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1680" windowWidth="20730" windowHeight="7875"/>
  </bookViews>
  <sheets>
    <sheet name="Edges" sheetId="1" r:id="rId1"/>
    <sheet name="Vertices" sheetId="3" r:id="rId2"/>
    <sheet name="Do Not Delete" sheetId="4" state="hidden" r:id="rId3"/>
    <sheet name="Groups" sheetId="5" r:id="rId4"/>
    <sheet name="Group Vertices" sheetId="6" r:id="rId5"/>
    <sheet name="Overall Metrics" sheetId="7" r:id="rId6"/>
    <sheet name="Misc" sheetId="2" state="hidden" r:id="rId7"/>
  </sheets>
  <definedNames>
    <definedName name="BinDivisor">'Overall Metrics'!$X$2</definedName>
    <definedName name="DynamicFilterColumnName">'Overall Metrics'!#REF!</definedName>
    <definedName name="DynamicFilterForceCalculationRange">HistogramBins[[Dynamic Filter Bin]:[Dynamic Filter Frequency]]</definedName>
    <definedName name="DynamicFilterSourceColumnRange">'Overall Metrics'!$X$4</definedName>
    <definedName name="DynamicFilterTableName">'Overall Metrics'!#REF!</definedName>
    <definedName name="NoMetricMessage">'Overall Metrics'!$X$3</definedName>
    <definedName name="NotAvailable">'Overall Metrics'!$X$2</definedName>
    <definedName name="ValidBooleansDefaultFalse">Misc!$G$2:$G$5</definedName>
    <definedName name="ValidEdgeStyles">Misc!$B$2:$B$11</definedName>
    <definedName name="ValidEdgeVisibilities">Misc!$A$2:$A$7</definedName>
    <definedName name="ValidGroupShapes">Misc!$E$2:$E$19</definedName>
    <definedName name="ValidGroupVisibilities">Misc!$F$2:$F$7</definedName>
    <definedName name="ValidVertexLabelPositions">Misc!$H$2:$H$21</definedName>
    <definedName name="ValidVertexShapes">Misc!$D$2:$D$23</definedName>
    <definedName name="ValidVertexVisibilities">Misc!$C$2:$C$9</definedName>
  </definedNames>
  <calcPr calcId="125725"/>
</workbook>
</file>

<file path=xl/calcChain.xml><?xml version="1.0" encoding="utf-8"?>
<calcChain xmlns="http://schemas.openxmlformats.org/spreadsheetml/2006/main">
  <c r="B128" i="7"/>
  <c r="B127"/>
  <c r="B130"/>
  <c r="B129"/>
  <c r="P45"/>
  <c r="Q45" s="1"/>
  <c r="P2"/>
  <c r="B142"/>
  <c r="B141"/>
  <c r="B144"/>
  <c r="B143"/>
  <c r="R45"/>
  <c r="S45" s="1"/>
  <c r="R2"/>
  <c r="B114"/>
  <c r="B113"/>
  <c r="B116"/>
  <c r="B115"/>
  <c r="N45"/>
  <c r="O45" s="1"/>
  <c r="N2"/>
  <c r="B100"/>
  <c r="B99"/>
  <c r="B86"/>
  <c r="B85"/>
  <c r="B102"/>
  <c r="B101"/>
  <c r="L45"/>
  <c r="M45" s="1"/>
  <c r="L2"/>
  <c r="B72"/>
  <c r="B71"/>
  <c r="B58"/>
  <c r="B57"/>
  <c r="B88"/>
  <c r="B87"/>
  <c r="J45"/>
  <c r="K45" s="1"/>
  <c r="J2"/>
  <c r="B74"/>
  <c r="B73"/>
  <c r="H45"/>
  <c r="I45" s="1"/>
  <c r="H2"/>
  <c r="B60"/>
  <c r="B59"/>
  <c r="F45"/>
  <c r="G45" s="1"/>
  <c r="F2"/>
  <c r="B44"/>
  <c r="B43"/>
  <c r="B46"/>
  <c r="B45"/>
  <c r="T45"/>
  <c r="T2"/>
  <c r="X2" l="1"/>
  <c r="P3" s="1"/>
  <c r="P4" s="1"/>
  <c r="P5" s="1"/>
  <c r="P6" s="1"/>
  <c r="P7" s="1"/>
  <c r="P8" s="1"/>
  <c r="P9" s="1"/>
  <c r="P10" s="1"/>
  <c r="P11" s="1"/>
  <c r="P12" s="1"/>
  <c r="P13" s="1"/>
  <c r="P14" s="1"/>
  <c r="P15" s="1"/>
  <c r="P16" s="1"/>
  <c r="P17" s="1"/>
  <c r="P18" s="1"/>
  <c r="P19" s="1"/>
  <c r="P20" s="1"/>
  <c r="P21" s="1"/>
  <c r="P22" s="1"/>
  <c r="P23" s="1"/>
  <c r="P24" s="1"/>
  <c r="P25" s="1"/>
  <c r="P26" s="1"/>
  <c r="P27" s="1"/>
  <c r="P28" s="1"/>
  <c r="P29" s="1"/>
  <c r="P30" s="1"/>
  <c r="P31" s="1"/>
  <c r="P32" s="1"/>
  <c r="P33" s="1"/>
  <c r="P34" s="1"/>
  <c r="P35" s="1"/>
  <c r="P36" s="1"/>
  <c r="P37" s="1"/>
  <c r="P38" s="1"/>
  <c r="P39" s="1"/>
  <c r="P40" s="1"/>
  <c r="P41" s="1"/>
  <c r="P42" s="1"/>
  <c r="P43" s="1"/>
  <c r="P44" s="1"/>
  <c r="D45"/>
  <c r="E45" s="1"/>
  <c r="D2"/>
  <c r="U45"/>
  <c r="Q3" l="1"/>
  <c r="Q2"/>
  <c r="R3"/>
  <c r="R4" s="1"/>
  <c r="S3" s="1"/>
  <c r="T3"/>
  <c r="L3"/>
  <c r="M2" s="1"/>
  <c r="N3"/>
  <c r="H3"/>
  <c r="J3"/>
  <c r="D3"/>
  <c r="D4" s="1"/>
  <c r="E3" s="1"/>
  <c r="F3"/>
  <c r="U2"/>
  <c r="Q5" l="1"/>
  <c r="Q4"/>
  <c r="S2"/>
  <c r="T4"/>
  <c r="R5"/>
  <c r="S4" s="1"/>
  <c r="N4"/>
  <c r="O2"/>
  <c r="L4"/>
  <c r="L5" s="1"/>
  <c r="L6" s="1"/>
  <c r="L7" s="1"/>
  <c r="L8" s="1"/>
  <c r="L9" s="1"/>
  <c r="L10" s="1"/>
  <c r="L11" s="1"/>
  <c r="L12" s="1"/>
  <c r="L13" s="1"/>
  <c r="L14" s="1"/>
  <c r="L15" s="1"/>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I2"/>
  <c r="J4"/>
  <c r="K2"/>
  <c r="H4"/>
  <c r="H5" s="1"/>
  <c r="E2"/>
  <c r="F4"/>
  <c r="G2"/>
  <c r="D5"/>
  <c r="E4" s="1"/>
  <c r="U3"/>
  <c r="Q6" l="1"/>
  <c r="T5"/>
  <c r="M3"/>
  <c r="R6"/>
  <c r="S5" s="1"/>
  <c r="I3"/>
  <c r="N5"/>
  <c r="O3"/>
  <c r="M4"/>
  <c r="M5"/>
  <c r="M6"/>
  <c r="J5"/>
  <c r="K3"/>
  <c r="H6"/>
  <c r="I5" s="1"/>
  <c r="I4"/>
  <c r="F5"/>
  <c r="G3"/>
  <c r="D6"/>
  <c r="E5" s="1"/>
  <c r="U4"/>
  <c r="Q7" l="1"/>
  <c r="T6"/>
  <c r="R7"/>
  <c r="S6" s="1"/>
  <c r="N6"/>
  <c r="O4"/>
  <c r="M7"/>
  <c r="J6"/>
  <c r="K4"/>
  <c r="H7"/>
  <c r="I6" s="1"/>
  <c r="F6"/>
  <c r="G4"/>
  <c r="D7"/>
  <c r="E6" s="1"/>
  <c r="U5"/>
  <c r="T7" l="1"/>
  <c r="R8"/>
  <c r="N7"/>
  <c r="O5"/>
  <c r="M8"/>
  <c r="J7"/>
  <c r="K6" s="1"/>
  <c r="K5"/>
  <c r="H8"/>
  <c r="F7"/>
  <c r="G6" s="1"/>
  <c r="G5"/>
  <c r="D8"/>
  <c r="E7" s="1"/>
  <c r="U6"/>
  <c r="Q9" l="1"/>
  <c r="Q8"/>
  <c r="T8"/>
  <c r="R9"/>
  <c r="S7"/>
  <c r="N8"/>
  <c r="O6"/>
  <c r="M9"/>
  <c r="J8"/>
  <c r="K7" s="1"/>
  <c r="H9"/>
  <c r="I8" s="1"/>
  <c r="I7"/>
  <c r="F8"/>
  <c r="D9"/>
  <c r="E8" s="1"/>
  <c r="U7"/>
  <c r="Q10" l="1"/>
  <c r="T9"/>
  <c r="R10"/>
  <c r="S9" s="1"/>
  <c r="S8"/>
  <c r="N9"/>
  <c r="O8" s="1"/>
  <c r="O7"/>
  <c r="M10"/>
  <c r="J9"/>
  <c r="K8" s="1"/>
  <c r="H10"/>
  <c r="I9" s="1"/>
  <c r="F9"/>
  <c r="G8" s="1"/>
  <c r="G7"/>
  <c r="D10"/>
  <c r="E9" s="1"/>
  <c r="U8"/>
  <c r="Q11" l="1"/>
  <c r="T10"/>
  <c r="R11"/>
  <c r="S10" s="1"/>
  <c r="N10"/>
  <c r="O9" s="1"/>
  <c r="M11"/>
  <c r="J10"/>
  <c r="K9" s="1"/>
  <c r="H11"/>
  <c r="I10" s="1"/>
  <c r="F10"/>
  <c r="G9" s="1"/>
  <c r="D11"/>
  <c r="E10" s="1"/>
  <c r="U9"/>
  <c r="Q12" l="1"/>
  <c r="T11"/>
  <c r="R12"/>
  <c r="S11" s="1"/>
  <c r="N11"/>
  <c r="O10" s="1"/>
  <c r="M12"/>
  <c r="J11"/>
  <c r="K10" s="1"/>
  <c r="H12"/>
  <c r="I11" s="1"/>
  <c r="F11"/>
  <c r="G10" s="1"/>
  <c r="D12"/>
  <c r="E11" s="1"/>
  <c r="U10"/>
  <c r="Q13" l="1"/>
  <c r="T12"/>
  <c r="R13"/>
  <c r="S12" s="1"/>
  <c r="N12"/>
  <c r="O11" s="1"/>
  <c r="M13"/>
  <c r="J12"/>
  <c r="K11" s="1"/>
  <c r="H13"/>
  <c r="I12" s="1"/>
  <c r="F12"/>
  <c r="G11" s="1"/>
  <c r="D13"/>
  <c r="E12" s="1"/>
  <c r="U11"/>
  <c r="Q14" l="1"/>
  <c r="T13"/>
  <c r="R14"/>
  <c r="S13" s="1"/>
  <c r="N13"/>
  <c r="O12" s="1"/>
  <c r="M14"/>
  <c r="J13"/>
  <c r="K12" s="1"/>
  <c r="H14"/>
  <c r="I13" s="1"/>
  <c r="F13"/>
  <c r="G12" s="1"/>
  <c r="D14"/>
  <c r="E13" s="1"/>
  <c r="U12"/>
  <c r="Q15" l="1"/>
  <c r="T14"/>
  <c r="R15"/>
  <c r="N14"/>
  <c r="O13" s="1"/>
  <c r="M15"/>
  <c r="J14"/>
  <c r="K13" s="1"/>
  <c r="H15"/>
  <c r="I14" s="1"/>
  <c r="F14"/>
  <c r="G13" s="1"/>
  <c r="D15"/>
  <c r="E14" s="1"/>
  <c r="U13"/>
  <c r="Q16" l="1"/>
  <c r="T15"/>
  <c r="R16"/>
  <c r="S15" s="1"/>
  <c r="S14"/>
  <c r="N15"/>
  <c r="O14" s="1"/>
  <c r="M16"/>
  <c r="J15"/>
  <c r="K14" s="1"/>
  <c r="H16"/>
  <c r="I15" s="1"/>
  <c r="F15"/>
  <c r="G14" s="1"/>
  <c r="D16"/>
  <c r="E15" s="1"/>
  <c r="U14"/>
  <c r="Q17" l="1"/>
  <c r="T16"/>
  <c r="R17"/>
  <c r="N16"/>
  <c r="O15" s="1"/>
  <c r="M17"/>
  <c r="J16"/>
  <c r="K15" s="1"/>
  <c r="H17"/>
  <c r="I16" s="1"/>
  <c r="F16"/>
  <c r="G15" s="1"/>
  <c r="D17"/>
  <c r="E16" s="1"/>
  <c r="U15"/>
  <c r="Q18" l="1"/>
  <c r="T17"/>
  <c r="R18"/>
  <c r="S16"/>
  <c r="N17"/>
  <c r="O16" s="1"/>
  <c r="M18"/>
  <c r="J17"/>
  <c r="K16" s="1"/>
  <c r="H18"/>
  <c r="I17" s="1"/>
  <c r="F17"/>
  <c r="G16" s="1"/>
  <c r="D18"/>
  <c r="E17" s="1"/>
  <c r="U16"/>
  <c r="Q19" l="1"/>
  <c r="T18"/>
  <c r="R19"/>
  <c r="S18" s="1"/>
  <c r="S17"/>
  <c r="N18"/>
  <c r="O17" s="1"/>
  <c r="M19"/>
  <c r="J18"/>
  <c r="K17" s="1"/>
  <c r="H19"/>
  <c r="I18" s="1"/>
  <c r="F18"/>
  <c r="G17" s="1"/>
  <c r="D19"/>
  <c r="E18" s="1"/>
  <c r="U17"/>
  <c r="Q20" l="1"/>
  <c r="T19"/>
  <c r="R20"/>
  <c r="S19" s="1"/>
  <c r="N19"/>
  <c r="O18" s="1"/>
  <c r="M20"/>
  <c r="J19"/>
  <c r="K18" s="1"/>
  <c r="H20"/>
  <c r="I19" s="1"/>
  <c r="F19"/>
  <c r="G18" s="1"/>
  <c r="D20"/>
  <c r="E19" s="1"/>
  <c r="U18"/>
  <c r="Q21" l="1"/>
  <c r="T20"/>
  <c r="R21"/>
  <c r="S20" s="1"/>
  <c r="N20"/>
  <c r="O19" s="1"/>
  <c r="M21"/>
  <c r="J20"/>
  <c r="K19" s="1"/>
  <c r="H21"/>
  <c r="I20" s="1"/>
  <c r="F20"/>
  <c r="G19" s="1"/>
  <c r="D21"/>
  <c r="E20" s="1"/>
  <c r="U19"/>
  <c r="T21" l="1"/>
  <c r="R22"/>
  <c r="S21" s="1"/>
  <c r="N21"/>
  <c r="O20" s="1"/>
  <c r="M22"/>
  <c r="J21"/>
  <c r="K20" s="1"/>
  <c r="H22"/>
  <c r="I21" s="1"/>
  <c r="F21"/>
  <c r="G20" s="1"/>
  <c r="D22"/>
  <c r="E21" s="1"/>
  <c r="U20"/>
  <c r="Q22" l="1"/>
  <c r="T22"/>
  <c r="R23"/>
  <c r="S22" s="1"/>
  <c r="N22"/>
  <c r="O21" s="1"/>
  <c r="M23"/>
  <c r="J22"/>
  <c r="K21" s="1"/>
  <c r="H23"/>
  <c r="I22" s="1"/>
  <c r="F22"/>
  <c r="G21" s="1"/>
  <c r="D23"/>
  <c r="E22" s="1"/>
  <c r="U21"/>
  <c r="Q23" l="1"/>
  <c r="T23"/>
  <c r="R24"/>
  <c r="S23" s="1"/>
  <c r="N23"/>
  <c r="O22" s="1"/>
  <c r="M24"/>
  <c r="J23"/>
  <c r="K22" s="1"/>
  <c r="H24"/>
  <c r="I23" s="1"/>
  <c r="F23"/>
  <c r="G22" s="1"/>
  <c r="D24"/>
  <c r="E23" s="1"/>
  <c r="U22"/>
  <c r="Q24" l="1"/>
  <c r="T24"/>
  <c r="R25"/>
  <c r="S24" s="1"/>
  <c r="N24"/>
  <c r="O23" s="1"/>
  <c r="M25"/>
  <c r="J24"/>
  <c r="K23" s="1"/>
  <c r="H25"/>
  <c r="I24" s="1"/>
  <c r="F24"/>
  <c r="G23" s="1"/>
  <c r="D25"/>
  <c r="E24" s="1"/>
  <c r="U23"/>
  <c r="Q25" l="1"/>
  <c r="T25"/>
  <c r="R26"/>
  <c r="S25" s="1"/>
  <c r="N25"/>
  <c r="O24" s="1"/>
  <c r="M26"/>
  <c r="J25"/>
  <c r="K24" s="1"/>
  <c r="H26"/>
  <c r="I25" s="1"/>
  <c r="F25"/>
  <c r="G24" s="1"/>
  <c r="D26"/>
  <c r="E25" s="1"/>
  <c r="U24"/>
  <c r="Q26" l="1"/>
  <c r="T26"/>
  <c r="R27"/>
  <c r="S26" s="1"/>
  <c r="N26"/>
  <c r="O25" s="1"/>
  <c r="M27"/>
  <c r="J26"/>
  <c r="K25" s="1"/>
  <c r="H27"/>
  <c r="I26" s="1"/>
  <c r="F26"/>
  <c r="G25" s="1"/>
  <c r="D27"/>
  <c r="E26" s="1"/>
  <c r="U25"/>
  <c r="Q27" l="1"/>
  <c r="T27"/>
  <c r="R28"/>
  <c r="S27" s="1"/>
  <c r="N27"/>
  <c r="O26" s="1"/>
  <c r="M28"/>
  <c r="J27"/>
  <c r="K26" s="1"/>
  <c r="H28"/>
  <c r="I27" s="1"/>
  <c r="F27"/>
  <c r="G26" s="1"/>
  <c r="D28"/>
  <c r="E27" s="1"/>
  <c r="U26"/>
  <c r="Q28" l="1"/>
  <c r="T28"/>
  <c r="R29"/>
  <c r="S28" s="1"/>
  <c r="N28"/>
  <c r="O27" s="1"/>
  <c r="M29"/>
  <c r="J28"/>
  <c r="K27" s="1"/>
  <c r="H29"/>
  <c r="I28" s="1"/>
  <c r="F28"/>
  <c r="G27" s="1"/>
  <c r="D29"/>
  <c r="E28" s="1"/>
  <c r="U27"/>
  <c r="Q29" l="1"/>
  <c r="T29"/>
  <c r="R30"/>
  <c r="N29"/>
  <c r="O28" s="1"/>
  <c r="M30"/>
  <c r="J29"/>
  <c r="K28" s="1"/>
  <c r="H30"/>
  <c r="I29" s="1"/>
  <c r="F29"/>
  <c r="G28" s="1"/>
  <c r="D30"/>
  <c r="E29" s="1"/>
  <c r="U28"/>
  <c r="Q30" l="1"/>
  <c r="T30"/>
  <c r="R31"/>
  <c r="S30" s="1"/>
  <c r="S29"/>
  <c r="N30"/>
  <c r="O29" s="1"/>
  <c r="M31"/>
  <c r="J30"/>
  <c r="K29" s="1"/>
  <c r="H31"/>
  <c r="I30" s="1"/>
  <c r="F30"/>
  <c r="G29" s="1"/>
  <c r="D31"/>
  <c r="E30" s="1"/>
  <c r="U29"/>
  <c r="Q31" l="1"/>
  <c r="T31"/>
  <c r="R32"/>
  <c r="S31" s="1"/>
  <c r="N31"/>
  <c r="O30" s="1"/>
  <c r="M32"/>
  <c r="J31"/>
  <c r="K30" s="1"/>
  <c r="H32"/>
  <c r="I31" s="1"/>
  <c r="F31"/>
  <c r="G30" s="1"/>
  <c r="D32"/>
  <c r="E31" s="1"/>
  <c r="U30"/>
  <c r="Q32" l="1"/>
  <c r="T32"/>
  <c r="R33"/>
  <c r="N32"/>
  <c r="O31" s="1"/>
  <c r="M33"/>
  <c r="J32"/>
  <c r="K31" s="1"/>
  <c r="H33"/>
  <c r="I32" s="1"/>
  <c r="F32"/>
  <c r="G31" s="1"/>
  <c r="D33"/>
  <c r="E32" s="1"/>
  <c r="U31"/>
  <c r="Q33" l="1"/>
  <c r="T33"/>
  <c r="R34"/>
  <c r="S33" s="1"/>
  <c r="S32"/>
  <c r="N33"/>
  <c r="O32" s="1"/>
  <c r="M34"/>
  <c r="J33"/>
  <c r="K32" s="1"/>
  <c r="H34"/>
  <c r="I33" s="1"/>
  <c r="F33"/>
  <c r="G32" s="1"/>
  <c r="D34"/>
  <c r="E33" s="1"/>
  <c r="U32"/>
  <c r="Q34" l="1"/>
  <c r="T34"/>
  <c r="R35"/>
  <c r="S34" s="1"/>
  <c r="N34"/>
  <c r="O33" s="1"/>
  <c r="M35"/>
  <c r="J34"/>
  <c r="K33" s="1"/>
  <c r="H35"/>
  <c r="I34" s="1"/>
  <c r="F34"/>
  <c r="G33" s="1"/>
  <c r="D35"/>
  <c r="E34" s="1"/>
  <c r="U33"/>
  <c r="Q35" l="1"/>
  <c r="T35"/>
  <c r="R36"/>
  <c r="S35" s="1"/>
  <c r="N35"/>
  <c r="O34" s="1"/>
  <c r="M36"/>
  <c r="J35"/>
  <c r="K34" s="1"/>
  <c r="H36"/>
  <c r="I35" s="1"/>
  <c r="F35"/>
  <c r="G34" s="1"/>
  <c r="D36"/>
  <c r="E35" s="1"/>
  <c r="U34"/>
  <c r="Q36" l="1"/>
  <c r="T36"/>
  <c r="R37"/>
  <c r="S36" s="1"/>
  <c r="N36"/>
  <c r="O35" s="1"/>
  <c r="M37"/>
  <c r="J36"/>
  <c r="K35" s="1"/>
  <c r="H37"/>
  <c r="I36" s="1"/>
  <c r="F36"/>
  <c r="G35" s="1"/>
  <c r="D37"/>
  <c r="E36" s="1"/>
  <c r="U35"/>
  <c r="Q37" l="1"/>
  <c r="T37"/>
  <c r="R38"/>
  <c r="S37" s="1"/>
  <c r="N37"/>
  <c r="O36" s="1"/>
  <c r="M38"/>
  <c r="J37"/>
  <c r="K36" s="1"/>
  <c r="H38"/>
  <c r="I37" s="1"/>
  <c r="F37"/>
  <c r="G36" s="1"/>
  <c r="D38"/>
  <c r="E37" s="1"/>
  <c r="U36"/>
  <c r="Q38" l="1"/>
  <c r="T38"/>
  <c r="R39"/>
  <c r="S38" s="1"/>
  <c r="N38"/>
  <c r="O37" s="1"/>
  <c r="M39"/>
  <c r="J38"/>
  <c r="K37" s="1"/>
  <c r="H39"/>
  <c r="I38" s="1"/>
  <c r="F38"/>
  <c r="G37" s="1"/>
  <c r="D39"/>
  <c r="E38" s="1"/>
  <c r="U37"/>
  <c r="Q39" l="1"/>
  <c r="T39"/>
  <c r="R40"/>
  <c r="S39" s="1"/>
  <c r="N39"/>
  <c r="O38" s="1"/>
  <c r="M40"/>
  <c r="J39"/>
  <c r="K38" s="1"/>
  <c r="H40"/>
  <c r="I39" s="1"/>
  <c r="F39"/>
  <c r="G38" s="1"/>
  <c r="D40"/>
  <c r="E39" s="1"/>
  <c r="U38"/>
  <c r="Q40" l="1"/>
  <c r="T40"/>
  <c r="R41"/>
  <c r="S40" s="1"/>
  <c r="N40"/>
  <c r="O39" s="1"/>
  <c r="M41"/>
  <c r="J40"/>
  <c r="K39" s="1"/>
  <c r="H41"/>
  <c r="I40" s="1"/>
  <c r="F40"/>
  <c r="G39" s="1"/>
  <c r="D41"/>
  <c r="E40" s="1"/>
  <c r="U39"/>
  <c r="Q41" l="1"/>
  <c r="T41"/>
  <c r="R42"/>
  <c r="S41" s="1"/>
  <c r="N41"/>
  <c r="O40" s="1"/>
  <c r="M42"/>
  <c r="J41"/>
  <c r="K40" s="1"/>
  <c r="H42"/>
  <c r="I41" s="1"/>
  <c r="F41"/>
  <c r="G40" s="1"/>
  <c r="D42"/>
  <c r="E41" s="1"/>
  <c r="U40"/>
  <c r="Q44" l="1"/>
  <c r="Q42"/>
  <c r="T42"/>
  <c r="R43"/>
  <c r="S42" s="1"/>
  <c r="N42"/>
  <c r="O41" s="1"/>
  <c r="M43"/>
  <c r="M44"/>
  <c r="J42"/>
  <c r="K41" s="1"/>
  <c r="H43"/>
  <c r="I42" s="1"/>
  <c r="F42"/>
  <c r="G41" s="1"/>
  <c r="D43"/>
  <c r="E42" s="1"/>
  <c r="U41"/>
  <c r="Q43" l="1"/>
  <c r="T43"/>
  <c r="R44"/>
  <c r="S44" s="1"/>
  <c r="N43"/>
  <c r="O42" s="1"/>
  <c r="J43"/>
  <c r="K42" s="1"/>
  <c r="H44"/>
  <c r="I44" s="1"/>
  <c r="F43"/>
  <c r="G42" s="1"/>
  <c r="D44"/>
  <c r="E44" s="1"/>
  <c r="U42"/>
  <c r="S43" l="1"/>
  <c r="T44"/>
  <c r="N44"/>
  <c r="O44" s="1"/>
  <c r="J44"/>
  <c r="K44" s="1"/>
  <c r="I43"/>
  <c r="F44"/>
  <c r="G44" s="1"/>
  <c r="E43"/>
  <c r="U44"/>
  <c r="O43" l="1"/>
  <c r="K43"/>
  <c r="G43"/>
  <c r="U43"/>
</calcChain>
</file>

<file path=xl/comments1.xml><?xml version="1.0" encoding="utf-8"?>
<comments xmlns="http://schemas.openxmlformats.org/spreadsheetml/2006/main">
  <authors>
    <author>TonyAdmin</author>
    <author>Tony</author>
    <author>Tony C.</author>
  </authors>
  <commentList>
    <comment ref="A2" authorId="0">
      <text>
        <r>
          <rPr>
            <b/>
            <sz val="8"/>
            <color indexed="81"/>
            <rFont val="Tahoma"/>
            <family val="2"/>
          </rPr>
          <t xml:space="preserve">Vertex 1 Name
</t>
        </r>
        <r>
          <rPr>
            <sz val="8"/>
            <color indexed="81"/>
            <rFont val="Tahoma"/>
            <family val="2"/>
          </rPr>
          <t xml:space="preserve">
Enter the name of the edge's first vertex.
</t>
        </r>
        <r>
          <rPr>
            <u/>
            <sz val="8"/>
            <color indexed="81"/>
            <rFont val="Tahoma"/>
            <family val="2"/>
          </rPr>
          <t>Worksheet Overview</t>
        </r>
        <r>
          <rPr>
            <sz val="8"/>
            <color indexed="81"/>
            <rFont val="Tahoma"/>
            <family val="2"/>
          </rPr>
          <t xml:space="preserve">
To create a NodeXL graph in Excel 2007, enter the graph's edges on this worksheet, one row per edge.  The first two columns are required; the other columns can be used to customize the edge's appearance.
To customize the appearance of an individual vertex or add an isolated vertex not connected to an edge, click the "Vertices" tab near Excel's lower-left corner.
After you have entered the edges, click the "Show Graph" button in the NodeXL tab in Excel's Ribbon.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
</t>
        </r>
        <r>
          <rPr>
            <u/>
            <sz val="8"/>
            <color indexed="81"/>
            <rFont val="Tahoma"/>
            <family val="2"/>
          </rPr>
          <t>Frozen Columns</t>
        </r>
        <r>
          <rPr>
            <sz val="8"/>
            <color indexed="81"/>
            <rFont val="Tahoma"/>
            <family val="2"/>
          </rPr>
          <t xml:space="preserve">
The Vertex 1 and Vertex 2 columns are frozen, meaning that they remain visible even if you scroll the worksheet to the right.  To unfreeze them, use View, Freeze Panes, Unfreeze Panes in the Excel Ribbon.
</t>
        </r>
      </text>
    </comment>
    <comment ref="B2" authorId="0">
      <text>
        <r>
          <rPr>
            <b/>
            <sz val="8"/>
            <color indexed="81"/>
            <rFont val="Tahoma"/>
            <family val="2"/>
          </rPr>
          <t xml:space="preserve">Vertex 2 Name
</t>
        </r>
        <r>
          <rPr>
            <sz val="8"/>
            <color indexed="81"/>
            <rFont val="Tahoma"/>
            <family val="2"/>
          </rPr>
          <t xml:space="preserve">
Enter the name of the edge's second vertex.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
</t>
        </r>
        <r>
          <rPr>
            <u/>
            <sz val="8"/>
            <color indexed="81"/>
            <rFont val="Tahoma"/>
            <family val="2"/>
          </rPr>
          <t>Frozen Columns</t>
        </r>
        <r>
          <rPr>
            <sz val="8"/>
            <color indexed="81"/>
            <rFont val="Tahoma"/>
            <family val="2"/>
          </rPr>
          <t xml:space="preserve">
The Vertex 1 and Vertex 2 columns are frozen, meaning that they remain visible even if you scroll the worksheet to the right.  To unfreeze them, use View, Freeze Panes, Unfreeze Panes in the Excel Ribbon.</t>
        </r>
      </text>
    </comment>
    <comment ref="C2" authorId="0">
      <text>
        <r>
          <rPr>
            <b/>
            <sz val="8"/>
            <color indexed="81"/>
            <rFont val="Tahoma"/>
            <family val="2"/>
          </rPr>
          <t xml:space="preserve">Edge Color
</t>
        </r>
        <r>
          <rPr>
            <sz val="8"/>
            <color indexed="81"/>
            <rFont val="Tahoma"/>
            <family val="2"/>
          </rPr>
          <t xml:space="preserve">
To select an optional edge color, right-click and select Select Color on the right-click menu.
If you are familiar with CSS color names, such as Red, MediumBlue, and DarkOliveGreen, you can enter one of the names instead of using Select Color.  Spaces in CSS color names are optional, so Medium Blue is the same as MediumBlue.
You can also enter a color in the format "R, G, B" (don't include the quotes), where R, G, and B are between 0 and 255.  Sample: "240, 12, 135".</t>
        </r>
      </text>
    </comment>
    <comment ref="D2" authorId="0">
      <text>
        <r>
          <rPr>
            <b/>
            <sz val="8"/>
            <color indexed="81"/>
            <rFont val="Tahoma"/>
            <family val="2"/>
          </rPr>
          <t xml:space="preserve">Edge Width
</t>
        </r>
        <r>
          <rPr>
            <sz val="8"/>
            <color indexed="81"/>
            <rFont val="Tahoma"/>
            <family val="2"/>
          </rPr>
          <t xml:space="preserve">
Enter an optional edge width between 1 and 10.</t>
        </r>
      </text>
    </comment>
    <comment ref="E2" authorId="1">
      <text>
        <r>
          <rPr>
            <b/>
            <sz val="8"/>
            <color indexed="81"/>
            <rFont val="Tahoma"/>
            <family val="2"/>
          </rPr>
          <t>Edge Style</t>
        </r>
        <r>
          <rPr>
            <b/>
            <sz val="9"/>
            <color indexed="81"/>
            <rFont val="Tahoma"/>
            <charset val="1"/>
          </rPr>
          <t xml:space="preserve">
</t>
        </r>
        <r>
          <rPr>
            <sz val="8"/>
            <color indexed="81"/>
            <rFont val="Tahoma"/>
            <family val="2"/>
          </rPr>
          <t xml:space="preserve">Select an optional edge style.
</t>
        </r>
        <r>
          <rPr>
            <u/>
            <sz val="8"/>
            <color indexed="81"/>
            <rFont val="Tahoma"/>
            <family val="2"/>
          </rPr>
          <t>Formulas</t>
        </r>
        <r>
          <rPr>
            <sz val="8"/>
            <color indexed="81"/>
            <rFont val="Tahoma"/>
            <family val="2"/>
          </rPr>
          <t xml:space="preserve">
If you are using Excel formulas to compute the styles, you may find it helpful to use the numerical options instead of text:
1 = Solid
2 = Dash
3 = Dot
4 = Dash Dot
5 = Dash Dot Dot
</t>
        </r>
        <r>
          <rPr>
            <u/>
            <sz val="8"/>
            <color indexed="81"/>
            <rFont val="Tahoma"/>
            <family val="2"/>
          </rPr>
          <t>Pasting</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t>
        </r>
        <r>
          <rPr>
            <b/>
            <sz val="8"/>
            <color indexed="81"/>
            <rFont val="Tahoma"/>
            <family val="2"/>
          </rPr>
          <t xml:space="preserve">
</t>
        </r>
        <r>
          <rPr>
            <sz val="8"/>
            <color indexed="81"/>
            <rFont val="Tahoma"/>
            <family val="2"/>
          </rPr>
          <t xml:space="preserve">
</t>
        </r>
      </text>
    </comment>
    <comment ref="F2" authorId="0">
      <text>
        <r>
          <rPr>
            <b/>
            <sz val="8"/>
            <color indexed="81"/>
            <rFont val="Tahoma"/>
            <family val="2"/>
          </rPr>
          <t xml:space="preserve">Edge Opacity
</t>
        </r>
        <r>
          <rPr>
            <sz val="8"/>
            <color indexed="81"/>
            <rFont val="Tahoma"/>
            <family val="2"/>
          </rPr>
          <t xml:space="preserve">
Enter an optional edge opacity between 0 (transparent) and 100 (opaque).</t>
        </r>
      </text>
    </comment>
    <comment ref="G2" authorId="0">
      <text>
        <r>
          <rPr>
            <b/>
            <sz val="8"/>
            <color indexed="81"/>
            <rFont val="Tahoma"/>
            <family val="2"/>
          </rPr>
          <t xml:space="preserve">Edge Visibility
</t>
        </r>
        <r>
          <rPr>
            <sz val="8"/>
            <color indexed="81"/>
            <rFont val="Tahoma"/>
            <family val="2"/>
          </rPr>
          <t xml:space="preserve">
Select an optional edge visibility.
</t>
        </r>
        <r>
          <rPr>
            <b/>
            <sz val="8"/>
            <color indexed="81"/>
            <rFont val="Tahoma"/>
            <family val="2"/>
          </rPr>
          <t>Show</t>
        </r>
        <r>
          <rPr>
            <sz val="8"/>
            <color indexed="81"/>
            <rFont val="Tahoma"/>
            <family val="2"/>
          </rPr>
          <t xml:space="preserve">
Show the edge when the graph is refreshed.  This is the default.
</t>
        </r>
        <r>
          <rPr>
            <b/>
            <sz val="8"/>
            <color indexed="81"/>
            <rFont val="Tahoma"/>
            <family val="2"/>
          </rPr>
          <t>Skip</t>
        </r>
        <r>
          <rPr>
            <sz val="8"/>
            <color indexed="81"/>
            <rFont val="Tahoma"/>
            <family val="2"/>
          </rPr>
          <t xml:space="preserve">
Skip the edge row.
</t>
        </r>
        <r>
          <rPr>
            <b/>
            <sz val="8"/>
            <color indexed="81"/>
            <rFont val="Tahoma"/>
            <family val="2"/>
          </rPr>
          <t>Hide</t>
        </r>
        <r>
          <rPr>
            <sz val="8"/>
            <color indexed="81"/>
            <rFont val="Tahoma"/>
            <family val="2"/>
          </rPr>
          <t xml:space="preserve">
Use the edge when laying out the graph but then hide it.
</t>
        </r>
        <r>
          <rPr>
            <u/>
            <sz val="8"/>
            <color indexed="81"/>
            <rFont val="Tahoma"/>
            <family val="2"/>
          </rPr>
          <t>Formulas</t>
        </r>
        <r>
          <rPr>
            <sz val="8"/>
            <color indexed="81"/>
            <rFont val="Tahoma"/>
            <family val="2"/>
          </rPr>
          <t xml:space="preserve">
If you are using Excel formulas to compute the visibilities, you may find it helpful to use the numerical options instead of text:
1 = Show
0 = Skip
2 = Hide
</t>
        </r>
        <r>
          <rPr>
            <u/>
            <sz val="8"/>
            <color indexed="81"/>
            <rFont val="Tahoma"/>
            <family val="2"/>
          </rPr>
          <t>Pasting</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
</t>
        </r>
      </text>
    </comment>
    <comment ref="H2" authorId="2">
      <text>
        <r>
          <rPr>
            <b/>
            <sz val="8"/>
            <color indexed="81"/>
            <rFont val="Tahoma"/>
            <family val="2"/>
          </rPr>
          <t xml:space="preserve">Edge Label
</t>
        </r>
        <r>
          <rPr>
            <sz val="8"/>
            <color indexed="81"/>
            <rFont val="Tahoma"/>
            <family val="2"/>
          </rPr>
          <t xml:space="preserve">Enter an optional edge label.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
</t>
        </r>
      </text>
    </comment>
    <comment ref="I2" authorId="1">
      <text>
        <r>
          <rPr>
            <b/>
            <sz val="8"/>
            <color indexed="81"/>
            <rFont val="Tahoma"/>
            <family val="2"/>
          </rPr>
          <t xml:space="preserve">Edge Label Text Color
</t>
        </r>
        <r>
          <rPr>
            <sz val="8"/>
            <color indexed="81"/>
            <rFont val="Tahoma"/>
            <family val="2"/>
          </rPr>
          <t xml:space="preserve">
To select an optional label text color, right-click and select Select Color on the right-click menu.
If you are familiar with CSS color names, such as Red, MediumBlue, and DarkOliveGreen, you can enter one of the names instead of using Select Color.  Spaces in CSS color names are optional, so Medium Blue is the same as MediumBlue.
You can also enter a color in the format "R, G, B" (don't include the quotes), where R, G, and B are between 0 and 255.  Sample: "240, 12, 135".</t>
        </r>
      </text>
    </comment>
    <comment ref="J2" authorId="1">
      <text>
        <r>
          <rPr>
            <b/>
            <sz val="8"/>
            <color indexed="81"/>
            <rFont val="Tahoma"/>
            <family val="2"/>
          </rPr>
          <t xml:space="preserve">Edge Label Font Size
</t>
        </r>
        <r>
          <rPr>
            <sz val="8"/>
            <color indexed="81"/>
            <rFont val="Tahoma"/>
            <family val="2"/>
          </rPr>
          <t>Enter an optional label font size between 8 and 72.</t>
        </r>
        <r>
          <rPr>
            <b/>
            <sz val="8"/>
            <color indexed="81"/>
            <rFont val="Tahoma"/>
            <family val="2"/>
          </rPr>
          <t xml:space="preserve">
</t>
        </r>
      </text>
    </comment>
    <comment ref="K2" authorId="1">
      <text>
        <r>
          <rPr>
            <b/>
            <sz val="8"/>
            <color indexed="81"/>
            <rFont val="Tahoma"/>
            <family val="2"/>
          </rPr>
          <t xml:space="preserve">Edge Reciprocated?
</t>
        </r>
        <r>
          <rPr>
            <sz val="8"/>
            <color indexed="81"/>
            <rFont val="Tahoma"/>
            <family val="2"/>
          </rPr>
          <t xml:space="preserve">
You can tell NodeXL to calculate this and other graph metrics by going to NodeXL, Analysis, Graph Metrics in the Ribbon.</t>
        </r>
        <r>
          <rPr>
            <sz val="9"/>
            <color indexed="81"/>
            <rFont val="Tahoma"/>
            <charset val="1"/>
          </rPr>
          <t xml:space="preserve">
</t>
        </r>
      </text>
    </comment>
    <comment ref="L2" authorId="0">
      <text>
        <r>
          <rPr>
            <b/>
            <sz val="8"/>
            <color indexed="81"/>
            <rFont val="Tahoma"/>
            <family val="2"/>
          </rPr>
          <t xml:space="preserve">Edge ID
</t>
        </r>
        <r>
          <rPr>
            <sz val="8"/>
            <color indexed="81"/>
            <rFont val="Tahoma"/>
            <family val="2"/>
          </rPr>
          <t>This is a unique ID that gets filled in automatically.  Do not edit this column.</t>
        </r>
      </text>
    </comment>
    <comment ref="N2" authorId="0">
      <text>
        <r>
          <rPr>
            <b/>
            <sz val="8"/>
            <color indexed="81"/>
            <rFont val="Tahoma"/>
            <family val="2"/>
          </rPr>
          <t xml:space="preserve">How to Add Your Own Columns
</t>
        </r>
        <r>
          <rPr>
            <sz val="8"/>
            <color indexed="81"/>
            <rFont val="Tahoma"/>
            <family val="2"/>
          </rPr>
          <t>If you want NodeXL to use any columns you add, you must add them to this table.  The table is distinguished from the rest of the worksheet by the table column headers in row 2, so you can tell where the table ends and the rest of the worksheet begins.
You can add a column to the right end of the table by simply typing a column name into the first empty cell in row 2.  Excel will automatically extend the table to the right to include the new column.
You can also insert a column anywhere within the table, but that will interfere with NodeXL's ability to show and hide groups of related columns and is not recommended.</t>
        </r>
        <r>
          <rPr>
            <b/>
            <sz val="8"/>
            <color indexed="81"/>
            <rFont val="Tahoma"/>
            <family val="2"/>
          </rPr>
          <t xml:space="preserve">
</t>
        </r>
        <r>
          <rPr>
            <sz val="8"/>
            <color indexed="81"/>
            <rFont val="Tahoma"/>
            <family val="2"/>
          </rPr>
          <t xml:space="preserve">
</t>
        </r>
      </text>
    </comment>
  </commentList>
</comments>
</file>

<file path=xl/comments2.xml><?xml version="1.0" encoding="utf-8"?>
<comments xmlns="http://schemas.openxmlformats.org/spreadsheetml/2006/main">
  <authors>
    <author>TonyAdmin</author>
    <author>Tony C.</author>
    <author>Tony</author>
  </authors>
  <commentList>
    <comment ref="A2" authorId="0">
      <text>
        <r>
          <rPr>
            <b/>
            <sz val="8"/>
            <color indexed="81"/>
            <rFont val="Tahoma"/>
            <family val="2"/>
          </rPr>
          <t xml:space="preserve">Vertex Name
</t>
        </r>
        <r>
          <rPr>
            <sz val="8"/>
            <color indexed="81"/>
            <rFont val="Tahoma"/>
            <family val="2"/>
          </rPr>
          <t xml:space="preserve">
Enter the name of the vertex.
</t>
        </r>
        <r>
          <rPr>
            <u/>
            <sz val="8"/>
            <color indexed="81"/>
            <rFont val="Tahoma"/>
            <family val="2"/>
          </rPr>
          <t>Worksheet Overview</t>
        </r>
        <r>
          <rPr>
            <sz val="8"/>
            <color indexed="81"/>
            <rFont val="Tahoma"/>
            <family val="2"/>
          </rPr>
          <t xml:space="preserve">
Use this worksheet to customize the appearance of the graph's vertices and to add isolated vertices that are not connected to edges.  You do not have to enter anything on this worksheet if you don't need either of these features.
</t>
        </r>
        <r>
          <rPr>
            <u/>
            <sz val="8"/>
            <color indexed="81"/>
            <rFont val="Tahoma"/>
            <family val="2"/>
          </rPr>
          <t>Isolated Vertices</t>
        </r>
        <r>
          <rPr>
            <sz val="8"/>
            <color indexed="81"/>
            <rFont val="Tahoma"/>
            <family val="2"/>
          </rPr>
          <t xml:space="preserve">
To add an isolated vertex that is not connected to any edges, enter it on this worksheet and set its Visibility cell to "Show."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
</t>
        </r>
        <r>
          <rPr>
            <u/>
            <sz val="8"/>
            <color indexed="81"/>
            <rFont val="Tahoma"/>
            <family val="2"/>
          </rPr>
          <t>Frozen Column</t>
        </r>
        <r>
          <rPr>
            <sz val="8"/>
            <color indexed="81"/>
            <rFont val="Tahoma"/>
            <family val="2"/>
          </rPr>
          <t xml:space="preserve">
The Vertex column is frozen, meaning that it remains visible even if you scroll the worksheet to the right.  To unfreeze it,  use View, Freeze Panes, Unfreeze Panes in the Excel Ribbon.</t>
        </r>
      </text>
    </comment>
    <comment ref="B2" authorId="0">
      <text>
        <r>
          <rPr>
            <b/>
            <sz val="8"/>
            <color indexed="81"/>
            <rFont val="Tahoma"/>
            <family val="2"/>
          </rPr>
          <t xml:space="preserve">Vertex Color
</t>
        </r>
        <r>
          <rPr>
            <sz val="8"/>
            <color indexed="81"/>
            <rFont val="Tahoma"/>
            <family val="2"/>
          </rPr>
          <t xml:space="preserve">
To select an optional vertex color, right-click and select Select Color on the right-click menu.
If you are familiar with CSS color names, such as Red, MediumBlue, and DarkOliveGreen, you can enter one of the names instead of using Select Color.  Spaces in CSS color names are optional, so Medium Blue is the same as MediumBlue.
You can also enter a color in the format "R, G, B" (don't include the quotes), where R, G, and B are between 0 and 255.  Sample: "240, 12, 135".
</t>
        </r>
      </text>
    </comment>
    <comment ref="C2" authorId="0">
      <text>
        <r>
          <rPr>
            <b/>
            <sz val="8"/>
            <color indexed="81"/>
            <rFont val="Tahoma"/>
            <family val="2"/>
          </rPr>
          <t xml:space="preserve">Vertex Shape
</t>
        </r>
        <r>
          <rPr>
            <sz val="8"/>
            <color indexed="81"/>
            <rFont val="Tahoma"/>
            <family val="2"/>
          </rPr>
          <t xml:space="preserve">
Select an optional vertex shape.
</t>
        </r>
        <r>
          <rPr>
            <u/>
            <sz val="8"/>
            <color indexed="81"/>
            <rFont val="Tahoma"/>
            <family val="2"/>
          </rPr>
          <t>Formulas</t>
        </r>
        <r>
          <rPr>
            <sz val="8"/>
            <color indexed="81"/>
            <rFont val="Tahoma"/>
            <family val="2"/>
          </rPr>
          <t xml:space="preserve">
If you are using Excel formulas to compute the shapes, you may find it helpful to use the numerical options instead of text:
1 = Circle
2 = Disk
3 = Sphere
4 = Square
5 = Solid Square
6 = Diamond
7 = Solid Diamond
8 = Triangle
9 = Solid Triangle
10 = Label
11 = Image
</t>
        </r>
        <r>
          <rPr>
            <u/>
            <sz val="8"/>
            <color indexed="81"/>
            <rFont val="Tahoma"/>
            <family val="2"/>
          </rPr>
          <t>Pasting</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
</t>
        </r>
      </text>
    </comment>
    <comment ref="D2" authorId="0">
      <text>
        <r>
          <rPr>
            <b/>
            <sz val="8"/>
            <color indexed="81"/>
            <rFont val="Tahoma"/>
            <family val="2"/>
          </rPr>
          <t xml:space="preserve">Vertex Size
</t>
        </r>
        <r>
          <rPr>
            <sz val="8"/>
            <color indexed="81"/>
            <rFont val="Tahoma"/>
            <family val="2"/>
          </rPr>
          <t xml:space="preserve">
Enter an optional vertex size between 1 and 1,000.</t>
        </r>
      </text>
    </comment>
    <comment ref="E2" authorId="0">
      <text>
        <r>
          <rPr>
            <b/>
            <sz val="8"/>
            <color indexed="81"/>
            <rFont val="Tahoma"/>
            <family val="2"/>
          </rPr>
          <t xml:space="preserve">Vertex Opacity
</t>
        </r>
        <r>
          <rPr>
            <sz val="8"/>
            <color indexed="81"/>
            <rFont val="Tahoma"/>
            <family val="2"/>
          </rPr>
          <t xml:space="preserve">
Enter an optional vertex opacity between 0 (transparent) and 100 (opaque).</t>
        </r>
      </text>
    </comment>
    <comment ref="F2" authorId="0">
      <text>
        <r>
          <rPr>
            <b/>
            <sz val="8"/>
            <color indexed="81"/>
            <rFont val="Tahoma"/>
            <family val="2"/>
          </rPr>
          <t>Vertex Image File</t>
        </r>
        <r>
          <rPr>
            <sz val="8"/>
            <color indexed="81"/>
            <rFont val="Tahoma"/>
            <family val="2"/>
          </rPr>
          <t xml:space="preserve">
To show a vertex as an image, set the Shape to Image and enter one of the following into the Image File column:
* The full path to an image file on your computer or local network.  Example: "C:\MyImages\Image.jpg".
* If the workbook has been saved, a path that is relative to the saved workbook file.  Example: "Images\Image.jpg"
* An URL to an image on the Internet.  Example: "http://www.somesite.com/Image.jpg".</t>
        </r>
      </text>
    </comment>
    <comment ref="G2" authorId="0">
      <text>
        <r>
          <rPr>
            <b/>
            <sz val="8"/>
            <color indexed="81"/>
            <rFont val="Tahoma"/>
            <family val="2"/>
          </rPr>
          <t xml:space="preserve">Vertex Visibility
</t>
        </r>
        <r>
          <rPr>
            <sz val="8"/>
            <color indexed="81"/>
            <rFont val="Tahoma"/>
            <family val="2"/>
          </rPr>
          <t xml:space="preserve">
Select an optional vertex visibility
</t>
        </r>
        <r>
          <rPr>
            <b/>
            <sz val="8"/>
            <color indexed="81"/>
            <rFont val="Tahoma"/>
            <family val="2"/>
          </rPr>
          <t>Show if in an Edge</t>
        </r>
        <r>
          <rPr>
            <sz val="8"/>
            <color indexed="81"/>
            <rFont val="Tahoma"/>
            <family val="2"/>
          </rPr>
          <t xml:space="preserve">
Show the vertex when the graph is refreshed if it is part of an edge.  Otherwise, ignore the vertex row.  This is the default.
</t>
        </r>
        <r>
          <rPr>
            <b/>
            <sz val="8"/>
            <color indexed="81"/>
            <rFont val="Tahoma"/>
            <family val="2"/>
          </rPr>
          <t>Skip</t>
        </r>
        <r>
          <rPr>
            <sz val="8"/>
            <color indexed="81"/>
            <rFont val="Tahoma"/>
            <family val="2"/>
          </rPr>
          <t xml:space="preserve">
Skip the vertex row and any edge rows that use the vertex.
</t>
        </r>
        <r>
          <rPr>
            <b/>
            <sz val="8"/>
            <color indexed="81"/>
            <rFont val="Tahoma"/>
            <family val="2"/>
          </rPr>
          <t>Hide</t>
        </r>
        <r>
          <rPr>
            <sz val="8"/>
            <color indexed="81"/>
            <rFont val="Tahoma"/>
            <family val="2"/>
          </rPr>
          <t xml:space="preserve">
If the vertex is part of an edge, use it when laying out the graph but then hide it.  Otherwise, ignore the vertex row.
</t>
        </r>
        <r>
          <rPr>
            <b/>
            <sz val="8"/>
            <color indexed="81"/>
            <rFont val="Tahoma"/>
            <family val="2"/>
          </rPr>
          <t>Show</t>
        </r>
        <r>
          <rPr>
            <sz val="8"/>
            <color indexed="81"/>
            <rFont val="Tahoma"/>
            <family val="2"/>
          </rPr>
          <t xml:space="preserve">
Show the vertex regardless of whether it is part of an edge.
</t>
        </r>
        <r>
          <rPr>
            <u/>
            <sz val="8"/>
            <color indexed="81"/>
            <rFont val="Tahoma"/>
            <family val="2"/>
          </rPr>
          <t>Formulas</t>
        </r>
        <r>
          <rPr>
            <sz val="8"/>
            <color indexed="81"/>
            <rFont val="Tahoma"/>
            <family val="2"/>
          </rPr>
          <t xml:space="preserve">
If you are using Excel formulas to compute the visibilities, you may find it helpful to use the numerical options instead of text:
1 = Show if in an Edge
0 = Skip
2 = Hide
4 = Show
</t>
        </r>
        <r>
          <rPr>
            <u/>
            <sz val="8"/>
            <color indexed="81"/>
            <rFont val="Tahoma"/>
            <family val="2"/>
          </rPr>
          <t>Pasting</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
</t>
        </r>
      </text>
    </comment>
    <comment ref="H2" authorId="0">
      <text>
        <r>
          <rPr>
            <b/>
            <sz val="8"/>
            <color indexed="81"/>
            <rFont val="Tahoma"/>
            <family val="2"/>
          </rPr>
          <t xml:space="preserve">Vertex Label
</t>
        </r>
        <r>
          <rPr>
            <sz val="8"/>
            <color indexed="81"/>
            <rFont val="Tahoma"/>
            <family val="2"/>
          </rPr>
          <t xml:space="preserve">
To show a vertex as a box containing text, set the Shape to Label and enter the text into the Label column.  To annotate another shape with text, set the Shape to something else and enter the annotation text into the Label column.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t>
        </r>
      </text>
    </comment>
    <comment ref="I2" authorId="0">
      <text>
        <r>
          <rPr>
            <b/>
            <sz val="8"/>
            <color indexed="81"/>
            <rFont val="Tahoma"/>
            <family val="2"/>
          </rPr>
          <t xml:space="preserve">Vertex Label Fill Color
</t>
        </r>
        <r>
          <rPr>
            <sz val="8"/>
            <color indexed="81"/>
            <rFont val="Tahoma"/>
            <family val="2"/>
          </rPr>
          <t>To select an optional fill color for the Label shape, right-click and select Select Color on the right-click menu.
If you are familiar with CSS color names, such as Red, MediumBlue, and DarkOliveGreen, you can enter one of the names instead of using Select Color.  Spaces in CSS color names are optional, so Medium Blue is the same as MediumBlue.
You can also enter a color in the format "R, G, B" (don't include the quotes), where R, G, and B are between 0 and 255.  Sample: "240, 12, 135".</t>
        </r>
      </text>
    </comment>
    <comment ref="J2" authorId="1">
      <text>
        <r>
          <rPr>
            <b/>
            <sz val="8"/>
            <color indexed="81"/>
            <rFont val="Tahoma"/>
            <family val="2"/>
          </rPr>
          <t xml:space="preserve">Vertex Label Position
</t>
        </r>
        <r>
          <rPr>
            <sz val="8"/>
            <color indexed="81"/>
            <rFont val="Tahoma"/>
            <family val="2"/>
          </rPr>
          <t xml:space="preserve">Select an optional vertex label position.  This is used only when the label annotates the vertex, not when the vertex Shape is Label.  Hover the mouse over the Label column header for more details.
</t>
        </r>
        <r>
          <rPr>
            <u/>
            <sz val="8"/>
            <color indexed="81"/>
            <rFont val="Tahoma"/>
            <family val="2"/>
          </rPr>
          <t>Formulas</t>
        </r>
        <r>
          <rPr>
            <sz val="8"/>
            <color indexed="81"/>
            <rFont val="Tahoma"/>
            <family val="2"/>
          </rPr>
          <t xml:space="preserve">
If you are using Excel formulas to compute the positions, you may find it helpful to use the numerical options instead of text:
0 = Nowhere
1 = Top Left
2 = Top Center
3 = Top Right
4 = Middle Left
5 = Middle Center
6 = Middle Right
7 = Bottom Left
8 = Bottom Center
9 = Bottom Right
</t>
        </r>
        <r>
          <rPr>
            <u/>
            <sz val="8"/>
            <color indexed="81"/>
            <rFont val="Tahoma"/>
            <family val="2"/>
          </rPr>
          <t>Pasting</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t>
        </r>
      </text>
    </comment>
    <comment ref="K2" authorId="0">
      <text>
        <r>
          <rPr>
            <b/>
            <sz val="8"/>
            <color indexed="81"/>
            <rFont val="Tahoma"/>
            <family val="2"/>
          </rPr>
          <t xml:space="preserve">Vertex Tooltip
</t>
        </r>
        <r>
          <rPr>
            <sz val="8"/>
            <color indexed="81"/>
            <rFont val="Tahoma"/>
            <family val="2"/>
          </rPr>
          <t xml:space="preserve">
Enter optional text that will pop up when the mouse is hovered over the vertex in the graph pane.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t>
        </r>
      </text>
    </comment>
    <comment ref="L2" authorId="0">
      <text>
        <r>
          <rPr>
            <b/>
            <sz val="8"/>
            <color indexed="81"/>
            <rFont val="Tahoma"/>
            <family val="2"/>
          </rPr>
          <t xml:space="preserve">Vertex Layout Order
</t>
        </r>
        <r>
          <rPr>
            <sz val="8"/>
            <color indexed="81"/>
            <rFont val="Tahoma"/>
            <family val="2"/>
          </rPr>
          <t xml:space="preserve">Enter an optional number to control the order in which the vertices are laid out in the graph when a geometric layout algorithm (Circle, Spiral and so on) is used.  This also controls the vertex stacking order when vertices overlap.  Vertices with larger numbers are stacked on top of vertices with smaller numbers.
</t>
        </r>
      </text>
    </comment>
    <comment ref="M2" authorId="0">
      <text>
        <r>
          <rPr>
            <b/>
            <sz val="8"/>
            <color indexed="81"/>
            <rFont val="Tahoma"/>
            <family val="2"/>
          </rPr>
          <t xml:space="preserve">Vertex Location
</t>
        </r>
        <r>
          <rPr>
            <sz val="8"/>
            <color indexed="81"/>
            <rFont val="Tahoma"/>
            <family val="2"/>
          </rPr>
          <t xml:space="preserve">
Enter an optional vertex location.
X and Y values should be between 0 and 9,999.  If you enter X and Y values, you should set NodeXL, Graph, Layout to "None" to prevent NodeXL from overwriting your values when you show the graph.</t>
        </r>
      </text>
    </comment>
    <comment ref="N2" authorId="0">
      <text>
        <r>
          <rPr>
            <b/>
            <sz val="8"/>
            <color indexed="81"/>
            <rFont val="Tahoma"/>
            <family val="2"/>
          </rPr>
          <t xml:space="preserve">Vertex Location
</t>
        </r>
        <r>
          <rPr>
            <sz val="8"/>
            <color indexed="81"/>
            <rFont val="Tahoma"/>
            <family val="2"/>
          </rPr>
          <t xml:space="preserve">
Enter an optional vertex location.
X and Y values should be between 0 and 9,999.  If you enter X and Y values, you should set NodeXL, Graph, Layout to "None" to prevent NodeXL from overwriting your values when you show the graph.</t>
        </r>
      </text>
    </comment>
    <comment ref="O2" authorId="0">
      <text>
        <r>
          <rPr>
            <b/>
            <sz val="8"/>
            <color indexed="81"/>
            <rFont val="Tahoma"/>
            <family val="2"/>
          </rPr>
          <t xml:space="preserve">Vertex Locked?
</t>
        </r>
        <r>
          <rPr>
            <sz val="8"/>
            <color indexed="81"/>
            <rFont val="Tahoma"/>
            <family val="2"/>
          </rPr>
          <t xml:space="preserve">
Set to Yes to lock the vertex at its current location.
</t>
        </r>
        <r>
          <rPr>
            <u/>
            <sz val="8"/>
            <color indexed="81"/>
            <rFont val="Tahoma"/>
            <family val="2"/>
          </rPr>
          <t>Formulas</t>
        </r>
        <r>
          <rPr>
            <sz val="8"/>
            <color indexed="81"/>
            <rFont val="Tahoma"/>
            <family val="2"/>
          </rPr>
          <t xml:space="preserve">
If you are using Excel formulas to compute the locked values, you may find it helpful to use the numerical options instead of text:
0 = No
1 = Yes
</t>
        </r>
        <r>
          <rPr>
            <u/>
            <sz val="8"/>
            <color indexed="81"/>
            <rFont val="Tahoma"/>
            <family val="2"/>
          </rPr>
          <t xml:space="preserve">Pasting
</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
</t>
        </r>
      </text>
    </comment>
    <comment ref="P2" authorId="0">
      <text>
        <r>
          <rPr>
            <b/>
            <sz val="8"/>
            <color indexed="81"/>
            <rFont val="Tahoma"/>
            <family val="2"/>
          </rPr>
          <t xml:space="preserve">Vertex Polar R
</t>
        </r>
        <r>
          <rPr>
            <sz val="8"/>
            <color indexed="81"/>
            <rFont val="Tahoma"/>
            <family val="2"/>
          </rPr>
          <t xml:space="preserve">
Enter an optional vertex polar radial coordinate.  This is used only when the Layout is set to Polar or Polar Absolute in the graph pane.
</t>
        </r>
        <r>
          <rPr>
            <u/>
            <sz val="8"/>
            <color indexed="81"/>
            <rFont val="Tahoma"/>
            <family val="2"/>
          </rPr>
          <t>For the Polar Layout</t>
        </r>
        <r>
          <rPr>
            <sz val="8"/>
            <color indexed="81"/>
            <rFont val="Tahoma"/>
            <family val="2"/>
          </rPr>
          <t xml:space="preserve">
0.0 represents the polar origin, which is the center of the graph pane, while 1.0 represents one-half the graph pane's width or height, whichever is smaller.
Polar R values less than 0.0 are allowed, but they have the same effect as the value 0.0.  Similarly, polar R values greater than 1.0 are allowed, but they have the same effect as the value 1.0.
Any vertex that is missing polar coordinates is placed at the polar origin.
</t>
        </r>
        <r>
          <rPr>
            <u/>
            <sz val="8"/>
            <color indexed="81"/>
            <rFont val="Tahoma"/>
            <family val="2"/>
          </rPr>
          <t>For the Polar Absolute Layout</t>
        </r>
        <r>
          <rPr>
            <sz val="8"/>
            <color indexed="81"/>
            <rFont val="Tahoma"/>
            <family val="2"/>
          </rPr>
          <t xml:space="preserve">
0.0 represents the polar origin, which is the center of the graph pane, while 1.0 represents an absolute distance of about 1/96 inch.
There are no limits on Polar R values when using the Polar Absolute layout.  Negative values have the effect of adding 180 degrees to the specified Polar Angle.
Any vertex that is missing polar coordinates is placed at the polar origin.
</t>
        </r>
      </text>
    </comment>
    <comment ref="Q2" authorId="0">
      <text>
        <r>
          <rPr>
            <b/>
            <sz val="8"/>
            <color indexed="81"/>
            <rFont val="Tahoma"/>
            <family val="2"/>
          </rPr>
          <t xml:space="preserve">Vertex Polar Angle
</t>
        </r>
        <r>
          <rPr>
            <sz val="8"/>
            <color indexed="81"/>
            <rFont val="Tahoma"/>
            <family val="2"/>
          </rPr>
          <t>Enter an optional vertex polar angle coordinate, in degrees.  This is used only when the Layout is set to Polar or Polar Absolute in the graph pane.
0.0 degrees is to the right, 90.0 degrees is up, 180.0 degrees is to the left, and 270.0 degrees is down.  Angles less than 0 are allowed: -1.0 is the same as 359.0, for example.  Similarly, angles greater than 360.0 are allowed: 361.0 is the same as 1.0, for example.
Any vertex that is missing polar coordinates is placed at the polar origin.</t>
        </r>
        <r>
          <rPr>
            <b/>
            <sz val="8"/>
            <color indexed="81"/>
            <rFont val="Tahoma"/>
            <family val="2"/>
          </rPr>
          <t xml:space="preserve">
</t>
        </r>
      </text>
    </comment>
    <comment ref="R2" authorId="0">
      <text>
        <r>
          <rPr>
            <b/>
            <sz val="8"/>
            <color indexed="81"/>
            <rFont val="Tahoma"/>
            <family val="2"/>
          </rPr>
          <t>Vertex Degree</t>
        </r>
        <r>
          <rPr>
            <sz val="8"/>
            <color indexed="81"/>
            <rFont val="Tahoma"/>
            <family val="2"/>
          </rPr>
          <t xml:space="preserve">
You can tell NodeXL to calculate this and other graph metrics by going to NodeXL, Analysis, Graph Metrics in the Ribbon.
</t>
        </r>
      </text>
    </comment>
    <comment ref="S2" authorId="0">
      <text>
        <r>
          <rPr>
            <b/>
            <sz val="8"/>
            <color indexed="81"/>
            <rFont val="Tahoma"/>
            <family val="2"/>
          </rPr>
          <t xml:space="preserve">Vertex In-Degree
</t>
        </r>
        <r>
          <rPr>
            <sz val="8"/>
            <color indexed="81"/>
            <rFont val="Tahoma"/>
            <family val="2"/>
          </rPr>
          <t xml:space="preserve">You can tell NodeXL to calculate this and other graph metrics by going to NodeXL, Analysis, Graph Metrics in the Ribbon.
</t>
        </r>
      </text>
    </comment>
    <comment ref="T2" authorId="0">
      <text>
        <r>
          <rPr>
            <b/>
            <sz val="8"/>
            <color indexed="81"/>
            <rFont val="Tahoma"/>
            <family val="2"/>
          </rPr>
          <t xml:space="preserve">Vertex Out-Degree
</t>
        </r>
        <r>
          <rPr>
            <sz val="8"/>
            <color indexed="81"/>
            <rFont val="Tahoma"/>
            <family val="2"/>
          </rPr>
          <t xml:space="preserve">You can tell NodeXL to calculate this and other graph metrics by going to NodeXL, Analysis, Graph Metrics in the Ribbon.
</t>
        </r>
      </text>
    </comment>
    <comment ref="U2" authorId="0">
      <text>
        <r>
          <rPr>
            <b/>
            <sz val="8"/>
            <color indexed="81"/>
            <rFont val="Tahoma"/>
            <family val="2"/>
          </rPr>
          <t xml:space="preserve">Vertex Betweenness Centrality
</t>
        </r>
        <r>
          <rPr>
            <sz val="8"/>
            <color indexed="81"/>
            <rFont val="Tahoma"/>
            <family val="2"/>
          </rPr>
          <t xml:space="preserve">You can tell NodeXL to calculate this and other graph metrics by going to NodeXL, Analysis, Graph Metrics in the Ribbon.
</t>
        </r>
      </text>
    </comment>
    <comment ref="V2" authorId="0">
      <text>
        <r>
          <rPr>
            <b/>
            <sz val="8"/>
            <color indexed="81"/>
            <rFont val="Tahoma"/>
            <family val="2"/>
          </rPr>
          <t xml:space="preserve">Vertex Closeness Centrality
</t>
        </r>
        <r>
          <rPr>
            <sz val="8"/>
            <color indexed="81"/>
            <rFont val="Tahoma"/>
            <family val="2"/>
          </rPr>
          <t xml:space="preserve">You can tell NodeXL to calculate this and other graph metrics by going to NodeXL, Analysis, Graph Metrics in the Ribbon.
</t>
        </r>
      </text>
    </comment>
    <comment ref="W2" authorId="0">
      <text>
        <r>
          <rPr>
            <b/>
            <sz val="8"/>
            <color indexed="81"/>
            <rFont val="Tahoma"/>
            <family val="2"/>
          </rPr>
          <t xml:space="preserve">Vertex Eigenvector Centrality
</t>
        </r>
        <r>
          <rPr>
            <sz val="8"/>
            <color indexed="81"/>
            <rFont val="Tahoma"/>
            <family val="2"/>
          </rPr>
          <t xml:space="preserve">You can tell NodeXL to calculate this and other graph metrics by going to NodeXL, Analysis, Graph Metrics in the Ribbon.
</t>
        </r>
      </text>
    </comment>
    <comment ref="X2" authorId="2">
      <text>
        <r>
          <rPr>
            <b/>
            <sz val="8"/>
            <color indexed="81"/>
            <rFont val="Tahoma"/>
            <family val="2"/>
          </rPr>
          <t xml:space="preserve">Vertex PageRank
</t>
        </r>
        <r>
          <rPr>
            <sz val="8"/>
            <color indexed="81"/>
            <rFont val="Tahoma"/>
            <family val="2"/>
          </rPr>
          <t>You can tell NodeXL to calculate this and other graph metrics by going to NodeXL, Analysis, Graph Metrics in the Ribbon.</t>
        </r>
      </text>
    </comment>
    <comment ref="Y2" authorId="0">
      <text>
        <r>
          <rPr>
            <b/>
            <sz val="8"/>
            <color indexed="81"/>
            <rFont val="Tahoma"/>
            <family val="2"/>
          </rPr>
          <t xml:space="preserve">Vertex Clustering Coefficient
</t>
        </r>
        <r>
          <rPr>
            <sz val="8"/>
            <color indexed="81"/>
            <rFont val="Tahoma"/>
            <family val="2"/>
          </rPr>
          <t xml:space="preserve">You can tell NodeXL to calculate this and other graph metrics by going to NodeXL, Analysis, Graph Metrics in the Ribbon.
</t>
        </r>
      </text>
    </comment>
    <comment ref="Z2" authorId="2">
      <text>
        <r>
          <rPr>
            <b/>
            <sz val="8"/>
            <color indexed="81"/>
            <rFont val="Tahoma"/>
            <family val="2"/>
          </rPr>
          <t>Vertex Reciprocated Pair Ratio</t>
        </r>
        <r>
          <rPr>
            <sz val="8"/>
            <color indexed="81"/>
            <rFont val="Tahoma"/>
            <family val="2"/>
          </rPr>
          <t xml:space="preserve">
You can tell NodeXL to calculate this and other graph metrics by going to NodeXL, Analysis, Graph Metrics in the Ribbon.</t>
        </r>
      </text>
    </comment>
    <comment ref="AA2" authorId="0">
      <text>
        <r>
          <rPr>
            <b/>
            <sz val="8"/>
            <color indexed="81"/>
            <rFont val="Tahoma"/>
            <family val="2"/>
          </rPr>
          <t xml:space="preserve">Vertex ID
</t>
        </r>
        <r>
          <rPr>
            <sz val="8"/>
            <color indexed="81"/>
            <rFont val="Tahoma"/>
            <family val="2"/>
          </rPr>
          <t xml:space="preserve">
This is a unique ID that gets filled in automatically.  Do not edit this column.</t>
        </r>
      </text>
    </comment>
    <comment ref="AC2" authorId="0">
      <text>
        <r>
          <rPr>
            <b/>
            <sz val="8"/>
            <color indexed="81"/>
            <rFont val="Tahoma"/>
            <family val="2"/>
          </rPr>
          <t>How to Add Your Own Columns</t>
        </r>
        <r>
          <rPr>
            <sz val="8"/>
            <color indexed="81"/>
            <rFont val="Tahoma"/>
            <family val="2"/>
          </rPr>
          <t xml:space="preserve">
If you want NodeXL to use any columns you add, you must add them to this table.  The table is distinguished from the rest of the worksheet by the table column headers in row 2, so you can tell where the table ends and the rest of the worksheet begins.
You can add a column to the right end of the table by simply typing a column name into the first empty cell in row 2.  Excel will automatically extend the table to the right to include the new column.
You can also insert a column anywhere within the table, but that will interfere with NodeXL's ability to show and hide groups of related columns and is not recommended.</t>
        </r>
        <r>
          <rPr>
            <b/>
            <sz val="8"/>
            <color indexed="81"/>
            <rFont val="Tahoma"/>
            <family val="2"/>
          </rPr>
          <t xml:space="preserve">
</t>
        </r>
      </text>
    </comment>
  </commentList>
</comments>
</file>

<file path=xl/comments3.xml><?xml version="1.0" encoding="utf-8"?>
<comments xmlns="http://schemas.openxmlformats.org/spreadsheetml/2006/main">
  <authors>
    <author>TonyAdmin</author>
    <author>Tony</author>
  </authors>
  <commentList>
    <comment ref="A2" authorId="0">
      <text>
        <r>
          <rPr>
            <b/>
            <sz val="8"/>
            <color indexed="81"/>
            <rFont val="Tahoma"/>
            <family val="2"/>
          </rPr>
          <t>Group Name</t>
        </r>
        <r>
          <rPr>
            <sz val="8"/>
            <color indexed="81"/>
            <rFont val="Tahoma"/>
            <family val="2"/>
          </rPr>
          <t xml:space="preserve">
(In most cases, you should not edit this worksheet.  Instead, use the items on the NodeXL, Analysis, Groups menu to create and work with groups.)
Enter the name of the group.
</t>
        </r>
        <r>
          <rPr>
            <u/>
            <sz val="8"/>
            <color indexed="81"/>
            <rFont val="Tahoma"/>
            <family val="2"/>
          </rPr>
          <t xml:space="preserve">
Worksheet Overview</t>
        </r>
        <r>
          <rPr>
            <sz val="8"/>
            <color indexed="81"/>
            <rFont val="Tahoma"/>
            <family val="2"/>
          </rPr>
          <t xml:space="preserve">
A group is a set of related vertices.  Groups are usually indicated by vertex color and shape when the graph is refreshed.  All the vertices in one group might be blue disks, for example.
You can control how groups are shown using NodeXL, Analysis, Groups, Group Options.</t>
        </r>
        <r>
          <rPr>
            <b/>
            <sz val="8"/>
            <color indexed="81"/>
            <rFont val="Tahoma"/>
            <family val="2"/>
          </rPr>
          <t xml:space="preserve">
</t>
        </r>
      </text>
    </comment>
    <comment ref="B2" authorId="0">
      <text>
        <r>
          <rPr>
            <b/>
            <sz val="8"/>
            <color indexed="81"/>
            <rFont val="Tahoma"/>
            <family val="2"/>
          </rPr>
          <t xml:space="preserve">Group Vertex Color
</t>
        </r>
        <r>
          <rPr>
            <sz val="8"/>
            <color indexed="81"/>
            <rFont val="Tahoma"/>
            <family val="2"/>
          </rPr>
          <t xml:space="preserve">
(In most cases, you should not edit this worksheet.  Instead, use the items on the NodeXL, Analysis, Groups menu to create and work with groups.)
To select a color to use for all vertices in the group,  right-click and select Select Color on the right-click menu.
If you are familiar with CSS color names, such as Red, MediumBlue, and DarkOliveGreen, you can enter one of the names instead of using Select Color.  Spaces in CSS color names are optional, so Medium Blue is the same as MediumBlue.
You can also enter a color in the format "R, G, B" (don't include the quotes), where R, G, and B are between 0 and 255.  Sample: "240, 12, 135".</t>
        </r>
      </text>
    </comment>
    <comment ref="C2" authorId="0">
      <text>
        <r>
          <rPr>
            <b/>
            <sz val="8"/>
            <color indexed="81"/>
            <rFont val="Tahoma"/>
            <family val="2"/>
          </rPr>
          <t>Group Vertex Shape</t>
        </r>
        <r>
          <rPr>
            <sz val="8"/>
            <color indexed="81"/>
            <rFont val="Tahoma"/>
            <family val="2"/>
          </rPr>
          <t xml:space="preserve">
(In most cases, you should not edit this worksheet.  Instead, use the items on the NodeXL, Analysis, Groups menu to create and work with groups.)
Select a shape to use for all vertices in the group.
</t>
        </r>
        <r>
          <rPr>
            <u/>
            <sz val="8"/>
            <color indexed="81"/>
            <rFont val="Tahoma"/>
            <family val="2"/>
          </rPr>
          <t>Pasting</t>
        </r>
        <r>
          <rPr>
            <sz val="8"/>
            <color indexed="81"/>
            <rFont val="Tahoma"/>
            <family val="2"/>
          </rPr>
          <t xml:space="preserve">
If you want to paste shapes into this column, do not use the standard Paste command (Ctrl-V).  The standard Paste command removes the shape drop-downs from the column.  Instead, use Home, Paste, Paste Values in the Excel Ribbon.</t>
        </r>
      </text>
    </comment>
    <comment ref="D2" authorId="1">
      <text>
        <r>
          <rPr>
            <b/>
            <sz val="8"/>
            <color indexed="81"/>
            <rFont val="Tahoma"/>
            <family val="2"/>
          </rPr>
          <t>Group Visibility</t>
        </r>
        <r>
          <rPr>
            <sz val="8"/>
            <color indexed="81"/>
            <rFont val="Tahoma"/>
            <family val="2"/>
          </rPr>
          <t xml:space="preserve">
Select an optional group visibility.
</t>
        </r>
        <r>
          <rPr>
            <b/>
            <sz val="8"/>
            <color indexed="81"/>
            <rFont val="Tahoma"/>
            <family val="2"/>
          </rPr>
          <t>Show</t>
        </r>
        <r>
          <rPr>
            <sz val="8"/>
            <color indexed="81"/>
            <rFont val="Tahoma"/>
            <family val="2"/>
          </rPr>
          <t xml:space="preserve">
Show the group's vertices and edges when the graph is refreshed.  This is the default.
</t>
        </r>
        <r>
          <rPr>
            <b/>
            <sz val="8"/>
            <color indexed="81"/>
            <rFont val="Tahoma"/>
            <family val="2"/>
          </rPr>
          <t>Skip</t>
        </r>
        <r>
          <rPr>
            <sz val="8"/>
            <color indexed="81"/>
            <rFont val="Tahoma"/>
            <family val="2"/>
          </rPr>
          <t xml:space="preserve">
Skip the group's vertices and edges.
</t>
        </r>
        <r>
          <rPr>
            <b/>
            <sz val="8"/>
            <color indexed="81"/>
            <rFont val="Tahoma"/>
            <family val="2"/>
          </rPr>
          <t>Hide</t>
        </r>
        <r>
          <rPr>
            <sz val="8"/>
            <color indexed="81"/>
            <rFont val="Tahoma"/>
            <family val="2"/>
          </rPr>
          <t xml:space="preserve">
Use the group's vertices and edges when laying out the graph, but then hide the group's vertices and edges.
</t>
        </r>
        <r>
          <rPr>
            <u/>
            <sz val="8"/>
            <color indexed="81"/>
            <rFont val="Tahoma"/>
            <family val="2"/>
          </rPr>
          <t>Formulas</t>
        </r>
        <r>
          <rPr>
            <sz val="8"/>
            <color indexed="81"/>
            <rFont val="Tahoma"/>
            <family val="2"/>
          </rPr>
          <t xml:space="preserve">
If you are using Excel formulas to compute the visibilities, you may find it helpful to use the numerical options instead of text:
1 = Show
0 = Skip
2 = Hide
</t>
        </r>
        <r>
          <rPr>
            <u/>
            <sz val="8"/>
            <color indexed="81"/>
            <rFont val="Tahoma"/>
            <family val="2"/>
          </rPr>
          <t>Pasting</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
</t>
        </r>
      </text>
    </comment>
    <comment ref="E2" authorId="1">
      <text>
        <r>
          <rPr>
            <b/>
            <sz val="8"/>
            <color indexed="81"/>
            <rFont val="Tahoma"/>
            <family val="2"/>
          </rPr>
          <t xml:space="preserve">Group Collapsed?
</t>
        </r>
        <r>
          <rPr>
            <sz val="8"/>
            <color indexed="81"/>
            <rFont val="Tahoma"/>
            <family val="2"/>
          </rPr>
          <t>(In most cases, you should not edit this worksheet.  Instead, use the items on the NodeXL, Analysis, Groups menu to create and work with groups.)</t>
        </r>
        <r>
          <rPr>
            <b/>
            <sz val="8"/>
            <color indexed="81"/>
            <rFont val="Tahoma"/>
            <family val="2"/>
          </rPr>
          <t xml:space="preserve">
</t>
        </r>
        <r>
          <rPr>
            <sz val="8"/>
            <color indexed="81"/>
            <rFont val="Tahoma"/>
            <family val="2"/>
          </rPr>
          <t xml:space="preserve">Set to Yes to collapse the group.
</t>
        </r>
        <r>
          <rPr>
            <u/>
            <sz val="8"/>
            <color indexed="81"/>
            <rFont val="Tahoma"/>
            <family val="2"/>
          </rPr>
          <t>Formulas</t>
        </r>
        <r>
          <rPr>
            <sz val="8"/>
            <color indexed="81"/>
            <rFont val="Tahoma"/>
            <family val="2"/>
          </rPr>
          <t xml:space="preserve">
If you are using Excel formulas to compute the collapsed values, you may find it helpful to use the numerical options instead of text:
0 = No
1 = Yes
</t>
        </r>
        <r>
          <rPr>
            <u/>
            <sz val="8"/>
            <color indexed="81"/>
            <rFont val="Tahoma"/>
            <family val="2"/>
          </rPr>
          <t>Pasting</t>
        </r>
        <r>
          <rPr>
            <sz val="8"/>
            <color indexed="81"/>
            <rFont val="Tahoma"/>
            <family val="2"/>
          </rPr>
          <t xml:space="preserve">
If you want to paste values into this column, do not use the standard Paste command (Ctrl-V).  The standard Paste command removes the drop-down lists from the column.  Instead, use Home, Paste, Paste Values in the Excel Ribbon.</t>
        </r>
        <r>
          <rPr>
            <sz val="9"/>
            <color indexed="81"/>
            <rFont val="Tahoma"/>
            <family val="2"/>
          </rPr>
          <t xml:space="preserve">
</t>
        </r>
      </text>
    </comment>
    <comment ref="F2" authorId="1">
      <text>
        <r>
          <rPr>
            <b/>
            <sz val="8"/>
            <color indexed="81"/>
            <rFont val="Tahoma"/>
            <family val="2"/>
          </rPr>
          <t>Group Label</t>
        </r>
        <r>
          <rPr>
            <sz val="8"/>
            <color indexed="81"/>
            <rFont val="Tahoma"/>
            <family val="2"/>
          </rPr>
          <t xml:space="preserve">
Enter an optional group label.
Group labels are used when you choose to lay out each of the graph's groups in its own box (NodeXL, Graph, Layout, Layout Options), and when you collapse a group (NodeXL, Analysis, Groups, Collapse Selected Groups).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t>
        </r>
        <r>
          <rPr>
            <sz val="9"/>
            <color indexed="81"/>
            <rFont val="Tahoma"/>
            <charset val="1"/>
          </rPr>
          <t xml:space="preserve">
</t>
        </r>
      </text>
    </comment>
    <comment ref="G2" authorId="1">
      <text>
        <r>
          <rPr>
            <b/>
            <sz val="8"/>
            <color indexed="81"/>
            <rFont val="Tahoma"/>
            <family val="2"/>
          </rPr>
          <t xml:space="preserve">Collapsed Location
</t>
        </r>
        <r>
          <rPr>
            <sz val="8"/>
            <color indexed="81"/>
            <rFont val="Tahoma"/>
            <family val="2"/>
          </rPr>
          <t xml:space="preserve">
(In most cases, you should not edit this worksheet.  Instead, use the items on the NodeXL, Analysis, Groups menu to create and work with groups.)</t>
        </r>
        <r>
          <rPr>
            <b/>
            <sz val="8"/>
            <color indexed="81"/>
            <rFont val="Tahoma"/>
            <family val="2"/>
          </rPr>
          <t xml:space="preserve">
</t>
        </r>
        <r>
          <rPr>
            <sz val="8"/>
            <color indexed="81"/>
            <rFont val="Tahoma"/>
            <family val="2"/>
          </rPr>
          <t>Enter an optional location for the group when it is collapsed.
Collapsed X and Collapsed Y values should be between 0 and 9,999.  If you enter Collapsed X and Collapsed Y values, you should set NodeXL, Graph, Layout to "None" to prevent NodeXL from overwriting your values when you show the graph.</t>
        </r>
      </text>
    </comment>
    <comment ref="H2" authorId="1">
      <text>
        <r>
          <rPr>
            <b/>
            <sz val="8"/>
            <color indexed="81"/>
            <rFont val="Tahoma"/>
            <family val="2"/>
          </rPr>
          <t xml:space="preserve">Collapsed Location
</t>
        </r>
        <r>
          <rPr>
            <sz val="8"/>
            <color indexed="81"/>
            <rFont val="Tahoma"/>
            <family val="2"/>
          </rPr>
          <t>(In most cases, you should not edit this worksheet.  Instead, use the items on the NodeXL, Analysis, Groups menu to create and work with groups.)
Enter an optional location for the group when it is collapsed.
Collapsed X and Collapsed Y values should be between 0 and 9,999.  If you enter Collapsed X and Collapsed Y values, you should set NodeXL, Graph, Layout to "None" to prevent NodeXL from overwriting your values when you show the graph.</t>
        </r>
      </text>
    </comment>
    <comment ref="K2" authorId="1">
      <text>
        <r>
          <rPr>
            <b/>
            <sz val="8"/>
            <color indexed="81"/>
            <rFont val="Tahoma"/>
            <family val="2"/>
          </rPr>
          <t xml:space="preserve">Group Vertices
</t>
        </r>
        <r>
          <rPr>
            <sz val="8"/>
            <color indexed="81"/>
            <rFont val="Tahoma"/>
            <family val="2"/>
          </rPr>
          <t xml:space="preserve">
You can tell NodeXL to calculate this and other graph metrics by going to NodeXL, Analysis, Graph Metrics in the Ribbon.</t>
        </r>
        <r>
          <rPr>
            <b/>
            <sz val="9"/>
            <color indexed="81"/>
            <rFont val="Tahoma"/>
            <charset val="1"/>
          </rPr>
          <t xml:space="preserve">
</t>
        </r>
        <r>
          <rPr>
            <sz val="9"/>
            <color indexed="81"/>
            <rFont val="Tahoma"/>
            <charset val="1"/>
          </rPr>
          <t xml:space="preserve">
</t>
        </r>
      </text>
    </comment>
    <comment ref="L2" authorId="1">
      <text>
        <r>
          <rPr>
            <b/>
            <sz val="8"/>
            <color indexed="81"/>
            <rFont val="Tahoma"/>
            <family val="2"/>
          </rPr>
          <t>Group Unique Edges</t>
        </r>
        <r>
          <rPr>
            <sz val="8"/>
            <color indexed="81"/>
            <rFont val="Tahoma"/>
            <family val="2"/>
          </rPr>
          <t xml:space="preserve">
You can tell NodeXL to calculate this and other graph metrics by going to NodeXL, Analysis, Graph Metrics in the Ribbon.</t>
        </r>
      </text>
    </comment>
    <comment ref="M2" authorId="1">
      <text>
        <r>
          <rPr>
            <b/>
            <sz val="8"/>
            <color indexed="81"/>
            <rFont val="Tahoma"/>
            <family val="2"/>
          </rPr>
          <t>Group Edges With Duplicates</t>
        </r>
        <r>
          <rPr>
            <sz val="8"/>
            <color indexed="81"/>
            <rFont val="Tahoma"/>
            <family val="2"/>
          </rPr>
          <t xml:space="preserve">
You can tell NodeXL to calculate this and other graph metrics by going to NodeXL, Analysis, Graph Metrics in the Ribbon.</t>
        </r>
        <r>
          <rPr>
            <sz val="9"/>
            <color indexed="81"/>
            <rFont val="Tahoma"/>
            <family val="2"/>
          </rPr>
          <t xml:space="preserve">
</t>
        </r>
      </text>
    </comment>
    <comment ref="N2" authorId="1">
      <text>
        <r>
          <rPr>
            <b/>
            <sz val="8"/>
            <color indexed="81"/>
            <rFont val="Tahoma"/>
            <family val="2"/>
          </rPr>
          <t>Group Total Edges</t>
        </r>
        <r>
          <rPr>
            <sz val="8"/>
            <color indexed="81"/>
            <rFont val="Tahoma"/>
            <family val="2"/>
          </rPr>
          <t xml:space="preserve">
You can tell NodeXL to calculate this and other graph metrics by going to NodeXL, Analysis, Graph Metrics in the Ribbon.</t>
        </r>
        <r>
          <rPr>
            <sz val="9"/>
            <color indexed="81"/>
            <rFont val="Tahoma"/>
            <family val="2"/>
          </rPr>
          <t xml:space="preserve">
</t>
        </r>
      </text>
    </comment>
    <comment ref="O2" authorId="1">
      <text>
        <r>
          <rPr>
            <b/>
            <sz val="8"/>
            <color indexed="81"/>
            <rFont val="Tahoma"/>
            <family val="2"/>
          </rPr>
          <t>Group Self-Loops</t>
        </r>
        <r>
          <rPr>
            <sz val="8"/>
            <color indexed="81"/>
            <rFont val="Tahoma"/>
            <family val="2"/>
          </rPr>
          <t xml:space="preserve">
You can tell NodeXL to calculate this and other graph metrics by going to NodeXL, Analysis, Graph Metrics in the Ribbon.</t>
        </r>
        <r>
          <rPr>
            <sz val="9"/>
            <color indexed="81"/>
            <rFont val="Tahoma"/>
            <family val="2"/>
          </rPr>
          <t xml:space="preserve">
</t>
        </r>
      </text>
    </comment>
    <comment ref="P2" authorId="1">
      <text>
        <r>
          <rPr>
            <b/>
            <sz val="8"/>
            <color indexed="81"/>
            <rFont val="Tahoma"/>
            <family val="2"/>
          </rPr>
          <t xml:space="preserve">Group Reciprocated Vertex Pair Ratio
</t>
        </r>
        <r>
          <rPr>
            <sz val="8"/>
            <color indexed="81"/>
            <rFont val="Tahoma"/>
            <family val="2"/>
          </rPr>
          <t>You can tell NodeXL to calculate this and other graph metrics by going to NodeXL, Analysis, Graph Metrics in the Ribbon.</t>
        </r>
        <r>
          <rPr>
            <b/>
            <sz val="9"/>
            <color indexed="81"/>
            <rFont val="Tahoma"/>
            <family val="2"/>
          </rPr>
          <t xml:space="preserve">
</t>
        </r>
        <r>
          <rPr>
            <sz val="9"/>
            <color indexed="81"/>
            <rFont val="Tahoma"/>
            <family val="2"/>
          </rPr>
          <t xml:space="preserve">
</t>
        </r>
      </text>
    </comment>
    <comment ref="Q2" authorId="1">
      <text>
        <r>
          <rPr>
            <b/>
            <sz val="8"/>
            <color indexed="81"/>
            <rFont val="Tahoma"/>
            <family val="2"/>
          </rPr>
          <t xml:space="preserve">Group Reciprocated Edge Ratio
</t>
        </r>
        <r>
          <rPr>
            <sz val="8"/>
            <color indexed="81"/>
            <rFont val="Tahoma"/>
            <family val="2"/>
          </rPr>
          <t>You can tell NodeXL to calculate this and other graph metrics by going to NodeXL, Analysis, Graph Metrics in the Ribbon.</t>
        </r>
      </text>
    </comment>
    <comment ref="R2" authorId="1">
      <text>
        <r>
          <rPr>
            <b/>
            <sz val="8"/>
            <color indexed="81"/>
            <rFont val="Tahoma"/>
            <family val="2"/>
          </rPr>
          <t>Group Connected Components</t>
        </r>
        <r>
          <rPr>
            <sz val="8"/>
            <color indexed="81"/>
            <rFont val="Tahoma"/>
            <family val="2"/>
          </rPr>
          <t xml:space="preserve">
You can tell NodeXL to calculate this and other graph metrics by going to NodeXL, Analysis, Graph Metrics in the Ribbon.</t>
        </r>
        <r>
          <rPr>
            <b/>
            <sz val="8"/>
            <color indexed="81"/>
            <rFont val="Tahoma"/>
            <family val="2"/>
          </rPr>
          <t xml:space="preserve">
</t>
        </r>
      </text>
    </comment>
    <comment ref="S2" authorId="1">
      <text>
        <r>
          <rPr>
            <b/>
            <sz val="8"/>
            <color indexed="81"/>
            <rFont val="Tahoma"/>
            <family val="2"/>
          </rPr>
          <t>Group Single-Vertex Connected Components</t>
        </r>
        <r>
          <rPr>
            <sz val="8"/>
            <color indexed="81"/>
            <rFont val="Tahoma"/>
            <family val="2"/>
          </rPr>
          <t xml:space="preserve">
You can tell NodeXL to calculate this and other graph metrics by going to NodeXL, Analysis, Graph Metrics in the Ribbon.</t>
        </r>
        <r>
          <rPr>
            <b/>
            <sz val="9"/>
            <color indexed="81"/>
            <rFont val="Tahoma"/>
            <family val="2"/>
          </rPr>
          <t xml:space="preserve">
</t>
        </r>
        <r>
          <rPr>
            <sz val="9"/>
            <color indexed="81"/>
            <rFont val="Tahoma"/>
            <family val="2"/>
          </rPr>
          <t xml:space="preserve">
</t>
        </r>
      </text>
    </comment>
    <comment ref="T2" authorId="1">
      <text>
        <r>
          <rPr>
            <b/>
            <sz val="8"/>
            <color indexed="81"/>
            <rFont val="Tahoma"/>
            <family val="2"/>
          </rPr>
          <t>Group Maximum Vertices in a Connected Component</t>
        </r>
        <r>
          <rPr>
            <sz val="8"/>
            <color indexed="81"/>
            <rFont val="Tahoma"/>
            <family val="2"/>
          </rPr>
          <t xml:space="preserve">
You can tell NodeXL to calculate this and other graph metrics by going to NodeXL, Analysis, Graph Metrics in the Ribbon.
</t>
        </r>
        <r>
          <rPr>
            <sz val="9"/>
            <color indexed="81"/>
            <rFont val="Tahoma"/>
            <family val="2"/>
          </rPr>
          <t xml:space="preserve">
</t>
        </r>
      </text>
    </comment>
    <comment ref="U2" authorId="1">
      <text>
        <r>
          <rPr>
            <b/>
            <sz val="8"/>
            <color indexed="81"/>
            <rFont val="Tahoma"/>
            <family val="2"/>
          </rPr>
          <t>Group Maximum Edges in a Connected Component</t>
        </r>
        <r>
          <rPr>
            <sz val="8"/>
            <color indexed="81"/>
            <rFont val="Tahoma"/>
            <family val="2"/>
          </rPr>
          <t xml:space="preserve">
You can tell NodeXL to calculate this and other graph metrics by going to NodeXL, Analysis, Graph Metrics in the Ribbon.</t>
        </r>
        <r>
          <rPr>
            <b/>
            <sz val="9"/>
            <color indexed="81"/>
            <rFont val="Tahoma"/>
            <family val="2"/>
          </rPr>
          <t xml:space="preserve">
</t>
        </r>
      </text>
    </comment>
    <comment ref="V2" authorId="1">
      <text>
        <r>
          <rPr>
            <b/>
            <sz val="8"/>
            <color indexed="81"/>
            <rFont val="Tahoma"/>
            <family val="2"/>
          </rPr>
          <t>Group Maximum Geodesic Distance (Diameter)</t>
        </r>
        <r>
          <rPr>
            <sz val="8"/>
            <color indexed="81"/>
            <rFont val="Tahoma"/>
            <family val="2"/>
          </rPr>
          <t xml:space="preserve">
You can tell NodeXL to calculate this and other graph metrics by going to NodeXL, Analysis, Graph Metrics in the Ribbon.</t>
        </r>
      </text>
    </comment>
    <comment ref="W2" authorId="1">
      <text>
        <r>
          <rPr>
            <b/>
            <sz val="8"/>
            <color indexed="81"/>
            <rFont val="Tahoma"/>
            <family val="2"/>
          </rPr>
          <t>Group Average Geodesic Distance</t>
        </r>
        <r>
          <rPr>
            <sz val="8"/>
            <color indexed="81"/>
            <rFont val="Tahoma"/>
            <family val="2"/>
          </rPr>
          <t xml:space="preserve">
You can tell NodeXL to calculate this and other graph metrics by going to NodeXL, Analysis, Graph Metrics in the Ribbon.</t>
        </r>
      </text>
    </comment>
    <comment ref="X2" authorId="1">
      <text>
        <r>
          <rPr>
            <b/>
            <sz val="8"/>
            <color indexed="81"/>
            <rFont val="Tahoma"/>
            <family val="2"/>
          </rPr>
          <t>Group Graph Density</t>
        </r>
        <r>
          <rPr>
            <sz val="8"/>
            <color indexed="81"/>
            <rFont val="Tahoma"/>
            <family val="2"/>
          </rPr>
          <t xml:space="preserve">
You can tell NodeXL to calculate this and other graph metrics by going to NodeXL, Analysis, Graph Metrics in the Ribbon.</t>
        </r>
        <r>
          <rPr>
            <b/>
            <sz val="9"/>
            <color indexed="81"/>
            <rFont val="Tahoma"/>
            <family val="2"/>
          </rPr>
          <t xml:space="preserve">
</t>
        </r>
      </text>
    </comment>
  </commentList>
</comments>
</file>

<file path=xl/comments4.xml><?xml version="1.0" encoding="utf-8"?>
<comments xmlns="http://schemas.openxmlformats.org/spreadsheetml/2006/main">
  <authors>
    <author>TonyAdmin</author>
    <author>Tony</author>
  </authors>
  <commentList>
    <comment ref="A1" authorId="0">
      <text>
        <r>
          <rPr>
            <b/>
            <sz val="8"/>
            <color indexed="81"/>
            <rFont val="Tahoma"/>
            <family val="2"/>
          </rPr>
          <t>Group Name</t>
        </r>
        <r>
          <rPr>
            <sz val="8"/>
            <color indexed="81"/>
            <rFont val="Tahoma"/>
            <family val="2"/>
          </rPr>
          <t xml:space="preserve">
(In most cases, you should not edit this worksheet.  Instead, use the items on the NodeXL, Analysis, Groups menu to create and work with groups.)
Enter the name of the group.  The group name must also be entered on the Groups worksheet.
</t>
        </r>
        <r>
          <rPr>
            <u/>
            <sz val="8"/>
            <color indexed="81"/>
            <rFont val="Tahoma"/>
            <family val="2"/>
          </rPr>
          <t>Worksheet Overview</t>
        </r>
        <r>
          <rPr>
            <sz val="8"/>
            <color indexed="81"/>
            <rFont val="Tahoma"/>
            <family val="2"/>
          </rPr>
          <t xml:space="preserve">
A group is a set of related vertices.  Groups are usually indicated by vertex color and shape when the graph is refreshed.  All the vertices in one group might be blue disks, for example.
You can control how groups are shown using NodeXL, Analysis, Groups, Group Options.</t>
        </r>
        <r>
          <rPr>
            <b/>
            <sz val="8"/>
            <color indexed="81"/>
            <rFont val="Tahoma"/>
            <family val="2"/>
          </rPr>
          <t xml:space="preserve">
</t>
        </r>
      </text>
    </comment>
    <comment ref="B1" authorId="0">
      <text>
        <r>
          <rPr>
            <b/>
            <sz val="8"/>
            <color indexed="81"/>
            <rFont val="Tahoma"/>
            <family val="2"/>
          </rPr>
          <t>Vertex Name</t>
        </r>
        <r>
          <rPr>
            <sz val="8"/>
            <color indexed="81"/>
            <rFont val="Tahoma"/>
            <family val="2"/>
          </rPr>
          <t xml:space="preserve">
(In most cases, you should not edit this worksheet.  Instead, use the items on the NodeXL, Analysis, Groups menu to create and work with groups.)
Enter the name of a vertex to include in this group.</t>
        </r>
      </text>
    </comment>
    <comment ref="C1" authorId="1">
      <text>
        <r>
          <rPr>
            <b/>
            <sz val="8"/>
            <color indexed="81"/>
            <rFont val="Tahoma"/>
            <family val="2"/>
          </rPr>
          <t xml:space="preserve">Vertex ID
</t>
        </r>
        <r>
          <rPr>
            <sz val="8"/>
            <color indexed="81"/>
            <rFont val="Tahoma"/>
            <family val="2"/>
          </rPr>
          <t xml:space="preserve">
This gets filled in by the items on the NodeXL, Analysis, Groups menu.</t>
        </r>
        <r>
          <rPr>
            <b/>
            <sz val="9"/>
            <color indexed="81"/>
            <rFont val="Tahoma"/>
            <charset val="1"/>
          </rPr>
          <t xml:space="preserve">
</t>
        </r>
        <r>
          <rPr>
            <sz val="9"/>
            <color indexed="81"/>
            <rFont val="Tahoma"/>
            <charset val="1"/>
          </rPr>
          <t xml:space="preserve">
</t>
        </r>
      </text>
    </comment>
  </commentList>
</comments>
</file>

<file path=xl/comments5.xml><?xml version="1.0" encoding="utf-8"?>
<comments xmlns="http://schemas.openxmlformats.org/spreadsheetml/2006/main">
  <authors>
    <author>TonyAdmin</author>
  </authors>
  <commentList>
    <comment ref="A1" authorId="0">
      <text>
        <r>
          <rPr>
            <b/>
            <sz val="8"/>
            <color indexed="81"/>
            <rFont val="Tahoma"/>
            <family val="2"/>
          </rPr>
          <t>Overall Metrics</t>
        </r>
        <r>
          <rPr>
            <sz val="8"/>
            <color indexed="81"/>
            <rFont val="Tahoma"/>
            <family val="2"/>
          </rPr>
          <t xml:space="preserve">
</t>
        </r>
        <r>
          <rPr>
            <u/>
            <sz val="8"/>
            <color indexed="81"/>
            <rFont val="Tahoma"/>
            <family val="2"/>
          </rPr>
          <t>Worksheet Overview</t>
        </r>
        <r>
          <rPr>
            <sz val="8"/>
            <color indexed="81"/>
            <rFont val="Tahoma"/>
            <family val="2"/>
          </rPr>
          <t xml:space="preserve">
This worksheet displays overall graph metrics, which can be calculated using NodeXL, Analysis, Graph Metrics in the Ribbon.  It also displays overall readability metrics, which can be calculated using NodeXL, Graph, Layout, Calculate Readability Metrics.</t>
        </r>
      </text>
    </comment>
  </commentList>
</comments>
</file>

<file path=xl/sharedStrings.xml><?xml version="1.0" encoding="utf-8"?>
<sst xmlns="http://schemas.openxmlformats.org/spreadsheetml/2006/main" count="20950" uniqueCount="8439">
  <si>
    <t>Vertex 1</t>
  </si>
  <si>
    <t>Vertex 2</t>
  </si>
  <si>
    <t>Color</t>
  </si>
  <si>
    <t>Width</t>
  </si>
  <si>
    <t>Opacity</t>
  </si>
  <si>
    <t>Vertex</t>
  </si>
  <si>
    <t>Valid Edge Visibilities</t>
  </si>
  <si>
    <t>Valid Vertex Visibilities</t>
  </si>
  <si>
    <t>Shape</t>
  </si>
  <si>
    <t>Valid Vertex Shapes</t>
  </si>
  <si>
    <t>Tooltip</t>
  </si>
  <si>
    <t>Visibility</t>
  </si>
  <si>
    <t>ID</t>
  </si>
  <si>
    <t>Locked?</t>
  </si>
  <si>
    <t>Valid Booleans Default False</t>
  </si>
  <si>
    <t>X</t>
  </si>
  <si>
    <t>Y</t>
  </si>
  <si>
    <t>Value</t>
  </si>
  <si>
    <t>Per-Workbook Setting</t>
  </si>
  <si>
    <t>Template Version</t>
  </si>
  <si>
    <t>Vertex Shape</t>
  </si>
  <si>
    <t>Vertex Color</t>
  </si>
  <si>
    <t>Table Name</t>
  </si>
  <si>
    <t>Column Name</t>
  </si>
  <si>
    <t>Selected Minimum</t>
  </si>
  <si>
    <t>Selected Maximum</t>
  </si>
  <si>
    <t>Add Your Own Columns Here</t>
  </si>
  <si>
    <t>Layout Order</t>
  </si>
  <si>
    <t>Polar R</t>
  </si>
  <si>
    <t>Polar Angle</t>
  </si>
  <si>
    <t>Graph Directedness</t>
  </si>
  <si>
    <t>Degree</t>
  </si>
  <si>
    <t>In-Degree</t>
  </si>
  <si>
    <t>Out-Degree</t>
  </si>
  <si>
    <t>Betweenness Centrality</t>
  </si>
  <si>
    <t>Closeness Centrality</t>
  </si>
  <si>
    <t>Eigenvector Centrality</t>
  </si>
  <si>
    <t>Clustering Coefficient</t>
  </si>
  <si>
    <t>Dynamic Filter</t>
  </si>
  <si>
    <t>Visual Properties</t>
  </si>
  <si>
    <t>Do Not Edit</t>
  </si>
  <si>
    <t>Other Columns</t>
  </si>
  <si>
    <t>Graph Metrics</t>
  </si>
  <si>
    <t>Labels</t>
  </si>
  <si>
    <t>Layout</t>
  </si>
  <si>
    <t>Size</t>
  </si>
  <si>
    <t>Label</t>
  </si>
  <si>
    <t>Label Fill Color</t>
  </si>
  <si>
    <t>Image File</t>
  </si>
  <si>
    <t>This worksheet is no longer used but is retained to allow older versions of NodeXL to open workbooks created with NodeXL version 1.0.1.96 or later.</t>
  </si>
  <si>
    <t>Do not delete this worksheet.</t>
  </si>
  <si>
    <t>Show</t>
  </si>
  <si>
    <t>Skip</t>
  </si>
  <si>
    <t>Hide</t>
  </si>
  <si>
    <t>Show if in an Edge</t>
  </si>
  <si>
    <t>Circle</t>
  </si>
  <si>
    <t>Disk</t>
  </si>
  <si>
    <t>Sphere</t>
  </si>
  <si>
    <t>Square</t>
  </si>
  <si>
    <t>Solid Square</t>
  </si>
  <si>
    <t>Diamond</t>
  </si>
  <si>
    <t>Solid Diamond</t>
  </si>
  <si>
    <t>Triangle</t>
  </si>
  <si>
    <t>Solid Triangle</t>
  </si>
  <si>
    <t>Image</t>
  </si>
  <si>
    <t>No</t>
  </si>
  <si>
    <t>Yes</t>
  </si>
  <si>
    <t>Valid Vertex Label Positions</t>
  </si>
  <si>
    <t>Top Left</t>
  </si>
  <si>
    <t>Top Center</t>
  </si>
  <si>
    <t>Top Right</t>
  </si>
  <si>
    <t>Middle Left</t>
  </si>
  <si>
    <t>Middle Center</t>
  </si>
  <si>
    <t>Middle Right</t>
  </si>
  <si>
    <t>Bottom Left</t>
  </si>
  <si>
    <t>Bottom Center</t>
  </si>
  <si>
    <t>Bottom Right</t>
  </si>
  <si>
    <t>Label Position</t>
  </si>
  <si>
    <t>Auto Layout on Open</t>
  </si>
  <si>
    <t>Degree Bin</t>
  </si>
  <si>
    <t>Degree Frequency</t>
  </si>
  <si>
    <t>Minimum Degree</t>
  </si>
  <si>
    <t>Maximum Degree</t>
  </si>
  <si>
    <t>Average Degree</t>
  </si>
  <si>
    <t>Median Degree</t>
  </si>
  <si>
    <t>Not Available</t>
  </si>
  <si>
    <t>In-Degree Bin</t>
  </si>
  <si>
    <t>In-Degree Frequency</t>
  </si>
  <si>
    <t>Minimum In-Degree</t>
  </si>
  <si>
    <t>Maximum In-Degree</t>
  </si>
  <si>
    <t>Average In-Degree</t>
  </si>
  <si>
    <t>Median In-Degree</t>
  </si>
  <si>
    <t>Out-Degree Bin</t>
  </si>
  <si>
    <t>Out-Degree Frequency</t>
  </si>
  <si>
    <t>Minimum Out-Degree</t>
  </si>
  <si>
    <t>Maximum Out-Degree</t>
  </si>
  <si>
    <t>Average Out-Degree</t>
  </si>
  <si>
    <t>Median Out-Degree</t>
  </si>
  <si>
    <t>Betweenness Centrality Bin</t>
  </si>
  <si>
    <t>Betweenness Centrality Frequency</t>
  </si>
  <si>
    <t>Minimum Betweenness Centrality</t>
  </si>
  <si>
    <t>Maximum Betweenness Centrality</t>
  </si>
  <si>
    <t>Average Betweenness Centrality</t>
  </si>
  <si>
    <t>Median Betweenness Centrality</t>
  </si>
  <si>
    <t>Closeness Centrality Bin</t>
  </si>
  <si>
    <t>Closeness Centrality Frequency</t>
  </si>
  <si>
    <t>Minimum Closeness Centrality</t>
  </si>
  <si>
    <t>Maximum Closeness Centrality</t>
  </si>
  <si>
    <t>Average Closeness Centrality</t>
  </si>
  <si>
    <t>Median Closeness Centrality</t>
  </si>
  <si>
    <t>Eigenvector Centrality Bin</t>
  </si>
  <si>
    <t>Eigenvector Centrality Frequency</t>
  </si>
  <si>
    <t>Minimum Eigenvector Centrality</t>
  </si>
  <si>
    <t>Maximum Eigenvector Centrality</t>
  </si>
  <si>
    <t>Average Eigenvector Centrality</t>
  </si>
  <si>
    <t>Median Eigenvector Centrality</t>
  </si>
  <si>
    <t>Clustering Coefficient Bin</t>
  </si>
  <si>
    <t>Clustering Coefficient Frequency</t>
  </si>
  <si>
    <t>Minimum Clustering Coefficient</t>
  </si>
  <si>
    <t>Maximum Clustering Coefficient</t>
  </si>
  <si>
    <t>Average Clustering Coefficient</t>
  </si>
  <si>
    <t>Median Clustering Coefficient</t>
  </si>
  <si>
    <t>Dynamic Filter Bin</t>
  </si>
  <si>
    <t>Dynamic Filter Frequency</t>
  </si>
  <si>
    <t>Bin Divisor</t>
  </si>
  <si>
    <t>No Metric Message</t>
  </si>
  <si>
    <t>Dynamic Filter Source Column Range</t>
  </si>
  <si>
    <t>Histogram Property</t>
  </si>
  <si>
    <t>TableName[ColumnName]</t>
  </si>
  <si>
    <t xml:space="preserve">The empty chart above is used to create histogram images for dynamic filters.  It is associated with two columns in the HistogramBins table on the Overall Metrics worksheet, and on the HistogramProperties table on that worksheet.  The chart is on this worksheet instead of the more logical Overall Metrics worksheet because the chart must be visible for a histogram image to be created.  If the chart where in Overall Metrics in a visible range the user would see it, whereas the user never sees this Misc worksheet because the entire worksheet is hidden. </t>
  </si>
  <si>
    <t>Style</t>
  </si>
  <si>
    <t>Valid Edge Styles</t>
  </si>
  <si>
    <t>Solid</t>
  </si>
  <si>
    <t>Dash</t>
  </si>
  <si>
    <t>Dot</t>
  </si>
  <si>
    <t>Dash Dot</t>
  </si>
  <si>
    <t>Dash Dot Dot</t>
  </si>
  <si>
    <t>PageRank</t>
  </si>
  <si>
    <t>PageRank Bin</t>
  </si>
  <si>
    <t>PageRank Frequency</t>
  </si>
  <si>
    <t>Minimum PageRank</t>
  </si>
  <si>
    <t>Maximum PageRank</t>
  </si>
  <si>
    <t>Average PageRank</t>
  </si>
  <si>
    <t>Median PageRank</t>
  </si>
  <si>
    <t>Group</t>
  </si>
  <si>
    <t>Collapsed?</t>
  </si>
  <si>
    <t>Vertices</t>
  </si>
  <si>
    <t>Vertex ID</t>
  </si>
  <si>
    <t>Unique Edges</t>
  </si>
  <si>
    <t>Edges With Duplicates</t>
  </si>
  <si>
    <t>Total Edges</t>
  </si>
  <si>
    <t>Self-Loops</t>
  </si>
  <si>
    <t>Connected Components</t>
  </si>
  <si>
    <t>Single-Vertex Connected Components</t>
  </si>
  <si>
    <t>Maximum Vertices in a Connected Component</t>
  </si>
  <si>
    <t>Maximum Edges in a Connected Component</t>
  </si>
  <si>
    <t>Maximum Geodesic Distance (Diameter)</t>
  </si>
  <si>
    <t>Average Geodesic Distance</t>
  </si>
  <si>
    <t>Graph Density</t>
  </si>
  <si>
    <t>Nowhere</t>
  </si>
  <si>
    <t>Label Text Color</t>
  </si>
  <si>
    <t>Label Font Size</t>
  </si>
  <si>
    <t>Graph Metric</t>
  </si>
  <si>
    <t>Readability Metric</t>
  </si>
  <si>
    <t>Valid Group Shapes</t>
  </si>
  <si>
    <t>Reciprocated?</t>
  </si>
  <si>
    <t>Collapsed Properties</t>
  </si>
  <si>
    <t>Collapsed X</t>
  </si>
  <si>
    <t>Collapsed Y</t>
  </si>
  <si>
    <t>Valid Group Visibilities</t>
  </si>
  <si>
    <t>Reciprocated Vertex Pair Ratio</t>
  </si>
  <si>
    <t>Reciprocated Edge Ratio</t>
  </si>
  <si>
    <t>Workbook Settings 1</t>
  </si>
  <si>
    <t>Workbook Settings Cell Count</t>
  </si>
  <si>
    <t>Autofill Workbook Results</t>
  </si>
  <si>
    <t>▓0▓0▓0▓True▓Black▓Black▓▓▓0▓0▓0▓0▓0▓False▓▓0▓0▓0▓0▓0▓False▓▓0▓0▓0▓True▓Black▓Black▓▓▓0▓0▓0▓0▓0▓False▓▓0▓0▓0▓0▓0▓False▓▓0▓0▓0▓0▓0▓False▓▓0▓0▓0▓0▓0▓False</t>
  </si>
  <si>
    <t>Graph History</t>
  </si>
  <si>
    <t>Relationship</t>
  </si>
  <si>
    <t>Relationship Date (UTC)</t>
  </si>
  <si>
    <t>Tweet</t>
  </si>
  <si>
    <t>URLs in Tweet</t>
  </si>
  <si>
    <t>Domains in Tweet</t>
  </si>
  <si>
    <t>Hashtags in Tweet</t>
  </si>
  <si>
    <t>Tweet Date (UTC)</t>
  </si>
  <si>
    <t>Twitter Page for Tweet</t>
  </si>
  <si>
    <t>Latitude</t>
  </si>
  <si>
    <t>Longitude</t>
  </si>
  <si>
    <t>Imported ID</t>
  </si>
  <si>
    <t>arham2023</t>
  </si>
  <si>
    <t>nztaylor</t>
  </si>
  <si>
    <t>ygk</t>
  </si>
  <si>
    <t>sjaggars</t>
  </si>
  <si>
    <t>teresasmithmktg</t>
  </si>
  <si>
    <t>h_y_l</t>
  </si>
  <si>
    <t>machtm</t>
  </si>
  <si>
    <t>kyrobiz</t>
  </si>
  <si>
    <t>wasteofspaces</t>
  </si>
  <si>
    <t>intentionalmuse</t>
  </si>
  <si>
    <t>discovercgu</t>
  </si>
  <si>
    <t>noel_megan</t>
  </si>
  <si>
    <t>ddbragg</t>
  </si>
  <si>
    <t>urnotaperson</t>
  </si>
  <si>
    <t>kenzgrondahl</t>
  </si>
  <si>
    <t>inventivodesign</t>
  </si>
  <si>
    <t>iieresearch</t>
  </si>
  <si>
    <t>dcameron_ielts</t>
  </si>
  <si>
    <t>originalglen</t>
  </si>
  <si>
    <t>ctanasichuk</t>
  </si>
  <si>
    <t>myalmg</t>
  </si>
  <si>
    <t>penstarr1</t>
  </si>
  <si>
    <t>szergout</t>
  </si>
  <si>
    <t>katehg4</t>
  </si>
  <si>
    <t>helenssalmon</t>
  </si>
  <si>
    <t>jadz</t>
  </si>
  <si>
    <t>goodresearch</t>
  </si>
  <si>
    <t>catina68</t>
  </si>
  <si>
    <t>pamojauk</t>
  </si>
  <si>
    <t>giepp_info</t>
  </si>
  <si>
    <t>comofevaluators</t>
  </si>
  <si>
    <t>verticalchange</t>
  </si>
  <si>
    <t>ann_gero</t>
  </si>
  <si>
    <t>dustingotlegos</t>
  </si>
  <si>
    <t>sarahstachowiak</t>
  </si>
  <si>
    <t>gafcpnews</t>
  </si>
  <si>
    <t>lauratagle</t>
  </si>
  <si>
    <t>amyw415</t>
  </si>
  <si>
    <t>deborahmm</t>
  </si>
  <si>
    <t>oldmh</t>
  </si>
  <si>
    <t>hollywhisman</t>
  </si>
  <si>
    <t>johnolavs</t>
  </si>
  <si>
    <t>johannaberg</t>
  </si>
  <si>
    <t>zenpeacekeeper</t>
  </si>
  <si>
    <t>splachtaelliott</t>
  </si>
  <si>
    <t>kayebear</t>
  </si>
  <si>
    <t>mingome</t>
  </si>
  <si>
    <t>gaylonparsons</t>
  </si>
  <si>
    <t>gtak</t>
  </si>
  <si>
    <t>hapeeler</t>
  </si>
  <si>
    <t>glendaeoyang</t>
  </si>
  <si>
    <t>lrizzardini</t>
  </si>
  <si>
    <t>jnash</t>
  </si>
  <si>
    <t>wested</t>
  </si>
  <si>
    <t>bstabile1</t>
  </si>
  <si>
    <t>kla_mcps</t>
  </si>
  <si>
    <t>msiworldwide</t>
  </si>
  <si>
    <t>kristinwolff</t>
  </si>
  <si>
    <t>ly_wilson</t>
  </si>
  <si>
    <t>drlatulane</t>
  </si>
  <si>
    <t>sofianola</t>
  </si>
  <si>
    <t>usaidassist</t>
  </si>
  <si>
    <t>evlahaki</t>
  </si>
  <si>
    <t>nonprofadvocacy</t>
  </si>
  <si>
    <t>jnickrand</t>
  </si>
  <si>
    <t>joshdelarosa1</t>
  </si>
  <si>
    <t>claremnolan</t>
  </si>
  <si>
    <t>illuminatedllc</t>
  </si>
  <si>
    <t>academyofscistl</t>
  </si>
  <si>
    <t>aimeejmf</t>
  </si>
  <si>
    <t>motubean</t>
  </si>
  <si>
    <t>jeskak</t>
  </si>
  <si>
    <t>hamaiconsulting</t>
  </si>
  <si>
    <t>dexterpante</t>
  </si>
  <si>
    <t>clearinitiative</t>
  </si>
  <si>
    <t>ideaseval</t>
  </si>
  <si>
    <t>programeval</t>
  </si>
  <si>
    <t>beantownkate</t>
  </si>
  <si>
    <t>siggymarvin</t>
  </si>
  <si>
    <t>alvaroelima</t>
  </si>
  <si>
    <t>gefeo_tweets</t>
  </si>
  <si>
    <t>ajtitong</t>
  </si>
  <si>
    <t>lizzjade</t>
  </si>
  <si>
    <t>pfcd</t>
  </si>
  <si>
    <t>hankmarotske</t>
  </si>
  <si>
    <t>jennifer_z8</t>
  </si>
  <si>
    <t>unitedwaygc</t>
  </si>
  <si>
    <t>kathrynmarker</t>
  </si>
  <si>
    <t>exposyourmuseum</t>
  </si>
  <si>
    <t>rsrchevalmeasur</t>
  </si>
  <si>
    <t>eliro</t>
  </si>
  <si>
    <t>hiltonwash</t>
  </si>
  <si>
    <t>emeraldedu</t>
  </si>
  <si>
    <t>indo_monev</t>
  </si>
  <si>
    <t>grindato</t>
  </si>
  <si>
    <t>researchatcri</t>
  </si>
  <si>
    <t>tomdoub</t>
  </si>
  <si>
    <t>monasf</t>
  </si>
  <si>
    <t>dallshell</t>
  </si>
  <si>
    <t>rootsharmon</t>
  </si>
  <si>
    <t>ambersligar</t>
  </si>
  <si>
    <t>link2alchemy</t>
  </si>
  <si>
    <t>mscrystalduran</t>
  </si>
  <si>
    <t>sc4ccm</t>
  </si>
  <si>
    <t>datadyne</t>
  </si>
  <si>
    <t>katrinamari_com</t>
  </si>
  <si>
    <t>metisassociates</t>
  </si>
  <si>
    <t>amberagd</t>
  </si>
  <si>
    <t>sreffey</t>
  </si>
  <si>
    <t>zsuzsiness</t>
  </si>
  <si>
    <t>colleenbarbero</t>
  </si>
  <si>
    <t>cphsswustl</t>
  </si>
  <si>
    <t>rayrlewis1</t>
  </si>
  <si>
    <t>measuringsucces</t>
  </si>
  <si>
    <t>acarlman</t>
  </si>
  <si>
    <t>sedltweets</t>
  </si>
  <si>
    <t>knowledgeall</t>
  </si>
  <si>
    <t>kelciprice</t>
  </si>
  <si>
    <t>fdncenter</t>
  </si>
  <si>
    <t>westendresnyc</t>
  </si>
  <si>
    <t>tmsquires</t>
  </si>
  <si>
    <t>rebeccaeddy</t>
  </si>
  <si>
    <t>missjusna</t>
  </si>
  <si>
    <t>mayraadiaz1</t>
  </si>
  <si>
    <t>patriciajrogers</t>
  </si>
  <si>
    <t>cwbadger12</t>
  </si>
  <si>
    <t>createquity</t>
  </si>
  <si>
    <t>active_voice</t>
  </si>
  <si>
    <t>donglasstwit</t>
  </si>
  <si>
    <t>mediametrics</t>
  </si>
  <si>
    <t>damianrainey</t>
  </si>
  <si>
    <t>_fundraisers</t>
  </si>
  <si>
    <t>timelyportfolio</t>
  </si>
  <si>
    <t>brendasheik</t>
  </si>
  <si>
    <t>annie314159</t>
  </si>
  <si>
    <t>iwannotowidigdo</t>
  </si>
  <si>
    <t>jwasbes</t>
  </si>
  <si>
    <t>fluidsurveys</t>
  </si>
  <si>
    <t>evaluationmaven</t>
  </si>
  <si>
    <t>covedc</t>
  </si>
  <si>
    <t>visualbrains</t>
  </si>
  <si>
    <t>drokba</t>
  </si>
  <si>
    <t>eblueberry</t>
  </si>
  <si>
    <t>zanchema</t>
  </si>
  <si>
    <t>alb202</t>
  </si>
  <si>
    <t>beccacarsel</t>
  </si>
  <si>
    <t>orsimpact</t>
  </si>
  <si>
    <t>elisatin</t>
  </si>
  <si>
    <t>hannahgbenro</t>
  </si>
  <si>
    <t>frkearns</t>
  </si>
  <si>
    <t>usefuleval</t>
  </si>
  <si>
    <t>carsonresearch</t>
  </si>
  <si>
    <t>benitaw</t>
  </si>
  <si>
    <t>tomschenkjr</t>
  </si>
  <si>
    <t>akishajones</t>
  </si>
  <si>
    <t>glsenresearch</t>
  </si>
  <si>
    <t>pagingdrjama</t>
  </si>
  <si>
    <t>williamspolicy</t>
  </si>
  <si>
    <t>4socialimpact</t>
  </si>
  <si>
    <t>esaccesibleapp</t>
  </si>
  <si>
    <t>jrainedrop</t>
  </si>
  <si>
    <t>cobblestoneeval</t>
  </si>
  <si>
    <t>richeddy</t>
  </si>
  <si>
    <t>alanakinarsky</t>
  </si>
  <si>
    <t>mariannephd</t>
  </si>
  <si>
    <t>lorifullerisme</t>
  </si>
  <si>
    <t>samheld15</t>
  </si>
  <si>
    <t>stuarthenderon</t>
  </si>
  <si>
    <t>meowtree</t>
  </si>
  <si>
    <t>transpositionsc</t>
  </si>
  <si>
    <t>refocusinstitut</t>
  </si>
  <si>
    <t>jmemclean</t>
  </si>
  <si>
    <t>rtranchcf</t>
  </si>
  <si>
    <t>springproject2</t>
  </si>
  <si>
    <t>kassy_alia</t>
  </si>
  <si>
    <t>kimfleonard</t>
  </si>
  <si>
    <t>biancafrogner</t>
  </si>
  <si>
    <t>cnoeone</t>
  </si>
  <si>
    <t>bonfyreapp</t>
  </si>
  <si>
    <t>taniajarosewich</t>
  </si>
  <si>
    <t>informalscience</t>
  </si>
  <si>
    <t>dechenterprise</t>
  </si>
  <si>
    <t>brenlizhen</t>
  </si>
  <si>
    <t>kminichello</t>
  </si>
  <si>
    <t>debbiecarwana</t>
  </si>
  <si>
    <t>liesastamm</t>
  </si>
  <si>
    <t>lisafrantzen</t>
  </si>
  <si>
    <t>elisegarvey</t>
  </si>
  <si>
    <t>catapult_design</t>
  </si>
  <si>
    <t>mathpolresearch</t>
  </si>
  <si>
    <t>stevenhojlund</t>
  </si>
  <si>
    <t>alexfink</t>
  </si>
  <si>
    <t>broadleafc</t>
  </si>
  <si>
    <t>aldininorris</t>
  </si>
  <si>
    <t>shapingnj</t>
  </si>
  <si>
    <t>fattydp</t>
  </si>
  <si>
    <t>jwong013</t>
  </si>
  <si>
    <t>eboutylkova</t>
  </si>
  <si>
    <t>irate01</t>
  </si>
  <si>
    <t>tweet_afrea</t>
  </si>
  <si>
    <t>txtpablo</t>
  </si>
  <si>
    <t>jhecklinger</t>
  </si>
  <si>
    <t>globalgiving</t>
  </si>
  <si>
    <t>icommhealth</t>
  </si>
  <si>
    <t>hysho</t>
  </si>
  <si>
    <t>mateenpregnancy</t>
  </si>
  <si>
    <t>wjguardado</t>
  </si>
  <si>
    <t>viaevaluation</t>
  </si>
  <si>
    <t>theimprovegroup</t>
  </si>
  <si>
    <t>cormacquinn</t>
  </si>
  <si>
    <t>tccgroup</t>
  </si>
  <si>
    <t>jraynor1</t>
  </si>
  <si>
    <t>ichirotoda1</t>
  </si>
  <si>
    <t>christiegetman</t>
  </si>
  <si>
    <t>sandravelthuis</t>
  </si>
  <si>
    <t>limeygrl</t>
  </si>
  <si>
    <t>edctweets</t>
  </si>
  <si>
    <t>crariza1</t>
  </si>
  <si>
    <t>laurabotwinick</t>
  </si>
  <si>
    <t>ejanedavidson</t>
  </si>
  <si>
    <t>kmckegg</t>
  </si>
  <si>
    <t>urcchs</t>
  </si>
  <si>
    <t>tanawuliji</t>
  </si>
  <si>
    <t>rajahmagat</t>
  </si>
  <si>
    <t>evaluationdiva</t>
  </si>
  <si>
    <t>jdeancoffey</t>
  </si>
  <si>
    <t>resilientchild</t>
  </si>
  <si>
    <t>solemu</t>
  </si>
  <si>
    <t>omg_impact</t>
  </si>
  <si>
    <t>evaluatedlife</t>
  </si>
  <si>
    <t>conceptsysinc</t>
  </si>
  <si>
    <t>ifvp</t>
  </si>
  <si>
    <t>sss_inc</t>
  </si>
  <si>
    <t>suementors</t>
  </si>
  <si>
    <t>adaptationfund</t>
  </si>
  <si>
    <t>innonet_eval</t>
  </si>
  <si>
    <t>djbernstein</t>
  </si>
  <si>
    <t>k_anderson_eval</t>
  </si>
  <si>
    <t>abmakulec</t>
  </si>
  <si>
    <t>ajoesidabutar</t>
  </si>
  <si>
    <t>akgold11</t>
  </si>
  <si>
    <t>living_cities</t>
  </si>
  <si>
    <t>juhauitto</t>
  </si>
  <si>
    <t>undp_evaluation</t>
  </si>
  <si>
    <t>jsihealth</t>
  </si>
  <si>
    <t>luthworldrelief</t>
  </si>
  <si>
    <t>issuelab</t>
  </si>
  <si>
    <t>herberss</t>
  </si>
  <si>
    <t>sandramathison</t>
  </si>
  <si>
    <t>lrpeck</t>
  </si>
  <si>
    <t>abtassociates</t>
  </si>
  <si>
    <t>dlarwin</t>
  </si>
  <si>
    <t>allisontitcomb</t>
  </si>
  <si>
    <t>pclfrd</t>
  </si>
  <si>
    <t>nora_murphy</t>
  </si>
  <si>
    <t>evalpartners</t>
  </si>
  <si>
    <t>biff_bruise</t>
  </si>
  <si>
    <t>gschiche</t>
  </si>
  <si>
    <t>sheilabrobinson</t>
  </si>
  <si>
    <t>staceyschubert</t>
  </si>
  <si>
    <t>jameswcoyle</t>
  </si>
  <si>
    <t>jeffreyhenley</t>
  </si>
  <si>
    <t>nbpc1</t>
  </si>
  <si>
    <t>isaac_outcomes</t>
  </si>
  <si>
    <t>vppartners</t>
  </si>
  <si>
    <t>first5la</t>
  </si>
  <si>
    <t>harderco</t>
  </si>
  <si>
    <t>_onedc</t>
  </si>
  <si>
    <t>lacarehealth</t>
  </si>
  <si>
    <t>calwellness</t>
  </si>
  <si>
    <t>angelina_lop</t>
  </si>
  <si>
    <t>guerrillareads</t>
  </si>
  <si>
    <t>data2insight</t>
  </si>
  <si>
    <t>iangoldmansa</t>
  </si>
  <si>
    <t>leadershipera</t>
  </si>
  <si>
    <t>bettereval</t>
  </si>
  <si>
    <t>chiyanlam</t>
  </si>
  <si>
    <t>jpann</t>
  </si>
  <si>
    <t>benbaumfalk</t>
  </si>
  <si>
    <t>nahsan209</t>
  </si>
  <si>
    <t>akanadavid</t>
  </si>
  <si>
    <t>abbyik</t>
  </si>
  <si>
    <t>tomeval</t>
  </si>
  <si>
    <t>praxsozi</t>
  </si>
  <si>
    <t>hurhassnain</t>
  </si>
  <si>
    <t>adbevaluation</t>
  </si>
  <si>
    <t>alanahulme</t>
  </si>
  <si>
    <t>evalcentral</t>
  </si>
  <si>
    <t>clear_la</t>
  </si>
  <si>
    <t>jennzawacki</t>
  </si>
  <si>
    <t>jfcsboston</t>
  </si>
  <si>
    <t>laurabeals</t>
  </si>
  <si>
    <t>liveworkthrive</t>
  </si>
  <si>
    <t>sage_methods</t>
  </si>
  <si>
    <t>evalu8r</t>
  </si>
  <si>
    <t>john_gargani</t>
  </si>
  <si>
    <t>arnicas</t>
  </si>
  <si>
    <t>indigo_queendom</t>
  </si>
  <si>
    <t>evalviny</t>
  </si>
  <si>
    <t>mcdapper</t>
  </si>
  <si>
    <t>arthurlupia</t>
  </si>
  <si>
    <t>clysy</t>
  </si>
  <si>
    <t>jessachandler</t>
  </si>
  <si>
    <t>albertocairo</t>
  </si>
  <si>
    <t>leumeni</t>
  </si>
  <si>
    <t>aeaweb</t>
  </si>
  <si>
    <t>annkemery</t>
  </si>
  <si>
    <t>trina_willard</t>
  </si>
  <si>
    <t>afjbebold</t>
  </si>
  <si>
    <t>wtfenn</t>
  </si>
  <si>
    <t>tonyfujs</t>
  </si>
  <si>
    <t>masterspolicy</t>
  </si>
  <si>
    <t>j_morariu</t>
  </si>
  <si>
    <t>rkanedc</t>
  </si>
  <si>
    <t>kd_eval</t>
  </si>
  <si>
    <t>karcsig</t>
  </si>
  <si>
    <t>sukist</t>
  </si>
  <si>
    <t>mquinnp</t>
  </si>
  <si>
    <t>kendallguthrie3</t>
  </si>
  <si>
    <t>icfi</t>
  </si>
  <si>
    <t>kendallg</t>
  </si>
  <si>
    <t>practicalaction</t>
  </si>
  <si>
    <t>andressamanila</t>
  </si>
  <si>
    <t>cif_action</t>
  </si>
  <si>
    <t>chrwo</t>
  </si>
  <si>
    <t>climateeval</t>
  </si>
  <si>
    <t>dan_mcd</t>
  </si>
  <si>
    <t>aeaamp</t>
  </si>
  <si>
    <t>vicvrana</t>
  </si>
  <si>
    <t>ldhillon</t>
  </si>
  <si>
    <t>rwjf</t>
  </si>
  <si>
    <t>unimelb</t>
  </si>
  <si>
    <t>arth</t>
  </si>
  <si>
    <t>sueafj1</t>
  </si>
  <si>
    <t>geofunders</t>
  </si>
  <si>
    <t>rjholladay</t>
  </si>
  <si>
    <t>ndi</t>
  </si>
  <si>
    <t>natesilver</t>
  </si>
  <si>
    <t>africaresilient</t>
  </si>
  <si>
    <t>first5monterey</t>
  </si>
  <si>
    <t>davidwseattle</t>
  </si>
  <si>
    <t>intuitiveco</t>
  </si>
  <si>
    <t>phillychi</t>
  </si>
  <si>
    <t>twe</t>
  </si>
  <si>
    <t>nfranz</t>
  </si>
  <si>
    <t>49ers</t>
  </si>
  <si>
    <t>artswave</t>
  </si>
  <si>
    <t>kennedycenter</t>
  </si>
  <si>
    <t>phdcomics</t>
  </si>
  <si>
    <t>unitedwaynyc</t>
  </si>
  <si>
    <t>susangkomen</t>
  </si>
  <si>
    <t>inclusvsecurity</t>
  </si>
  <si>
    <t>abwolibyenkya</t>
  </si>
  <si>
    <t>aspeninstitute</t>
  </si>
  <si>
    <t>care</t>
  </si>
  <si>
    <t>stlsarahs</t>
  </si>
  <si>
    <t>fortytonone</t>
  </si>
  <si>
    <t>bubandpops</t>
  </si>
  <si>
    <t>ninaksimon</t>
  </si>
  <si>
    <t>ddfolz</t>
  </si>
  <si>
    <t>nedemocracy</t>
  </si>
  <si>
    <t>seattleu</t>
  </si>
  <si>
    <t>tajcarson</t>
  </si>
  <si>
    <t>bmoredatamind</t>
  </si>
  <si>
    <t>scriv1</t>
  </si>
  <si>
    <t>easterneval</t>
  </si>
  <si>
    <t>katathanasiades</t>
  </si>
  <si>
    <t>margaretroller</t>
  </si>
  <si>
    <t>customeval</t>
  </si>
  <si>
    <t>ccldotorg</t>
  </si>
  <si>
    <t>agracknelson</t>
  </si>
  <si>
    <t>ctisdal5</t>
  </si>
  <si>
    <t>nationalzoo</t>
  </si>
  <si>
    <t>takeleadwomen</t>
  </si>
  <si>
    <t>rockefellerfdn</t>
  </si>
  <si>
    <t>cwphilanthropy</t>
  </si>
  <si>
    <t>osborneny</t>
  </si>
  <si>
    <t>neaarts</t>
  </si>
  <si>
    <t>umnews</t>
  </si>
  <si>
    <t>searchinstitute</t>
  </si>
  <si>
    <t>rosemary100</t>
  </si>
  <si>
    <t>afsc_org</t>
  </si>
  <si>
    <t>fsgt</t>
  </si>
  <si>
    <t>montclairstateu</t>
  </si>
  <si>
    <t>brittlake</t>
  </si>
  <si>
    <t>impact_boston</t>
  </si>
  <si>
    <t>unitedway</t>
  </si>
  <si>
    <t>rthezel</t>
  </si>
  <si>
    <t>tccgrp</t>
  </si>
  <si>
    <t>oxfamamerica</t>
  </si>
  <si>
    <t>johnuniackdavis</t>
  </si>
  <si>
    <t>crs_expertise</t>
  </si>
  <si>
    <t>ishidalo</t>
  </si>
  <si>
    <t>mcfoundation</t>
  </si>
  <si>
    <t>ej</t>
  </si>
  <si>
    <t>thomazchianca</t>
  </si>
  <si>
    <t>anniehillar</t>
  </si>
  <si>
    <t>unimatrix_0</t>
  </si>
  <si>
    <t>childtrends</t>
  </si>
  <si>
    <t>khulisams</t>
  </si>
  <si>
    <t>fsgtweets</t>
  </si>
  <si>
    <t>chrislysy</t>
  </si>
  <si>
    <t>health_air</t>
  </si>
  <si>
    <t>usaid</t>
  </si>
  <si>
    <t>arthurblank</t>
  </si>
  <si>
    <t>calpers</t>
  </si>
  <si>
    <t>srik</t>
  </si>
  <si>
    <t>evalgal</t>
  </si>
  <si>
    <t>calendow</t>
  </si>
  <si>
    <t>jmessengerpdx</t>
  </si>
  <si>
    <t>danachinn</t>
  </si>
  <si>
    <t>mayurhpatel</t>
  </si>
  <si>
    <t>indran_undp</t>
  </si>
  <si>
    <t>tsbenson</t>
  </si>
  <si>
    <t>scriven1</t>
  </si>
  <si>
    <t>thelayc</t>
  </si>
  <si>
    <t>urbanalliance</t>
  </si>
  <si>
    <t>isaac_ou</t>
  </si>
  <si>
    <t>projectrenewal</t>
  </si>
  <si>
    <t>dentaquest</t>
  </si>
  <si>
    <t>irvinefdn</t>
  </si>
  <si>
    <t>maksim2042</t>
  </si>
  <si>
    <t>harder</t>
  </si>
  <si>
    <t>azftf</t>
  </si>
  <si>
    <t>annevo</t>
  </si>
  <si>
    <t>lesliefierro</t>
  </si>
  <si>
    <t>pdaeval</t>
  </si>
  <si>
    <t>johngargani</t>
  </si>
  <si>
    <t>rsimmon</t>
  </si>
  <si>
    <t>gigibarsoum</t>
  </si>
  <si>
    <t>eval_innovation</t>
  </si>
  <si>
    <t>tanyabeer</t>
  </si>
  <si>
    <t>ddfoltz</t>
  </si>
  <si>
    <t>Replies to</t>
  </si>
  <si>
    <t>Mentions</t>
  </si>
  <si>
    <t>SC has spoken.. No erection on 19th.. Now wait for blood sucking vampires to release there verdict at midnight.. #KulaYellow #eval13</t>
  </si>
  <si>
    <t>@kmckegg Your new site is live:-) http://t.co/dApxsX0hpO Hope you're enjoying #eval13.</t>
  </si>
  <si>
    <t>@chiyanlam It appears that you are surviving #eval13 pretty well! Food, water, and wifi are necessities of life. :)</t>
  </si>
  <si>
    <t>At #eval13? Check out my Friday session on evaluating complex org change in #highered with @ddbragg @urnotaperson &amp;amp; @KendallGuthrie3</t>
  </si>
  <si>
    <t>@icfi experts present Methods and Findings from a Policy Implementation Evaluation at #eval13. 10/16 7-8:30pm. More: http://t.co/V3VQIcKBS2</t>
  </si>
  <si>
    <t>RT @aeaweb: Evaluation 2013 Conference Week: Jane Davidson on Actionable #Eval - 10/16 on aea365 http://t.co/Cw5nZi6CbN #eval13</t>
  </si>
  <si>
    <t>Looking forward to meeting &amp;amp; learning from other evaluators at tonight's poster presentation - come say hello @ Poster 64 #eval13 @aeaweb</t>
  </si>
  <si>
    <t>RT @CarsonResearch: What are you looking forward to today at #eval13? http://t.co/scdG1NBxZu via @clysy http://t.co/DHIcOGecZs</t>
  </si>
  <si>
    <t>RT @gschiche: 3 principals for evaluation reporting. 1. Target your audience. 2. Develop communications plan. 3. Layer the info. #eval13</t>
  </si>
  <si>
    <t>Good Morning #Washington! Stop by #Eval13 and ask us about your #GradSchool plans: http://t.co/9DYKFhG36P | @aeaweb #GradSchool #Eval #Socal</t>
  </si>
  <si>
    <t>RT @SC4CCM: We're presenting at #eval13 in Washington, D.C., October 16-19. Will you be there? http://t.co/ZaxIyNdyW8</t>
  </si>
  <si>
    <t>RT @SC4CCM: check out our poster on the @SC4CCM theory of change at #eval13 today</t>
  </si>
  <si>
    <t>RT @sjaggars: At #eval13? Check out my Friday session on evaluating complex org change in #highered with @ddbragg @urnotaperson &amp;amp; @KendallG…</t>
  </si>
  <si>
    <t>RT @MathPolResearch: Jill Constantine &amp;amp; Paul Decker join @MathPolResearch experts at AEA Annual Meeting in DC #eval13 http://t.co/Ys3WHyP1gd</t>
  </si>
  <si>
    <t>RT @LuthWorldRelief: More from @gschiche, who is attending #eval13: Higher response rates in surveys only increases reliability if represen…</t>
  </si>
  <si>
    <t>Feeding my brain at AEA 2013 #eval13</t>
  </si>
  <si>
    <t>Check out the sessions at #eval13 (We’re presenting!)
http://t.co/UgX1W9ypgW</t>
  </si>
  <si>
    <t>RT @IIEresearch: Check out IIE’s presentation on “Designing Studies of Int’l Programs” at #eval13 on October 19!
http://t.co/9DdCR5h52A</t>
  </si>
  <si>
    <t>At #eval13? Go see @PracticalAction's Lucho Osorio present on Monitoring and Measuring Change in Market Systems this Friday.</t>
  </si>
  <si>
    <t>Ready for my poster presentation. #eval13 http://t.co/8kcPkupgxw</t>
  </si>
  <si>
    <t>Love the Ignite presentations #eval13</t>
  </si>
  <si>
    <t>#eval13 poster session! http://t.co/f7v4hly0c7</t>
  </si>
  <si>
    <t>#eval13 PFA poster http://t.co/r1ClwFyNio</t>
  </si>
  <si>
    <t>RT @SAGE_Methods: Congratulations to Stephanie Evergreen on Presenting Data Effectively!  #eval13 http://t.co/hZZ8diYYPV</t>
  </si>
  <si>
    <t>RT @evaluationdiva: Amazing turnout at the AEA poster session and author reception. I love where the field of evaluation is going! #eval13</t>
  </si>
  <si>
    <t>@ClimateEval @chrwo @cif_action @seachangecop @andressaManila nice to see you all in today's #eval13 climate change session!</t>
  </si>
  <si>
    <t>Scanning the plenary hall. #Eval13 about to start! http://t.co/J4PZpZIq1F</t>
  </si>
  <si>
    <t>RT @ejanedavidson: AEA 365 post: #Evaluation 2013 Conference Week: Jane Davidson on Actionable Evaluation -
http://t.co/pNGdg5JtCn #eval13</t>
  </si>
  <si>
    <t>RT @aeaweb: Tweet your #eval13 photos with the conference hashtag, or post to the Facebook Event page to share w/the community http://t.co/…</t>
  </si>
  <si>
    <t>RT @laurabeals: Thank you for the great tips, @Dan_McD! "Using Twitter to Add Value to Your #Eval13 Experience" http://t.co/LAntg0Bis5 via …</t>
  </si>
  <si>
    <t>“@gschiche: 3 principals for evaluation reporting. 1. Target your audience. 2. Develop communications plan. 3. Layer the info. #eval13”</t>
  </si>
  <si>
    <t>“@Jennifer_Z8: Is our evaluation focused on "doing things right or doing the right things?" #eval13”</t>
  </si>
  <si>
    <t>RT @ejanedavidson: Not everyone who does "evaluation" is an evaluator ... true; most know nothing of the core of #eval e.g. ESM #eval13 htt…</t>
  </si>
  <si>
    <t>RT @AnnKEmery: A must see! "World debut" of @MQuinnP's Mountain of Accountability at #eval13 - like a Maslow's hierarchy for orgs http://t.…</t>
  </si>
  <si>
    <t>Are you following @AEAamp Evaluation 2013? Search for #eval13 for live updates from participants!</t>
  </si>
  <si>
    <t>#eval13 We're building a better data system to support program evaluation.  If you're interested lets connect at AEA 2013!</t>
  </si>
  <si>
    <t>RT @GLSENResearch: We appreciate the coincidence that our #eval13 #lgbt ribbon also covers us for #SpiritDay! http://t.co/HbU7Gcx0hx</t>
  </si>
  <si>
    <t>Getting ready to talk about measuring hard to measure stuff with @ldhillon and @vicvrana at #eval13</t>
  </si>
  <si>
    <t>RT @metisassociates: Arts educators at #Eval13: Metis will present results of Creative Classroom Collaboratives and Arts Achieve evaluation…</t>
  </si>
  <si>
    <t>RT @clysy: #Eval13 Day Two is up, can you help fill it with cartoons? http://t.co/FPuk7dCMou</t>
  </si>
  <si>
    <t>RT @RWJF: Anticipating Evaluation 2013? @clysy will be cartooning it!   http://t.co/iYUbFhu8dN  #eval13</t>
  </si>
  <si>
    <t>On my way to the #eval13 conference, and keeping a look out for #rwjf friendly faces. Should be a great conference!</t>
  </si>
  <si>
    <t>#eval13 folks: help continue the convo during think tank session 616 tmwr in Lincoln West @ 2:40pm http://t.co/U0cMyQD2nC</t>
  </si>
  <si>
    <t>Arthur Lupia #eval13 "implication is the intersection of facts and values".</t>
  </si>
  <si>
    <t>RT @JWong013: Dynamic plenary by @arthurLupia. Loved the Mercedes and cereal comparison. #eval13</t>
  </si>
  <si>
    <t>Meeting people and learning new stuff at American Evaluation Association. #eval13</t>
  </si>
  <si>
    <t>RT @meowtree: 'Credibility is domain specific and is bestowed by the audience' #eval13 #infomediaries #opendata</t>
  </si>
  <si>
    <t>RT @meowtree: 'Dont dumb things down, smarten up how you present them' -Lupia #eval13 // (looking at you INGO marketers)</t>
  </si>
  <si>
    <t>Unlearning some social scientist habits at American Eval conference http://t.co/zwY0c7Nz6m #eval13 @ejanedavidson</t>
  </si>
  <si>
    <t>RT @splachtaelliott: Unlearning some social scientist habits at American Eval conference http://t.co/zwY0c7Nz6m #eval13 @ejanedavidson</t>
  </si>
  <si>
    <t>John M Owen from @unimelb discusses Rapid Response #evaluation  - what it is and how to do it. Day 3 of PD #eval13</t>
  </si>
  <si>
    <t>RT @StaceySchubert: #eval13 "Persuasion is an away game. And what I mean by that is you are always playing on another person's field" @Arth…</t>
  </si>
  <si>
    <t>Here at #eval13 #AEA13 at the Washington Hilton. Session is packed! #dmv #evaluation</t>
  </si>
  <si>
    <t>RT @clysy: Inspired by @raryrlewis1 added to http://t.co/YzK2pyDJRS #eval13 http://t.co/EJl2TouhLz</t>
  </si>
  <si>
    <t>RT @AFJBeBold: What Do #Nonprofits Want To Become Stronger Public Policy Advocates? Report by @SueAFJ1 http://t.co/5S6sqA0iRo #eval13</t>
  </si>
  <si>
    <t>Learning in action! Excited to see so many @GEOfunders members presenting in DC @aeaweb  #eval13</t>
  </si>
  <si>
    <t>Pragmatic tools for eval in complex adaptive systems-fabulous!  Thanks @GlendaEoyang and @RJHolladay!  #eval13</t>
  </si>
  <si>
    <t>RT @SarahStachowiak: Pragmatic tools for eval in complex adaptive systems-fabulous!  Thanks @GlendaEoyang and @RJHolladay!  #eval13</t>
  </si>
  <si>
    <t>RT @clysy: Attended a @mquinnp session, so added 4 developmental eval cartoons.  #eval13 http://t.co/zcLOkzD3GB here's one http://t.co/ZPw1…</t>
  </si>
  <si>
    <t>Visit our booth at the AEA Evaluation 2013 Conference. Learn more about our research &amp;amp; career opportunities. #eval13 http://t.co/jgGfzgmzgn</t>
  </si>
  <si>
    <t>Teaching of Evaluation Topical Interest Group Meeting- tomorrow 8am Washington Hilton - looking forward to sharing teaching tips! #eval13</t>
  </si>
  <si>
    <t>#eval13 Presenters with a health policy focus - consider submitting a paper to World Medical &amp;amp; Health Policy  http://t.co/YnlLJFseha</t>
  </si>
  <si>
    <t>great tip on mind-mapping as a technique in teaching evaluation to Polish civil servants from Karol Olenjniczak #eval13 TOE TIG</t>
  </si>
  <si>
    <t>Want to try the role playing activities that Claire Tourmen presented for teaching evaluation and keeping students engaged! #eval13 TOE TIC</t>
  </si>
  <si>
    <t>Happy to be part of panel #eval13: "Advice to Novice Evaluators and Graduate Students: A Discussion with Expert Evaluators" this afternoon</t>
  </si>
  <si>
    <t>Hearing about the use of R to examine qualitative data by Aundrea Carter #eval13</t>
  </si>
  <si>
    <t>At @NDI session this morning for @aeaweb: participatory eval is good strategy to include indigenous women in politics #eval13</t>
  </si>
  <si>
    <t>Focus on local context, interactive data collection, and the co-construction of knowledge for participatory analysis #eval13</t>
  </si>
  <si>
    <t>Interesting session by SI #eval13 on impact evaluation as effective tool for testing democracy assistance interventions</t>
  </si>
  <si>
    <t>Thanks to everyone that came out to see MSIer Kate Fehlenberg talk about #scalingup this morning #eval13</t>
  </si>
  <si>
    <t>Don't miss MSIers at sessions tomorrow on managing evals http://t.co/jCkeYKEBl3 and meta-evaluations http://t.co/C1TZOIXmr8 #eval13</t>
  </si>
  <si>
    <t>More #eval13 keynote gems: could we (as evaluators) do more @natesilver style communication (&amp;amp; make a more significant difference?)</t>
  </si>
  <si>
    <t>RT @sofianola @AfricaResilient DRLA presents RAN report in panel Approaches to Evaluation in International Contexts AEA Conference #eval13</t>
  </si>
  <si>
    <t>#eval13 join me and my colleague, Apollo Nkwake, for our panel discussion "Approaches to eval in Intl contexts"</t>
  </si>
  <si>
    <t>RT @urcchs: Our Research &amp;amp; Evaluation Director Dr. Edward Broughton is presenting @aeaweb's #eval13 conference this week http://t.co/UP115I…</t>
  </si>
  <si>
    <t>Brushing up my presentation skills at the AEA Conference! Thanks @EvaluationMaven #aea13 #eval13 http://t.co/rl7D0HDhzq</t>
  </si>
  <si>
    <t>At the American Evaluation Association annual conference. Excited for all the advocacy and policy change sessions! #eval13 #advocacy #pa661</t>
  </si>
  <si>
    <t>RT @HarderCo: TODAY: Policy Evaluation: The Right People @ the Right Time. Columbia Ballroom Section 4, 11am with @First5Monterey #Eval13</t>
  </si>
  <si>
    <t>Using feminist monitoring, evaluation, and learning to measure social transformation #eval13 #pa661 http://t.co/EJ0EcdcTXs</t>
  </si>
  <si>
    <t>RT @JWong013: When you know the people. You know the facts. When you know the facts but not the people, you don't know the truth. #eval13 #…</t>
  </si>
  <si>
    <t>Any DC #data4good folks @ #eval13?</t>
  </si>
  <si>
    <t>Time to dust off the old twitter account.  Getting ready for #eval13 !</t>
  </si>
  <si>
    <t>Love @DavidWSeattle analogy about philanthropy as a "tugboat" for government funding #eval13</t>
  </si>
  <si>
    <t>RT @HarderCo: Great &amp;amp; necessary session on building pipeline of Latino evaluators. Couldn't agree more w/ value of this in our work! #eval13</t>
  </si>
  <si>
    <t>Talking about social justice and social and cultural capital at #eval13 is invigorating our practice!</t>
  </si>
  <si>
    <t>RT @cnoeone: Do you use http://t.co/wtmv3D0Iwt as a resource? #eval13  #museum @informalscience</t>
  </si>
  <si>
    <t>RT @HarderCo: From DC tour led by @_ONEDC "When u know the facts but don't know the people, u don't know the real issues" #eval13 http://t.…</t>
  </si>
  <si>
    <t>It's a small world at #eval13. with plenty of familar faces. Bonus - Diggin the data viz</t>
  </si>
  <si>
    <t>#eval13 prezis done. Phew. Now it's time to prep for @PhillyCHI  UX Show &amp;amp; Tell on Wednesday. @IntuitiveCo #IC_Research</t>
  </si>
  <si>
    <t>Does anybody want to share a cab from the WA Hilton #eval13 to IAD (Dulles) on Saturday afternoon?</t>
  </si>
  <si>
    <t>@chiyanlam no problem. are you attending the AEA #eval13?</t>
  </si>
  <si>
    <t>RT @evalcentral: Design &amp;amp; Evaluation:  Highlights from Michael Quinn Patton’s #eval13 talk on the ‘State of Developmental Evaluation’ http:…</t>
  </si>
  <si>
    <t>RT @txtPablo: Lot of good friends of @Evalpartners  at #eval13 (@aeaweb) . Here the acting president of AfrEA  http://t.co/sru40a0umu  @twe…</t>
  </si>
  <si>
    <t>@nfranz presenting on public value in #coopext at #eval13</t>
  </si>
  <si>
    <t>Eager to learn good infographic techniques at #eval13 even at this early hour</t>
  </si>
  <si>
    <t>Go Laura! MT @laurabeals: Presenting at #eval13 with @LiveWorkThrive about nonprofit-academic partnerships! Honored to represent @jfcsboston</t>
  </si>
  <si>
    <t>RT @abmakulec: #dataviz ethics at #eval13 http://t.co/EAxjrQfJni</t>
  </si>
  <si>
    <t>RT @aeaweb: Evaluation 2013 Conference Week: Chris Lysy on Cartooning the #eval13 Conference - 10/18 on http://t.co/wqdDjVo2lt cc/@clysy</t>
  </si>
  <si>
    <t>Join us today from 2:40-4:10pm discussing eval approaches 4 overcoming data-poor environments @ #AEA conference #eval13 room: JAY</t>
  </si>
  <si>
    <t>Huge @49ers fan, but after being at #Eval13 all wk + learning how to do #DataViz more effectively, this made me sad. http://t.co/dnhA1rns75</t>
  </si>
  <si>
    <t>Just arrived! #eval13</t>
  </si>
  <si>
    <t>Thank you @ArthurLupia for a very informative &amp;amp; entertaining presentation. #eval13</t>
  </si>
  <si>
    <t>@aeaweb Very pleased &amp;amp; impressed with my sessions thus far. #eval13</t>
  </si>
  <si>
    <t>RT @abtassociates: Collaboration: Abt present lessons learned from AHRQ Multiple Chronic Conditions Research Network, today at #eval13, 11A…</t>
  </si>
  <si>
    <t>RT @AnnKEmery: Thanks for the kind words about my #eval13 Ignite presentation w/ @isaac_outcomes! Tons of fun. Here are our slides: http://…</t>
  </si>
  <si>
    <t>@ArtsWave talking about the complex work of evaluating arts and culture at #eval13</t>
  </si>
  <si>
    <t>RT @Jennifer_Z8: @UnitedWayGC sharing their work around collective impact at #eval13</t>
  </si>
  <si>
    <t>@UnitedWayGC sharing their work around collective impact at #eval13</t>
  </si>
  <si>
    <t>Unexpected learning from the poster session at #eval13 !! Thanks Catalyst Research and Columbus City Schools.</t>
  </si>
  <si>
    <t>I randomly chatted with Jody Fitzpatrick tonight at #eval13 . Thanks for being so gracious to an AEA conference newbie!!</t>
  </si>
  <si>
    <t>Great session on getting better self-reported data at #eval13   Ignite session on the "mysteries of memories"</t>
  </si>
  <si>
    <t>Powerful discussion of accountability in the international perspectives session at #eval13 - thanks to @SandraMathison for great conclusion</t>
  </si>
  <si>
    <t>Reflecting on 3yrs as Arts, Culture, &amp;amp; Audiences leadership w/ Don Glass + welcoming the new! @kennedycenter #eval13 http://t.co/C11kEHFAw0</t>
  </si>
  <si>
    <t>RT @dlarwin: Looking for alternative to RCTs?  Check out #eval13 session on Regression-Discontinuity Designs @ 11am Columbia section3</t>
  </si>
  <si>
    <t>AEA #eval13  opening plenary. Appreciating the Washington Hilton's mid-century brutalist architecture. http://t.co/wrpkhSmInI</t>
  </si>
  <si>
    <t>. @evalu8r presentation was riveting 90 minutes filled with useful tips - 100 in 100 attendees agree* (*made up data) #eval13</t>
  </si>
  <si>
    <t>@eliro great eye! Indeed, Brutalist architecture and (we think) the best ballroom ceiling in #DC. #eval13</t>
  </si>
  <si>
    <t>Attending #eval13? Give us a s/o or DM if we can assist w/ your stay!</t>
  </si>
  <si>
    <t>Attending #eval13? Come back and see DC with this: http://t.co/OFscyzPocV</t>
  </si>
  <si>
    <t>Join Emerald and Madhabi Chatterji for 'Meet the Author' tonight at #eval13 as we celebrate recently published 'Validity &amp;amp; Test Use.'</t>
  </si>
  <si>
    <t>Great response tonight for 'Validity &amp;amp; Test Use.' Join us tomorrow for the panel at 1PM. #eval13 http://t.co/wsSHTORh7L</t>
  </si>
  <si>
    <t>Make sure to attend the panel at 1PM in Columbia Sec. 10. Our editor Madhabi Chatterji will be a featured speaker. #eval13</t>
  </si>
  <si>
    <t>Education Team celebrating the launch of a new book! 'Validity and Test Use'  - Excited! #FridayFeeling #eval13 http://t.co/WEuHkMNyfj</t>
  </si>
  <si>
    <t>RT @txtPablo: Lot of good friends of @Evalpartners  at #eval13 (@aeaweb) . Here the acting president ... http://t.co/fOOUB4VAM9</t>
  </si>
  <si>
    <t>RT @abtassociates: Abt’s Olsho, Klerman &amp;amp; Bartlett on regression discontinuity in prospective evals; this morning at #eval13: 11AM in Colum…</t>
  </si>
  <si>
    <t>RT @EvaluationMaven: If you missed it, just uploaded my slides for 25 Tips for Better Conference Presentations to the AEA eLibrary. #eval13</t>
  </si>
  <si>
    <t>CRI staff - Drs. Mathes, Brown, Reiserer, Wallace plus Galyon, Banks, Keim, Rykaczewska, &amp;amp; Stahl - presenting at #eval13 via @aeaweb</t>
  </si>
  <si>
    <t>Nine CRI experts participating in 7 sessions during @aeaweb #eval13 conference. About their sessions http://t.co/h16bwi2to1  cc @tomdoub</t>
  </si>
  <si>
    <t>RT @ResearchAtCRI: Nine CRI experts participating in 7 sessions during @aeaweb #eval13 conference. About their sessions http://t.co/h16bwi2…</t>
  </si>
  <si>
    <t>RT @lrpeck: Michael Quinn Patton notes the past decade's Top 10 developments in qualitative research methods #eval13</t>
  </si>
  <si>
    <t>RT @lrpeck: #eval13 Quinn's Top10: 10Software 9SocMedia 8Ethics 7Mixed 6Visuals 5UseDemand 4QualAsIntervention 3Context 2EvaluatorAsInstrum…</t>
  </si>
  <si>
    <t>Great presentation on managing for #eval quality #eval13 lots of good advice!</t>
  </si>
  <si>
    <t>To sample or select cases, that is the question! #aea13 #eval13 #quinnpattonrocksrar</t>
  </si>
  <si>
    <t>Listening to a soliloquy about sampling vs case selection (inspired by Hamlet's "to be or not to be" speech). #evalnerd #eval13</t>
  </si>
  <si>
    <t>#eval13 #dataviz: learn more about graphic facil/recording! Free webinar Oct30 from 1 of the greats: http://t.co/uERitA8CbD @link2alchemy</t>
  </si>
  <si>
    <t>RT @exposyourmuseum: #eval13 #dataviz: learn more about graphic facil/recording! Free webinar Oct30 from 1 of the greats: http://t.co/uERit…</t>
  </si>
  <si>
    <t>Learning about how to use data to inform decisions for community planning #eval13</t>
  </si>
  <si>
    <t>Awesome session on place-based systems change efforts #eval13</t>
  </si>
  <si>
    <t>Excited to present "Mobile Devices in Data Collection” at #eval13 in Washington, D.C. and share our experiences with @datadyne tomorrow</t>
  </si>
  <si>
    <t>@SC4CCM presenting at 4:30 pm today on mobile data collection in #malawi #rwanda and #ethiopia at #eval13 @JSIhealth @datadyne</t>
  </si>
  <si>
    <t>RT @SC4CCM: Excited to present "Mobile Devices in Data Collection” at #eval13 in Washington, D.C. and share our experiences with @datadyne …</t>
  </si>
  <si>
    <t>RT @SC4CCM: @SC4CCM presenting at 4:30 pm today on mobile data collection in #malawi #rwanda and #ethiopia at #eval13 @JSIhealth @datadyne</t>
  </si>
  <si>
    <t>#eval13 Session 74. Nice job UCLA grad students! Thanks for sharing the chuckle from @phdcomics. Story in file names http://t.co/t2S8EkPjc7</t>
  </si>
  <si>
    <t>A winning formula! "Statistics+LOGIC=Decreasing Uncertainty" #eval13@aeaweb</t>
  </si>
  <si>
    <t>RT @AJTitong: Data is sexy. You just have to know how to work it. #Eval13</t>
  </si>
  <si>
    <t>Eval13 Day One http://t.co/uEYh6UvmyZ! #eval13</t>
  </si>
  <si>
    <t>#eval13 SERIOUSLY?Hey you,Evaluate this! http://t.co/AiJaZ4nJB5</t>
  </si>
  <si>
    <t>#eval13 #awards lunchThanks for a great meal and congratulations to all of the award recipients http://t.co/lIgzWyQI4V</t>
  </si>
  <si>
    <t>#Eval13: Metis’s Jing Zhu presents results of Graduate, Prepare, Succeed-NYC, the @unitedwaynyc drop-out-prevention program, Oct. 17, 2:40pm</t>
  </si>
  <si>
    <t>RT @AnnKEmery: As requested, here are my slides from today's Excel Elbow Grease session at #eval13: http://t.co/cvLx6iWq0A Enjoy!</t>
  </si>
  <si>
    <t>@sreffey LOL!  That was supposed to be next year= everyone comes! #eval13 #aea13 @SusanGKomen</t>
  </si>
  <si>
    <t>New favorite hobby - shopping for resumes at #aea13 #eval13</t>
  </si>
  <si>
    <t>Do publications accurately reflect research productivity?  Discuss... #aea13 #eval13</t>
  </si>
  <si>
    <t>RT @clysy: #eval13 afternoon cartoon update. http://t.co/bZvs6JbnDs http://t.co/ggLwiVBGnJ</t>
  </si>
  <si>
    <t>Love my team - love this meeting!  Plan for Next year = everyone  #eval13</t>
  </si>
  <si>
    <t>Heading out to #eval13 conference representing @InclusvSecurity excited to hear so many great presenters and meet fellow @AEAamp members!</t>
  </si>
  <si>
    <t>Great presentation @NDI MEL on participatory evals, @AbwoliByenkya on reflection, analysis&amp;amp;decision-making #eval13 http://t.co/FqXNidB2NA</t>
  </si>
  <si>
    <t>Sessions like @AspenInstitute and @CARE on evaluating the work of champions are worth getting up early for! #eval13</t>
  </si>
  <si>
    <t>Excited to learn about the secrets of excel charts from @AnnKEmery 2 enhance data visualization on women's part. in peace processes #eval13</t>
  </si>
  <si>
    <t>Look forward to looking up all the fabulous data presentation ppl and resources @AnnKEmery introduced us to at #eval13</t>
  </si>
  <si>
    <t>Would love to see stats on presenters disaggregated by gender, country of origin, org type and potentially trends over the yrs #eval13</t>
  </si>
  <si>
    <t>MQ Patton's revised "to be or not to be" monologue - "to sample or to case select", fun way of combining great lit &amp;amp; eval method #eval13</t>
  </si>
  <si>
    <t>Learning about @GlobalGiving hypothesis about curiosity and higher performance and storytelling project. Get use of qual data. #eval13</t>
  </si>
  <si>
    <t>Caren Bacon and @STLSarahS are discussing a @cphsswustl tool for evaluating community health programs at AEA 2013 #eval13</t>
  </si>
  <si>
    <t>RT @colleenbarbero Caren Bacon and @STLSarahS are discussing a @cphsswustl tool for evaluating community health programs at AEA 2013 #eval13</t>
  </si>
  <si>
    <t>What are some interesting sessions you attended today at @aeaweb's #eval13?</t>
  </si>
  <si>
    <t>Evaluators, data miners, and innovators unite at AEA 2013. Great to meet many of you. #eval13</t>
  </si>
  <si>
    <t>@InnoNet_Eval Stopped by your AEA booth. Keep up great work. Nice to meet some locals at #eval13</t>
  </si>
  <si>
    <t>@MQuinnP Anything to share via the interwebs? MT @chiyanlam: Anyone go to MQ Patton's session? Would love it if you can share #eval13</t>
  </si>
  <si>
    <t>Attending #eval13? We're excited to have some of our R&amp;amp;E presenting on educator metaevaluation 1 pm today. http://t.co/Wj58k9uN1Y</t>
  </si>
  <si>
    <t>Want more info from yesterday's presentation on educator metaevaluation? Slides and resources are now online. #eval13 http://t.co/cuve9tD9en</t>
  </si>
  <si>
    <t>Internal evaluators are uniquely positioned to facilitate change in their organizations. Learn more at 4:30. #eval13 http://t.co/V4atLRWsUF</t>
  </si>
  <si>
    <t>RT @SEDLtweets: Internal evaluators are uniquely positioned to facilitate change in their organizations. Learn more at 4:30. #eval13 http:/…</t>
  </si>
  <si>
    <t>@fdncenter is doing some great work around making synthesis reviews useful for evaluation. #Eval13</t>
  </si>
  <si>
    <t>RT @KelciPrice: @fdncenter is doing some great work around making synthesis reviews useful for evaluation. #Eval13</t>
  </si>
  <si>
    <t>RT @GLSENResearch: Jama of @fortytonone: Normalizing LGBT identities by asking about them sends a strong message of inclusion.  #eval13 htt…</t>
  </si>
  <si>
    <t>@BubandPops at 1815 M St NW in DC great food great price for #Eval13 Pops Brisket best sandwich ever. Arlene and son are amazing.</t>
  </si>
  <si>
    <t>RT @CobblestoneEval: Looking forward to seeing old friends and hearing new ideas at #eval13</t>
  </si>
  <si>
    <t>RT @CobblestoneEval: Congratulations to our new president elect Stewart Donaldson! #eval13 http://t.co/z6bSYdnr9i</t>
  </si>
  <si>
    <t>First full day! #Eval13 @aeaweb http://t.co/kgnLEAaL3U</t>
  </si>
  <si>
    <t>Thanks to @ArthurLupia for starting my day off with a bang! 💥 #AEA #eval13
"Persuasion is always an away game" http://t.co/rOKikbKtzA</t>
  </si>
  <si>
    <t>Excellent time today at @aeaweb #Eval13</t>
  </si>
  <si>
    <t>RT @Jennifer_Z8: Lots of interest in @ResilientChild's presentation on our #sifund work on measuring teacher knowledge at #eval13</t>
  </si>
  <si>
    <t>Fab Systems in #Eval TIG meeting shows power of well-facilitated, self-organizing groups! Thank you Glenda Eoyang and TIG team #eval13</t>
  </si>
  <si>
    <t>Hot tip for #eval13. Bistrot du Coin 1738 Conn Ave (2 blocks down the hill from Wash Hilton). Good coffee, wine, food, French ambience</t>
  </si>
  <si>
    <t>RT @AllisonTitcomb: Think Tank + Systems = Too Much Fun.  :)  Developing a learning network #eval13 #eval2013.  Great group. http://t.co/Pm…</t>
  </si>
  <si>
    <t>RT @AFJBeBold: Hey #eval13 Folks! Sat workshop about new report on #nonprofit advocacy by @SueAFJ1 http://t.co/4c6Mxv7oZI
 @AEAWeb</t>
  </si>
  <si>
    <t>Evaluators are participatory too! #eval13 cc @ninaksimon http://t.co/I1cAfemzi5</t>
  </si>
  <si>
    <t>RT @createquity: Evaluators are participatory too! #eval13 cc @ninaksimon http://t.co/I1cAfemzi5</t>
  </si>
  <si>
    <t>Really appreciating this broad-level overview of the evaluation field from Jody Fitzpatrick. Helpful for an #eval13 first timer like me.</t>
  </si>
  <si>
    <t>Nobody has questions! Fascinating scene at #eval13 as people stream for the exits at opening plenary Q&amp;amp;A.</t>
  </si>
  <si>
    <t>And all wearing name tags! "@guerrillareads: Who says evaluators don't get out much? 4000 wandering the streets of DC this week #eval13"</t>
  </si>
  <si>
    <t>RT @active_voice: A lil eval humor for #AEA2013 #eval13 @aeaweb Jk, but srsly when evaluating arts &amp;amp; culture change, but we're on it! http:…</t>
  </si>
  <si>
    <t>Really impressed so far by the culture of learning at #eval13. Never been around such a collection of nerds in my life, and loving it!</t>
  </si>
  <si>
    <t>@createquity  Thx for RT! Check out our Sat #eval13 sesh on measuring the contribution of film on policy&amp;amp;advocacy http://t.co/f8ewQeN5C5</t>
  </si>
  <si>
    <t>Rethinking knowledge management and sharing of grey literature http://t.co/UbIw9Euq2x #eval13 #artsed</t>
  </si>
  <si>
    <t>@metisassociates shares about fabulous NYC DOE benchmark arts assessments #eval13 #artsed</t>
  </si>
  <si>
    <t>Methods for Revealing Arts Learning in Complex Contexts #eval13 #artsed http://t.co/ST5tSGMyDH</t>
  </si>
  <si>
    <t>Arts in Education: Building the Evidence #eval13 #artsed http://t.co/QKXotOQIEZ</t>
  </si>
  <si>
    <t>RT @damianrainey: Really digging the media measurement framework presentation by The Media Impact Project @MediaMetrics . #eval13</t>
  </si>
  <si>
    <t>Really digging the media measurement framework presentation by The Media Impact Project @MediaMetrics . #eval13</t>
  </si>
  <si>
    <t>That's two years in a row that UNC-Greensboro Eval gave me some great (and free) qualitative analysis tools. Thx again #eval13</t>
  </si>
  <si>
    <t>e.g. Media orgs using data as a story planning tool (good); page views as key metric leading to daily twerk updates (bad) #eval13</t>
  </si>
  <si>
    <t>RT @StuartHenderon: Great to see all the tweets for #eval13. Couldn't make it, but feel the excitement and energy.</t>
  </si>
  <si>
    <t>RT @ChristieGetman: LWR dropping off yummy Fair Trade coffee, tea and chocolate for Friday's Silent Auction! You should bid!!  #eval13</t>
  </si>
  <si>
    <t>RT @aeaweb: Have something to donate for Friday's Silent Auction? Drop-off is at both the volunteer and registration desks.#eval13</t>
  </si>
  <si>
    <t>RT @tweet_afrea: Getting ready for the silent auction. Don't miss exotic African crafts from AfrEA #eval13</t>
  </si>
  <si>
    <t>RT @tonyfujs: #rstats presentation tomorrow at #eval13 with @AnnKEmery &amp;amp; @wtfenn 
Code + Slides already on Github https://t.co/epbo8YMd6W</t>
  </si>
  <si>
    <t>At the free wi-fi hotspot at #eval13  The age of connected-unconnectivity http://t.co/iSeWqewTac</t>
  </si>
  <si>
    <t>A behind the scenes tour of #NationalCathedral while in #DC for #Eval13 http://t.co/MGTNUsnrWf</t>
  </si>
  <si>
    <t>RT @AnnKEmery: Evaluation Blogging! Sat 10/19, 9:50-10:35am in Int'l Center w/ @sukist, @clysy, @SheilaBRobinson &amp;amp; I. #eval13 http://t.co/L…</t>
  </si>
  <si>
    <t>RT @laurabeals: Thank you, @AnnKEmery, for a great roundtable on professional development at #eval13!</t>
  </si>
  <si>
    <t>Michael Quinn Patton says he has seen cartoon presentations of systems changing?! @clysy #eval13</t>
  </si>
  <si>
    <t>In DE, an emerging theme: principle as the unit of analysis. Adjusting principles becomes the outcome of eval. Double loop learning? #eval13</t>
  </si>
  <si>
    <t>RT @clysy: #eval13 two last ones for day 3 including this one inspired by Elisa http://t.co/bZvs6JbnDs http://t.co/2TH3yZitrJ</t>
  </si>
  <si>
    <t>@EvaluationMaven We are glad that you enjoy our services! Are you having a good day at #eval13?</t>
  </si>
  <si>
    <t>Thank you! RT @EvaluationMaven: So great to see my favourite online survey provider here at #eval13, the little company that challenged...</t>
  </si>
  <si>
    <t>So great to see my favourite online survey provider here at #eval13, the little company that challenged Survey Monkey @FluidSurveys</t>
  </si>
  <si>
    <t>RT @EvaluationMaven: Need to get some work done at #eval13? This place is great! @covedc http://t.co/HFkAwhgeLt</t>
  </si>
  <si>
    <t>Need to get some work done at #eval13? This place is great! @covedc http://t.co/HFkAwhgeLt</t>
  </si>
  <si>
    <t>"We, evaluators, like evaluations. Even if they say mean things about us, we like it!" Scriven's &amp;amp; @ejanedavidson workshop. #eval13</t>
  </si>
  <si>
    <t>Very cool! Sara Vaca @visualbrains has used #dataviz to do her own CV http://t.co/WUBFjvk05F #dataviz #eval #eval13</t>
  </si>
  <si>
    <t>RT @MathPolResearch: Today at #eval13 Constantine presents plenary on Using Systematic Reviews  @MathPolResearch http://t.co/DegtvOdv9S</t>
  </si>
  <si>
    <t>Headed to the last day of #eval13 thanks @AEAamp for a great conference! As a newbie- loved meeting so many other #indigenous #evaluators</t>
  </si>
  <si>
    <t>Shutdown causing all sorts of madness for me attending #eval13.</t>
  </si>
  <si>
    <t>@elisatin saw your tweets about #eval13 - are you going tomorrow or Friday? I may be at a few sessions and it'd be great to say hello!</t>
  </si>
  <si>
    <t>.@oxfamgb on tension b/t accountability and learning in their #eval http://t.co/CT5FE8YvBB. Saw them speak on this at #eval13. Fascinating.</t>
  </si>
  <si>
    <t>RT @zanchema: .@oxfamgb on tension b/t accountability and learning in their #eval http://t.co/CT5FE8YvBB. Saw them speak on this at #eval13…</t>
  </si>
  <si>
    <t>RT @evalu8r: Qualitative analysis blog The Listening Resource http://t.co/PfGVs1bS8R #eval13 via @sukist</t>
  </si>
  <si>
    <t>#eval13 Thank goodness there's a Starbucks on the way to the conference! Caffeine needed for day 4.</t>
  </si>
  <si>
    <t>@ddfolz at #eval13 talks about how word clouds in advocacy evaluation is "truthy" http://t.co/qeaWlVcdWT</t>
  </si>
  <si>
    <t>@NEDemocracy evaluation session "From the outside looking in." #eval13</t>
  </si>
  <si>
    <t>Selectivity is key to managing multiple grant evaluations. Focus is on political outcomes, not activities. @NEDemocracy  #eval13</t>
  </si>
  <si>
    <t>Program eval vs. big-picture eval: trying to manage need to know more about program and need to see impact. @NEDemocracy #eval13</t>
  </si>
  <si>
    <t>Evaluation of evaluations: Review of previous evals showed impact of  relatively small grants ($50K average). @NEDemocracy #eval13</t>
  </si>
  <si>
    <t>Recommendations for better eval: more guidance for evaluators, consider peer review, stress learning, share results. @NEDemocracy #eval13</t>
  </si>
  <si>
    <t>Rigorous eval in democracy-, peace-building projects hard if political landscapes shift or local capacity is limited. @NEDemocracy #eval13</t>
  </si>
  <si>
    <t>Utilization-focused evaluation... @NEDemocracy #eval13</t>
  </si>
  <si>
    <t>Misunderstanding about eval: tough to break thru resistance to anything but narrative evaluation. @NEDemocracy  #eval13</t>
  </si>
  <si>
    <t>@NDI Participatory eval in LAC  #eval13</t>
  </si>
  <si>
    <t>@NDI Participatory evaluation techniques. Using force field analysis to see if intervention was key factor driving outcomes. #eval13</t>
  </si>
  <si>
    <t>@NDI Unexpected consequences of participatory eval: strengthened local culture of participatory analysis and learning. #eval13</t>
  </si>
  <si>
    <t>Participatory eval - great way to get buy-in from local staff for evaluation as a learning tool vs. judgement on work. @NDI  #eval13</t>
  </si>
  <si>
    <t>Reflection, analysis, decision-making to assess data that inform programs. Challenges = staff capacity, lack of good data viz. @NDI #eval13</t>
  </si>
  <si>
    <t>Answer to participatory eval, which is retrospective, self-reporting: focus and combine with quantitative analysis.  @NDI #eval13</t>
  </si>
  <si>
    <t>Looking forward to representing my work with @seattleu tomorrow at #eval13! Presenting on "Evaluating Standards-Based Reform" #edreform</t>
  </si>
  <si>
    <t>Compelling talk from @ArthurLupia at #eval13 on legitimacy &amp;amp; credibility + futility separating facts &amp;amp; values in politicized environments.</t>
  </si>
  <si>
    <t>Good, practical demo &amp;amp; discussion on social media evaluation &amp;amp; metrics at #eval13, getting past likes &amp;amp; followers to engagement #scicomm</t>
  </si>
  <si>
    <t>Intriguing start of convo on qualitative evaluation of social media engagement-really getting at the relationship part #eval13 #scicomm</t>
  </si>
  <si>
    <t>Using social network analysis to improve collabo bt researchers &amp;amp; practitioners-showing results during event improved relationships #eval13</t>
  </si>
  <si>
    <t>RT @frkearns: Good, practical demo &amp;amp; discussion on social media evaluation &amp;amp; metrics at #eval13, getting past likes &amp;amp; followers to engageme…</t>
  </si>
  <si>
    <t>Awesome: "@CarsonResearch president @TajCarson giving a kick-ass presentation at the DVR Tig #eval13 http://t.co/hZx4Jq40V5</t>
  </si>
  <si>
    <t>CRC president @TajCarson giving a kick-ass presentation at the DVR Tig #eval13 http://t.co/6Ib4TmyX3x</t>
  </si>
  <si>
    <t>Yes, we got some data from the @BMoreDataMind for the #ignite #eval13 #welovemaps http://t.co/xQKtyoKmKG</t>
  </si>
  <si>
    <t>RT @ejanedavidson: Popularity of these writings show public interest in #evaluation, says Jodi Fitzpatrick #eval13 presidential address htt…</t>
  </si>
  <si>
    <t>Im not at this year's #eval13. But to all the live tweeters: im following the gist whilst in bed in pretoria... so keep it coming!</t>
  </si>
  <si>
    <t>Why we start with design eval: Tom Chapel's #Eval13 W/shop: Logic Models for Program Eval &amp;amp; Planning: http://t.co/63nD4s7mvF via @chiyanlam"</t>
  </si>
  <si>
    <t>RT @ejanedavidson: Think not just program #eval; also product, personnel, proposal, performance, portfolio, and policy. @scriv1 #eval13</t>
  </si>
  <si>
    <t>RT @BetterEval: @chiyanlam Thanks for highlights from Michael Patton's #eval13 talk on Developmental #Evaluation. FAQs started  http://t.co…</t>
  </si>
  <si>
    <t>RT @abmakulec: Last day at #eval13! It's been a blast - our wall of Eval in the 21st century means is awesome. http://t.co/L7WnQbJaJk</t>
  </si>
  <si>
    <t>RT @ViaEvaluation: @wtfenn: R is like Ikea... requires assembly after you get the package, but worth the effort #eval13</t>
  </si>
  <si>
    <t>#AEA13 Plenary Session "Which Sessions Should We Believe?" Dr. Arthur Lupia #eval13 #umich #eval</t>
  </si>
  <si>
    <t>I often hear "culturally responsive" and "culturally competent" used interchangeably! Same, different or jargon? #eval13 #aea13 #eval</t>
  </si>
  <si>
    <t>Plenary: "The Practice of Educational Evaluation Today" John Easton #ies #eval13 #aea13</t>
  </si>
  <si>
    <t>RT @akishajones: I often hear "culturally responsive" and "culturally competent" used interchangeably! Same, different or jargon? #eval13 #…</t>
  </si>
  <si>
    <t>Moments away from our panel with colleagues from @WilliamsPolicy and @FortytoNone at #eval13! http://t.co/wgtBK1tgv9</t>
  </si>
  <si>
    <t>Jama of @fortytonone: Normalizing LGBT identities by asking about them sends a strong message of inclusion.  #eval13 http://t.co/KDFqmXH6Ih</t>
  </si>
  <si>
    <t>Pleasure sharing the stage with Emily @GLSENResearch Bianca &amp;amp; Angel @WilliamsPolicy #eval13</t>
  </si>
  <si>
    <t>RT @PagingDrJama: Pleasure sharing the stage with Emily @GLSENResearch Bianca &amp;amp; Angel @WilliamsPolicy #eval13</t>
  </si>
  <si>
    <t>Bianca &amp;amp; Angel of @WilliamsPolicy: Gender expression matters even for non-LGBT youth in foster care. #eval13 http://t.co/STpd0opPzC</t>
  </si>
  <si>
    <t>Pleasure was ours! thanx 2 u all! MT @PagingDrJama: Pleasure sharing stage w Emily @GLSENResearch Bianca &amp;amp; Angel @WilliamsPolicy #eval13</t>
  </si>
  <si>
    <t>DC bound.  @aeaweb #eval13 conference.</t>
  </si>
  <si>
    <t>A difficult process of elimination/prioritization. Here's where I landed. #eval13 #nonprofit #socialwork @easterneval http://t.co/D6zvRLFmIC</t>
  </si>
  <si>
    <t>Looking forward to today's session on culturally responsive consultancy with @omg_impact colleagues! #eval13 #diversity #equity #inclusion</t>
  </si>
  <si>
    <t>RT @4socialimpact: Looking forward to today's session on culturally responsive consultancy with @omg_impact colleagues! #eval13 #diversity …</t>
  </si>
  <si>
    <t>RT @JSIhealth: NEW blog: The power of small data http://t.co/nkrjmnjJRq #eval13</t>
  </si>
  <si>
    <t>Looking forward to seeing old friends and hearing new ideas at #eval13</t>
  </si>
  <si>
    <t>Congratulations to our new president elect Stewart Donaldson! #eval13 http://t.co/z6bSYdnr9i</t>
  </si>
  <si>
    <t>Our own Nancy Hankel presenting on tips for recruiting school sites in research and evaluation studies #eval13</t>
  </si>
  <si>
    <t>Off to Washington, DC. Off to fix the government shutdown? No. I'm off to #eval13 http://t.co/ncMXgy68lZ</t>
  </si>
  <si>
    <t>Ha! "@ViaEvaluation: @wtfenn: R is like Ikea... requires assembly after you get the package, but worth the effort #eval13"</t>
  </si>
  <si>
    <t>RT @jraynor1: Anyone else ever hear this: "Our goals were "like last year, maybe a little more" " Joslyn Maula #ignite #eval13</t>
  </si>
  <si>
    <t>RT @RefocusInstitut: Awesome graphic recording of advocacy eval session by @KatAthanasiades  #eval13 http://t.co/ZcasO08j8y</t>
  </si>
  <si>
    <t>"This is just an idea. It's not the truth."  Pennie Foster-Fishman on structure for action learning.  #eval13</t>
  </si>
  <si>
    <t>"Musings of a foundation evaluation director."  A session just for me.  Thanks!   #eval13</t>
  </si>
  <si>
    <t>@ejanedavidson no problem - I missed #eval13 due to shutdown, so now I feel productive</t>
  </si>
  <si>
    <t>@evalu8r For reflections on qual analysis also might be interested in Research Design Review http://t.co/QgkUZ559f1 @MargaretRoller #eval13</t>
  </si>
  <si>
    <t>MT @TranspositionsC: Fitzpatrick suggests evaluators leave accountability to accountants. "leads to the collection of trivial data." #eval13</t>
  </si>
  <si>
    <t>Jody Fitzpatrick suggests evaluators leave accountability to the accountants. "It leads to the collection of trivial data." #eval13</t>
  </si>
  <si>
    <t>Keynote question at AEA 2013: "What is happening in Evaluation today? NOT as much as we think." #eval13</t>
  </si>
  <si>
    <t>#eval13 Majority of evaluators trained in education or psychology.</t>
  </si>
  <si>
    <t>#eval13 Most nonprofits don't know how or where to find evaluators.</t>
  </si>
  <si>
    <t>#eval13 http://t.co/g6BKXsKor3</t>
  </si>
  <si>
    <t>Pleased to hear AEA's Fitzpatrick advocating  interdisciplinarity. Our pre-conf discussion on Animating Evaluation project supports! #eval13</t>
  </si>
  <si>
    <t>Bob WIlliams led great demonstration session on systems approaches to evaluation at AEA #eval13 - keep an eye out for his forthcoming book.</t>
  </si>
  <si>
    <t>Patti Patrizi presented on Foundation Review, "Eyes Wide Open: Learning as Strategy Under Conditions of Complexity and Uncertainty" #eval13</t>
  </si>
  <si>
    <t>Patrizi further remarked of nonprofit &amp;amp; philanthropic boards that there is often "no temperament for learning as you go." #eval13</t>
  </si>
  <si>
    <t>National Democratic Institute described their participatory story analysis methods evaluating Latin American civic empowerment progs #eval13</t>
  </si>
  <si>
    <t>Mobile apps for evaluators (not eval specific) http://t.co/UAhsgWNsG2. Many on list are cross-platform. #eval13</t>
  </si>
  <si>
    <t>GNU open-source project planning software used by UN Evaluation Program: https://t.co/kl4T7e4Wpt
#eval13</t>
  </si>
  <si>
    <t>Taking a break from AEA #eval13, on the bank of the #Potomac @ washington, DC, Potomac River http://t.co/CMPuPzlqtB</t>
  </si>
  <si>
    <t>@TranspositionsC that's why you gotta go tell them what they're missing! #eval13</t>
  </si>
  <si>
    <t>"Evaluators must act like community organizers to help orgs and institutions learn" @rtranCHCF #eval13 #Ignite</t>
  </si>
  <si>
    <t>RT @JmeMcLean: "Evaluators must act like community organizers to help orgs and institutions learn" @rtranCHCF #eval13 #Ignite</t>
  </si>
  <si>
    <t>J.Fitzpatrick @aeaweb at #eval13: Remember evaluation is broader than just accountability or impact, it needs 2 b part of the entire process</t>
  </si>
  <si>
    <t>RT @SPRINGProject2: J.Fitzpatrick @aeaweb at #eval13: Remember evaluation is broader than just accountability or impact, it needs 2 b part …</t>
  </si>
  <si>
    <t>Officially in DC and excited for a fun conference! #eval13</t>
  </si>
  <si>
    <t>Come check out my poster tonight, 7pm, #174! #eval13</t>
  </si>
  <si>
    <t>One of my favorite quotes from #eval13 "Context is the cause and effect of systems change" David Chavis</t>
  </si>
  <si>
    <t>Love, love, loved the walking tour with the community psych TIG and One DC yesterday! Very inspiring. #eval13</t>
  </si>
  <si>
    <t>Come check out our talk this morning on a participatory approach to evaluating a farmers market! 1045 in Kalorama. #eval13</t>
  </si>
  <si>
    <t>RT @kassy_alia: Come check out our talk this morning on a participatory approach to evaluating a farmers market! 1045 in Kalorama. #eval13</t>
  </si>
  <si>
    <t>Want to talk about innovative approaches to eval? Join us and @customeval for lunch, 11:50, Intl ballroom, table 12 #eval13</t>
  </si>
  <si>
    <t>I'm living vicariously through your tweets people. #Eval13 And thinking about how to benefit even w/o being there: http://t.co/kwaHuDAk1a</t>
  </si>
  <si>
    <t>RT @jraynor1: Awesome: Most important step on the learning loop: learn.  #eval13</t>
  </si>
  <si>
    <t>Loving the final flurry of tweets from #eval13! So much good stuff. Thanks for sharing all - see you next year in Denver!</t>
  </si>
  <si>
    <t>Presented the opportunities and challenges using health #econ tools in rapidly changing times #eval13</t>
  </si>
  <si>
    <t>RT @cnoeone: Looking at causality with a presenter from @PamojaUK. #eval13</t>
  </si>
  <si>
    <t>Looking at causality with a presenter from @PamojaUK. #eval13</t>
  </si>
  <si>
    <t>RT @cnoeone: Anyone at #eval13 use the @BonfyreApp? Fun way to share experiences at an event: http://t.co/ODnsESub4g</t>
  </si>
  <si>
    <t>Anyone at #eval13 use the @BonfyreApp? Fun way to share experiences at an event: http://t.co/7Ttk1CO4VD</t>
  </si>
  <si>
    <t>@CCLdotORG can't wait for the CCL session at #eval13 tomorrow! Loving #leadermooc as well :)</t>
  </si>
  <si>
    <t>@agracknelson thanks for sharing your Interesting work evaluating elements of #informal science reports on http://t.co/DWebUYntx0 #eval13</t>
  </si>
  <si>
    <t>Super excited for my first museum oriented session with @ctisdal5 and @agracknelson. #museums #eval13</t>
  </si>
  <si>
    <t>MT @gschiche "Eval reporting: 1)Target yr audience 2)Develop comm. plan 3)Layer info #eval13" More on dissemination: http://t.co/ijNPCr9PL7</t>
  </si>
  <si>
    <t>.@cnoeone Any info on what works best for sharing w/ researchers vs. practitioners vs. general public? #eval13</t>
  </si>
  <si>
    <t>Do you use http://t.co/wtmv3D0Iwt as a resource? #eval13  #museum @informalscience</t>
  </si>
  <si>
    <t>Going to the @NationalZoo for lunch. Can't wait to see pandas!!!! #eval13 #DC</t>
  </si>
  <si>
    <t>@takeleadwomen last day of the @aeaweb #eval13 conference in #DC followed by watching the #FSU game at 8!</t>
  </si>
  <si>
    <t>RT @AllisonTitcomb: Once you gain a systems perspective, you cannot return to a simpler view of evaluation. -Jean King #eval13 #eval2013 ht…</t>
  </si>
  <si>
    <t>Gabi Fitz &amp;amp; Nancy MacPherson discuss @issuelab 's synthesis work w/ @RockefellerFdn  in Embassy. How do we not reinvent the wheel? #eval13</t>
  </si>
  <si>
    <t>RT @BrenLizHen: What do people think of Jody Fitzpatrick's assertion that evaluators focus on programs &amp;amp; not policy? #eval13</t>
  </si>
  <si>
    <t>Haven't made it to #eval13 yet but already ran into friends &amp;amp; colleagues... this is going to be a great meeting!</t>
  </si>
  <si>
    <t>What do people think of Jody Fitzpatrick's assertion that evaluators focus on programs &amp;amp; not policy? #eval13</t>
  </si>
  <si>
    <t>MT @meowtree: 'Dont dumb things down, smarten up how you present them' -Lupia #eval13</t>
  </si>
  <si>
    <t>Cook: Causal questions are central in evaluation, though they are not the only kinds of questions worth asking. #eval13</t>
  </si>
  <si>
    <t>Fitz: Need 2 change end goal of synthesis from a report that may or may not be shared to synthesis as a continuous process. #eval13</t>
  </si>
  <si>
    <t>Fitz: We need to leverage technology to transform learning from being captured in repositories to interactive learning environments. #eval13</t>
  </si>
  <si>
    <t>Closing plenary Q: How do we take the concept of social justice beyond including marginalized voice in eval design &amp;amp; processes? #eval13</t>
  </si>
  <si>
    <t>Excited to attend my first eval conference! #eval13</t>
  </si>
  <si>
    <t>RT @ejanedavidson: ALL initiatives are faith-based until they are evaluated -- @MQuinnP #omgMQP #eval #eval13 #eval2013</t>
  </si>
  <si>
    <t>Looking forward to being a part of #eval13! Let's talk measurement! @aeaweb @CWphilanthropy</t>
  </si>
  <si>
    <t>Cross-disciplinary learning=more effective solutions &amp;amp; stronger approach to measuring that effectiveness. #eval13 @aeaweb @CWphilanthropy</t>
  </si>
  <si>
    <t>In your nonprofit board evaluation consider- do you have a social media policy? A save from embarrassing mistakes. #eval13 @CWphilanthropy</t>
  </si>
  <si>
    <t>Good evaluation should adapt to its environment + have grantees &amp;amp; funders talking. Thanks @wtfenn @InnoNet_Eval #eval13 @CWphilanthropy</t>
  </si>
  <si>
    <t>Great workshop today with Gail Barrington on consulting skills. Time for the opening plenary! #eval13</t>
  </si>
  <si>
    <t>2) Rising interest in term "accountability" as well as 3) Impact and outcomes #eval13</t>
  </si>
  <si>
    <t>As evaluators, we should be the ones to reach across disciplines #eval13</t>
  </si>
  <si>
    <t>Great talk by @ArthurLupia on origins of credibility and legitimacy in politicized environments #eval13</t>
  </si>
  <si>
    <t>RT @EliseGarvey: As evaluators, we should be the ones to reach across disciplines #eval13</t>
  </si>
  <si>
    <t>RT @EliseGarvey: Great talk by @ArthurLupia on origins of credibility and legitimacy in politicized environments #eval13</t>
  </si>
  <si>
    <t>Thanks to @ProjectRenewal &amp;amp; @OsborneNY for sharing their expertise in monitoring &amp;amp; evaluation systems! Thanks Patrick and Michelle! #eval13</t>
  </si>
  <si>
    <t>RT @LisaFrantzen: Love the formula: design + evaluation = impact! @Catapult_Design @NEAarts @John_Gargani  #eval13</t>
  </si>
  <si>
    <t>Love the formula: design + evaluation = impact! @Catapult_Design @NEAarts @John_Gargani  #eval13</t>
  </si>
  <si>
    <t>Embrace prototyping culture. Fail early &amp;amp; often. Use people-centered approach.Design principles that create impact. @Catapult_Design #eval13</t>
  </si>
  <si>
    <t>@SearchInstitute @MathPolResearch @UMNews show strategic learning partnerships: relationships, flexibility, community-owned evals. #eval13</t>
  </si>
  <si>
    <t>Jill Constantine &amp;amp; Paul Decker join @MathPolResearch experts at AEA Annual Meeting in DC #eval13 http://t.co/Ys3WHyP1gd</t>
  </si>
  <si>
    <t>Beth Stevens presents at Non-profit and Foundations Evaluation TIG meeting #eval13 @MathPolResearch http://t.co/DgPsQC2L6j</t>
  </si>
  <si>
    <t>Today at #eval13 @MathPolResearch experts presenting visit our booth http://t.co/tIShrCnsXU</t>
  </si>
  <si>
    <t>Advantages and Limitations of an Efficient, Flexible Design @MathPolResearch Swinburn presents at 1 pm #eval13 http://t.co/7Z9W0OUU6q</t>
  </si>
  <si>
    <t>Today at #eval13 @MathPolResearch Paul Decker presents on policy analysis &amp;amp; evaluation, experts present on TPP tech assistance...</t>
  </si>
  <si>
    <t>4:30 Zief presents on Eval TA to improve evidence base &amp;amp; identify effective TPP/STI Programs #eval13 @MathPolResearch http://t.co/F0LGtedT5n</t>
  </si>
  <si>
    <t>#eval13 @MathPolResearch Paul Decker co-presents Policy Analysis: How Is it Like and Unlike Evaluation? 4:30</t>
  </si>
  <si>
    <t>Berman @MathPolResearch presents at 4:30  on Lessons Learned from a TPP Evaluation TA Project #eval13 http://t.co/czzspZCTpl</t>
  </si>
  <si>
    <t>Today at #eval13 Constantine presents plenary on Using Systematic Reviews  @MathPolResearch http://t.co/DegtvOdv9S</t>
  </si>
  <si>
    <t>8 am @MathPolResearch Hargreaves chairs Exploring Federal Use of Systems Science #eval13 http://t.co/cn8yxSjZG3</t>
  </si>
  <si>
    <t>8am Using Mixed Methods to Assess Fidelity of Evidence-Based EC Home Visiting @MathPolResearch Boller #eval13 http://t.co/OCMWQgDcDM</t>
  </si>
  <si>
    <t>Paulsell chairs Using Tools from Implementation Science to Strengthen Large-Scale Prgrm Eval #eval13 @MathPolResearch http://t.co/x1PzR2uuRb</t>
  </si>
  <si>
    <t>8 am Challenges and Opportunities in The MasterCard Foundation Scholars Program @MathPolResearch Sloan #eval13 http://t.co/t8xk5kPeQ1</t>
  </si>
  <si>
    <t>Scaling Up Evidence-Based TPP Interventions: Findings from the PREP Evaluation #eval13 @MathPolResearch http://t.co/BgrSmJTzVa</t>
  </si>
  <si>
    <t>Stevens presents on Performance Metrics, Mixed Methods, and Evaluation Systems #eval13 @MathPolResearch http://t.co/eDeNFgoIEC</t>
  </si>
  <si>
    <t>8 am Zaveri on Using Implementation Science to study fatherhood and marriage programs @MathPolResearch #eval13 http://t.co/gKU7oPWNmu</t>
  </si>
  <si>
    <t>8 am Zaveri on Using Implementation Science to study fatherhood and marriage programs @MathPolResearch #eval13 http://t.co/d5bWafmovb</t>
  </si>
  <si>
    <t>8 am Hargreaves: Overview of Fed Efforts to Expand Use of Systems Science in Public Policy R &amp;amp; Eval #eval13 @MathPolResearch...</t>
  </si>
  <si>
    <t>Sloan presents creating a monitoring, eval &amp;amp; learning framework for MasterCard Scholars Program 1pm #eval13 @MathPolResearch...</t>
  </si>
  <si>
    <t>9:50 Building a Conceptual Framework for Wellbeing &amp;amp; Self-Sufficiency of At-Risk Youth #eval13 @MathPolResearch http://t.co/ZXeEc4gNI8</t>
  </si>
  <si>
    <t>10:45 Constantine presents on Using Systematic Reviews of Evaluations for EB Decision Making #eval13 @MathPolResearch http://t.co/QO3G7IE7iu</t>
  </si>
  <si>
    <t>Foundation eval capacity levels vary widely.Courage, leadership, learning, cmmty connection to improve. @DavidWSeattle @Rosemary100 #eval13</t>
  </si>
  <si>
    <t>When you give people power to decide what they need, you come up with different solutions. @Rosemary100 Love it. May we listen more. #eval13</t>
  </si>
  <si>
    <t>@alexfink #eval13 some reflections on the first day: http://t.co/MOeF7Tuvhi</t>
  </si>
  <si>
    <t>RT @StevenHojlund: @alexfink #eval13 some reflections on the first day: http://t.co/MOeF7Tuvhi</t>
  </si>
  <si>
    <t>Back in MSP after a great trip to @afsc_org in Philly and #eval13 in DC.</t>
  </si>
  <si>
    <t>RT @AllisonTitcomb: Context matters.  Collective Impact cultures of trust and sharing. Learning from Efrain and Hallie FSG.  #eval13  @FSGt…</t>
  </si>
  <si>
    <t>New apps to download for data viz: Piktochart and Animoto. Thanks #eval13</t>
  </si>
  <si>
    <t>"There is a wide chasm between useful and used." --Eric Barela, #eval13  promote that organizational learning!</t>
  </si>
  <si>
    <t>RT @InnoNet_Eval: What is a novice #evaluator to do after #eval13? Check out @AnnKEmery &amp;amp; @K_Anderson_Eval's session for tips! 4:30pm in Su…</t>
  </si>
  <si>
    <t>This rocked my Extension data collection world: http://t.co/AtOVoikiGi Thanks K. Jayaratne, your TIG award was well deserved! #eval13</t>
  </si>
  <si>
    <t>Today ends #eval13 but the ideas I bring back to #alaska will live on! See you all next year in Denver.</t>
  </si>
  <si>
    <t>RT @Fattydp: About to present at @aeaweb #eval13 with @ShapingNJ and @montclairstateu on #nj #community #grants and #socialmedia project</t>
  </si>
  <si>
    <t>Special thanks to @Fattydp and @montclairstateu for a great presentation at #eval13.</t>
  </si>
  <si>
    <t>About to present at @aeaweb #eval13 with @ShapingNJ and @montclairstateu on #nj #community #grants and #socialmedia project</t>
  </si>
  <si>
    <t>RT @ShapingNJ: Special thanks to @Fattydp and @montclairstateu for a great presentation at #eval13.</t>
  </si>
  <si>
    <t>Today at the Eval Assoc conference we are hearing about using pictures, shared measurement systems, feedback loops, &amp;amp; more in eval. #eval13</t>
  </si>
  <si>
    <t>Today is our day! We present at the Amer Eval Assoc conf about evaluating our community grants project. #shapingnj #eval13</t>
  </si>
  <si>
    <t>DC bound! Excited for #aea #eval13</t>
  </si>
  <si>
    <t>Come check out my presentation at #aea on Friday about juvenile justice focus groups #eval13</t>
  </si>
  <si>
    <t>RT @evalcentral: Design &amp;amp; Evaluation:  3 Quick Survival Tips for Attending AEA13 #eval13 http://t.co/knPhLVyGhv</t>
  </si>
  <si>
    <t>RT @clysy: #eval13 main event starts tomorrow, I'll be cartooning it again &amp;gt; Anticipating Evaluation 2013 http://t.co/OT01ykik1k #eval</t>
  </si>
  <si>
    <t>Dynamic plenary by @arthurLupia. Loved the Mercedes and cereal comparison. #eval13</t>
  </si>
  <si>
    <t>@ArthurLupia "Apps first, technology second" #eval13</t>
  </si>
  <si>
    <t>Looking forward to checking out @AnnKEmery blog and tools from "how to fool excel" #eval13</t>
  </si>
  <si>
    <t>RT @nahsan209: Learning about community based participatory research in evaluation. That's how you win hearts and minds. #eval13</t>
  </si>
  <si>
    <t>At the presidential strain for data visualization. Just heard a nice history from Amy. Can't wait to hear @evalu8r! #eval13</t>
  </si>
  <si>
    <t>RT @EvaluationMaven: So great to see my favourite online survey provider here at #eval13, the little company that challenged Survey Monkey …</t>
  </si>
  <si>
    <t>@evalu8r says "expect data transparency and changing stakeholder expectations" #eval13</t>
  </si>
  <si>
    <t>AEA walking tour of DC #eval13 http://t.co/nna7BemnPQ</t>
  </si>
  <si>
    <t>Don't organize against something; organize FOR something #eval13 #washingtondc</t>
  </si>
  <si>
    <t>#Learning the history of the Shaw neighborhood on 7th and P st #eval13 http://t.co/I4bPRfksbr</t>
  </si>
  <si>
    <t>When you know the people. You know the facts. When you know the facts but not the people, you don't know the truth. #eval13 #shaw #dc</t>
  </si>
  <si>
    <t>RT @chiyanlam: Highlights from Michael Quinn Patton's #eval13 talk on the 'State of Developmental Evaluation' http://t.co/xJIHaTkGud</t>
  </si>
  <si>
    <t>@chiyanlam Thanks for sharing yours notes! #eval13</t>
  </si>
  <si>
    <t>RT @clysy: #eval13 one last set of cartoons added to day two, on #Data Viz! http://t.co/YzK2pyDJRS http://t.co/dgeTCbrR0s</t>
  </si>
  <si>
    <t>RT @AnnKEmery: Thanks to @jdeancoffey for sharing excellent examples of graphic recording!  #thumbsupviz #eval13 http://t.co/7fgMrzaMnW</t>
  </si>
  <si>
    <t>Join us today at 4:30p to hear about Juvenile Justice focus groups in the Cardoso room #eval13</t>
  </si>
  <si>
    <t>Today at 4:30p Friday Oct. 18 "641 Political/cultural complexities of juvenile justice focus groups" #eval13</t>
  </si>
  <si>
    <t>@AnnKEmery I met @angelina_lop on the AEA walking tour session of the Shaw Neighborhood and recognized her name from your talk! #eval13</t>
  </si>
  <si>
    <t>"How can we design initiatives to be adaptive?" #eval13</t>
  </si>
  <si>
    <t>"Relationships and partnerships are the key to learning." #eval13</t>
  </si>
  <si>
    <t>RT @InnoNet_Eval: Some graphic recording of this morning's advocacy eval session by @KatAthanasiades. It was really fun! #eval13 http://t.c…</t>
  </si>
  <si>
    <t>"Not everything counted matters; and not everything that matters is counted." #eval13</t>
  </si>
  <si>
    <t>RT @JWong013: "Not everything counted matters; and not everything that matters is counted." #eval13</t>
  </si>
  <si>
    <t>Attend AfrEA's panel session at #eval13 tomorrow 17 October at 8h00 - Session 120 in the Fairchild East room</t>
  </si>
  <si>
    <t>AfrEA wil be talking about the Evolution of VOPEs and evalution on the African continent #eval13</t>
  </si>
  <si>
    <t>Getting ready for the silent auction. Don't miss exotic African crafts from AfrEA #eval13</t>
  </si>
  <si>
    <t>Lot of good friends of @Evalpartners  at #eval13 (@aeaweb) . Here the acting president of AfrEA  http://t.co/sru40a0umu  @tweet_afrea</t>
  </si>
  <si>
    <t>Proudly representing @GlobalGiving at #eval13.  @brittlake and I talk learning and performance in DuPont room Friday at 1:45.</t>
  </si>
  <si>
    <t>Proud to have @jhecklinger &amp;amp; @brittlake representing at #eval13 today. How stories are driving learning &amp;amp; impact: http://t.co/PWqziqDRoW</t>
  </si>
  <si>
    <t>Wish I were there: @GlobalGiving @jhecklinger &amp;amp; @brittlake #eval13  How stories are driving learning &amp;amp; impact: http://t.co/NLnLLqnOhC"</t>
  </si>
  <si>
    <t>Jeff Desmarais presenting this AM on involving individuals w #CognitiveDisabilities in #eval @IMPACT_Boston http://t.co/udfNPG5G8a #eval13</t>
  </si>
  <si>
    <t>RT @icommhealth: From the blog: program #eval for #Trauma services in honor of #eval13 &amp;amp; depression screening day @HYSHO http://t.co/YhxOCd…</t>
  </si>
  <si>
    <t>From the blog: program #eval for #Trauma services in honor of #eval13 &amp;amp; depression screening day @HYSHO http://t.co/YhxOCdgWiK</t>
  </si>
  <si>
    <t>RT @icommhealth: ICH's Nazmim presenting on enhancing repro health services for teens w @MATeenPregnancy http://t.co/6EIxmrd71M #eval13</t>
  </si>
  <si>
    <t>ICH's Nazmim presenting on enhancing repro health services for teens w @MATeenPregnancy http://t.co/6EIxmrd71M #eval13</t>
  </si>
  <si>
    <t>Don't miss ICH's Nazmim Bhuiya presenting today at #eval13 on youth participatory #eval! http://t.co/Qif1Ma8Jhe</t>
  </si>
  <si>
    <t>Developmental eval at its core is to develop something-Michael Quinn Patton.DE a framework to use for programs continuing to evolve #eval13</t>
  </si>
  <si>
    <t>Eval &amp;amp; positive youth development:Eval can be seen as knowledge bldg tool &amp;amp; knowledge=power, lead to action Katie Richards-Schuster #eval13</t>
  </si>
  <si>
    <t>ICH's Nazmim Bhuiya &amp;amp; Elisa Friedman presenting this AM at #eval13! Find them in the searchable program guide http://t.co/5xsp0vRiv9</t>
  </si>
  <si>
    <t>Heard Susan Kistler share 25 low cost/free online tools to collect eval data #eval13; check out her blog posts http://t.co/q1Zbx6AxDC!</t>
  </si>
  <si>
    <t>Nazmim &amp;amp; Jeff #eval13 was great; made connections, learned methodologies &amp;amp; techniques and excited to apply this knowledge to our work</t>
  </si>
  <si>
    <t>Great session on developing community impact measures for @UnitedWay affiliates yesterday! #eval13</t>
  </si>
  <si>
    <t>Up early at #eval13? Bring your coffee to Gunston West to see Gary, @rthezel, and @theImproveGroup discuss transitions in small firms 8am.</t>
  </si>
  <si>
    <t>RT @ViaEvaluation: Up early at #eval13? Bring your coffee to Gunston West to see Gary, @rthezel, and @theImproveGroup discuss transitions i…</t>
  </si>
  <si>
    <t>Great convo! RT @ViaEvaluation: Up early at #eval13? Gary, @rthezel, and @theImproveGroup discuss transitions in small firms 8am.</t>
  </si>
  <si>
    <t>RT @aeaweb: #eval13 Conference Week: M. Q. Patton on Using the Conf. Program as a Data Source About #Eval Trends- 10/14 on aea365 http://t.…</t>
  </si>
  <si>
    <t>RT @jraynor1: Evaluating funder collaboratives: Allow the data to guide the conversation. Locke of @tccgrp  #eval13 #ignite</t>
  </si>
  <si>
    <t>Kate Locke of @tccgrp on evalu8ing funder collaboratives: trust, assign ownership, add value  (and let the dog decide)  #eval13 #ignite</t>
  </si>
  <si>
    <t>Evaluating funder collaboratives: Allow the data to guide the conversation. Locke of @tccgrp  #eval13 #ignite</t>
  </si>
  <si>
    <t>Totally agree with the remark at the closing "the future of evaluation world is bright"!! at #eval13.</t>
  </si>
  <si>
    <t>Impressed w @OxfamAmerica eval of women's savings groups in Mali- fantastic methods, useful lessons. Relevant to @LuthWorldRelief  #eval13</t>
  </si>
  <si>
    <t>@johnuniackdavis Thinking of you- your @CARE HQ gender team wowing big-time in DC. Where are you??? ;)  #eval13</t>
  </si>
  <si>
    <t>@CRS_Expertise notes their global beneficiary tracking system is "technology agnostic" to account for diversified country tech #eval13</t>
  </si>
  <si>
    <t>#eval13 Great visual: steps of a theory of change from @MCFoundation. @ishidalo You'd love this! @LuthWorldRelief http://t.co/gHtnM1K13t</t>
  </si>
  <si>
    <t>Relationship building, facilitation, and cross-cultural skills as important as technical skills in evaluation. @MCFoundation #eval13</t>
  </si>
  <si>
    <t>RT @SandraVelthuis: Love! MT @Indigo_Queendom: Overheard at #eval13: "The only tool you need in your evaluator's toolbox is wine." (via @ej…</t>
  </si>
  <si>
    <t>Love! MT @Indigo_Queendom: Overheard at #eval13: "The only tool you need in your evaluator's toolbox is wine." (via @ejanedavidson)</t>
  </si>
  <si>
    <t>Amazing turnout for my 8am #aea13 panel this morning. Are evaluators morning people? Anecdotal evidence points in that direction! #eval13</t>
  </si>
  <si>
    <t>@TomEval @AllisonTitcomb Dr Who would work for me, but I can't speak for others! #eval13 #drwho</t>
  </si>
  <si>
    <t>Enjoying the @clysy cartoons at @AEAweb #Eval13! And be sure to visit our sessions: http://t.co/JjofeatKEI … #evaluation</t>
  </si>
  <si>
    <t>Just wrapped 2 of our sessions at Eval13! On Friday: community-based evaluation, ethical dilemmas &amp;amp; more: http://t.co/1kSYhBtyhT #eval13</t>
  </si>
  <si>
    <t>RT @EDCtweets: Don't miss "The Secret Lives of Outcomes," just 1 of our sessions at #eval13!  http://t.co/1kSYhBtyhT  @aeaweb #evaluation</t>
  </si>
  <si>
    <t>RT @EvaluationMaven: Presenting at #eval13? It's not just your slides. Get 25 tips here http://t.co/8w7CH9SeT5 or come to the live version …</t>
  </si>
  <si>
    <t>RT @exposyourmuseum: Here in Wash, DC kicking off #eval13. Look at all the @aeaweb love! Should be a great conference. #evallove http://t.c…</t>
  </si>
  <si>
    <t>RT @AnnKEmery: "Evaluation in the 21st century means..." (Just in case my vision isn't obvious, ha!) #eval13 http://t.co/bvvyEDfciT</t>
  </si>
  <si>
    <t>Highlights from Michael Quinn Patton's #eval13 talk on the 'State of Developmental Evaluation': http://t.co/JPS6O8OMe6 via @chiyanlam</t>
  </si>
  <si>
    <t>Highlights from Michael Quinn Patton's #eval13 talk on the 'State of Developmental Evaluation' http://t.co/k3VmlAk1DM</t>
  </si>
  <si>
    <t>#eval13 program typo - our Friday session starts at 8am not 8.30am! Rubrics: What, why, and how? Me, @ThomazChianca, @scriv1 &amp;amp; Monica Pinto</t>
  </si>
  <si>
    <t>Not so new are thoughts about evaluation - remember Stuart Dodd 1930s, Ralph Tyler, 1940 by John Gargani,  #eval13</t>
  </si>
  <si>
    <t>Distinguished international panel at #eval13 http://t.co/WpL33W7hAn</t>
  </si>
  <si>
    <t>Daniela Schroeder, this year's winner  AEA Marcia Guttentag Promising New Evaluator Award Congrats! #eval13</t>
  </si>
  <si>
    <t>Daniela Schroeter without a 'd' #eval13</t>
  </si>
  <si>
    <t>Oooh, fun! Impromptu chat on #evaluation rubrics! I'm joining @kmckegg's session at 11am Friday. What would you love to know, #eval13 geeks?</t>
  </si>
  <si>
    <t>More rubric examples definitely on the agenda @kayebear! Rubric session with @kmckegg #eval13</t>
  </si>
  <si>
    <t>Managers evaluate too, but don't know #eval-specific logic, methodology. Nor do many evrs! 11am demo on this today #eval13. @anniehillar</t>
  </si>
  <si>
    <t>Just b/c many are unclear doesn't make the concept unclear. Better clarity on what #eval is =&amp;gt; more useful valid stuff. #eval13 @Unimatrix_0</t>
  </si>
  <si>
    <t>Our Research &amp;amp; Evaluation Director Dr. Edward Broughton is presenting @aeaweb's #eval13 conference this week http://t.co/UP115IYF7N</t>
  </si>
  <si>
    <t>Happening now at #eval13: URC Research and Evaluation Director Dr. Edward Broughton presents on health data validity http://t.co/8aIxdPXLG9</t>
  </si>
  <si>
    <t>Happening now @ #eval13: Dr. Edward Broughton presents on cost-effectiveness analysis for health programs http://t.co/hGPTflCsAW</t>
  </si>
  <si>
    <t>RT @urcchs: Happening now @ #eval13: Dr. Edward Broughton presents on cost-effectiveness analysis for health programs http://t.co/hGPTflCsAW</t>
  </si>
  <si>
    <t>Outstanding lahat binigay ko sa Christian naming Prof! #survey #AlamNa #eval13</t>
  </si>
  <si>
    <t>Looking forward tp today's workshops at @ the #Eval13 conference.</t>
  </si>
  <si>
    <t>I have more questions than answers after being in a cultural competency workshop. #Eval13</t>
  </si>
  <si>
    <t>Can you describe your presentation/work in 6 words?  Think about it. #Eval13 @evalu8r shares good point abt how well we understand our wrk.</t>
  </si>
  <si>
    <t>How do I find work from "purists" @evalu8r?  Do their styles vary significantly from what modern data viz people do? #Eval13</t>
  </si>
  <si>
    <t>RT @aeaweb: Reminder for #Eval13 Attendees: Using Twitter to Add Value to Your Evaluation 2013 Experience - http://t.co/tLdzQ3VdvO</t>
  </si>
  <si>
    <t>Practicing what I learned at #Eval13 #DataViz workshops. Redoing my designs by sketching thumbnail layouts! http://t.co/ibM236nQwt</t>
  </si>
  <si>
    <t>"Good reporting is accessible!" - @evalu8r #Eval13</t>
  </si>
  <si>
    <t>@AnnKEmery thanks for sharing!  Got plenty from your session today! #Eval13</t>
  </si>
  <si>
    <t>The #DataViz experts are actually not all #Mac users! #Eval13 http://t.co/MiJm6oQ7w3</t>
  </si>
  <si>
    <t>Oooh #GraphicRecording definitely something new to try!  #Eval13 http://t.co/RKcLBpIOxL</t>
  </si>
  <si>
    <t>Future trends of #DataViz from @evalu8r  1) expect interactivity, 2) transparency, 3) increased stakeholder expectations. #Eval13</t>
  </si>
  <si>
    <t>@jdeancoffey I've never heard about graphic recorders/recordings until today.   Thank you for the insight and examples!  #Eval13</t>
  </si>
  <si>
    <t>Marshall McLuhan said "The medium is the message" so when creating dashboards + #DataViz think abt *how* you'll show these visuals. #Eval13</t>
  </si>
  <si>
    <t>Before starting an #infographic think Form&amp;amp;Function--think abt what we want people to get frm data. #Eval13</t>
  </si>
  <si>
    <t>#infographic things to think abt-- is the infographic clear and easy to understand? #Eval13</t>
  </si>
  <si>
    <t>#infographic things to think abt-- are your graphic forms appropriate for data and story?  #Eval13</t>
  </si>
  <si>
    <t>#infographic things to think abt-- be sure to add context to your design like annotations. #Eval13</t>
  </si>
  <si>
    <t>#infographic things to think abt-- does your whole infographic reflect the principles of design? #Eval13</t>
  </si>
  <si>
    <t>Hot tip in making #infographics-- SKETCH!  I'm a big advocate for thumbnailing.  You'll have more ideas and concepts to wrk with! #Eval13</t>
  </si>
  <si>
    <t>Alberto Cairo's 5 steps to creating #infographics 1-learn topic, 2-identify goals, 3-sketch, 4-test/tweak, 5-share/get feedback. #Eval13</t>
  </si>
  <si>
    <t>#Infographics- 3Tips--1-consider perception research, 2-use grids to compose, 3-use limited color pallet and no more than 2fonts. #Eval13</t>
  </si>
  <si>
    <t>David Fetterman on #Infographics- the function constrains the form...don't use something in your infographic just because it's cute! #Eval13</t>
  </si>
  <si>
    <t>#Infographics and #DataViz ethics,  don't mislead people with poorly organized or bad data. #Eval13</t>
  </si>
  <si>
    <t>Great @AJTitong @jdeancoffey ive nevr hrd abt graphic recorders/recordings until 2day. Thank U 4 the insight &amp;amp; examples! #Eval13</t>
  </si>
  <si>
    <t>Patrizi: Eval functions as if strategies/programs are simple when they are quite complex #eval13</t>
  </si>
  <si>
    <t>Patrizi: 3 traps of eval - linearity &amp;amp; certainty bias, auto pilot effect, indicator blindness #eval13</t>
  </si>
  <si>
    <t>Is our evaluation focused on "doing things right or doing the right things?" #eval13</t>
  </si>
  <si>
    <t>“@InnoNet_Eval: Help an org embrace org learning &amp;amp; improvement, think like a community organizer &amp;amp; use design thinking! @rtranCHCF #eval13</t>
  </si>
  <si>
    <t>RT @InnoNet_Eval: It's about data processes, not just data! Great tip to keep in mind. @wtfenn at #eval13</t>
  </si>
  <si>
    <t>When developing outcomes for child serving programs, focus on "whole child" @ChildTrends #eval13</t>
  </si>
  <si>
    <t>Lots of interest in @ResilientChild's presentation on our #sifund work on measuring teacher knowledge at #eval13</t>
  </si>
  <si>
    <t>RT @Jennifer_Z8: Patrizi: Eval functions as if strategies/programs are simple when they are quite complex #eval13</t>
  </si>
  <si>
    <t>We are at @aeaweb #eval13.  Pls visit our booth to learn more about our work and meet our staff.  We'd love to meet you!</t>
  </si>
  <si>
    <t>We thoroughly enjoyed our participation in @aeaweb #eval13.  Look forward to #eval14 in Denver!</t>
  </si>
  <si>
    <t>RT @ConceptSysInc: If you are in DC for the AEA #Eval13 Conference don't forget to visit our booth to enter into the raffle for a... http:/…</t>
  </si>
  <si>
    <t>If you are in DC for the AEA #Eval13 Conference don't forget to visit our booth to enter into the raffle for a... http://t.co/U3K7ZliByn</t>
  </si>
  <si>
    <t>CSI's exhibit at #Eval13 http://t.co/MPjWfn2MAv</t>
  </si>
  <si>
    <t>RT @SAGE_Methods: Visit the SAGE Booth and check out our books and journals at #eval13. Make sure to stop by!</t>
  </si>
  <si>
    <t>Come see CSI's exhibit at #Eval13 for a chance to win a software license and get 20% off coupons! http://t.co/JKxUVJICfL</t>
  </si>
  <si>
    <t>Evaluation 2013 Conference Week: Conference Twitter Users on #Eval13 http://t.co/xgYCVLESxV via @aeaweb</t>
  </si>
  <si>
    <t>RT @AnnKEmery: Thanks to @jdeancoffey for sharing excellent examples of graphic recording!  #thumbsupviz #eval13 http://t.co/YY5aGPrOiN</t>
  </si>
  <si>
    <t>RT @SueMentors: 8 am Thurs: Presenting Portfolio Evaluation work of @SSS_Inc and @KhulisaMS
in #SouthAfrica #eval13 http://t.co/2fPuuX13jK</t>
  </si>
  <si>
    <t>8 am Thurs: Presenting Portfolio Evaluation work of @SSS_Inc and @KhulisaMS
in #SouthAfrica #eval13 http://t.co/2fPuuX13jK</t>
  </si>
  <si>
    <t>Holy cow! No #shutdown at #eval13. Come on in! http://t.co/m1unioVg2d</t>
  </si>
  <si>
    <t>More #eval13 keynote gems: evaluators might use caution re: accountability. Can lead to trivial arguments over low-value data.</t>
  </si>
  <si>
    <t>More #eval13 keynote gems: 37% of federal managers reported an evaluation re: programs/activities in last 5 yrs.</t>
  </si>
  <si>
    <t>More fm #eval13 keynote: who does eval? Evaluators, program managers, soc-sci researchers, policy analysts.</t>
  </si>
  <si>
    <t>More fm #eval13: Jody Fitzpatrick makes case for interdisciplinary practice - esp in context of public appetite for info @ what works.</t>
  </si>
  <si>
    <t>Keynote gems from #eval13: public increasingly interested in numbers, facts &amp;amp; truth. Empirical age?</t>
  </si>
  <si>
    <t>Found my tribe in @MQuinnP's session where we're talking about application of DE to social innovation. #eval13 #socinn</t>
  </si>
  <si>
    <t>4 Big Ideas panel rocked! Go Hallie, Srik, Alex, Jen &amp;amp; Shije from @FSGtweets! #eval13 Excellent provocations &amp;amp; questions!</t>
  </si>
  <si>
    <t>RT @kristinwolff: More #eval13 keynote gems: 37% of federal managers reported an evaluation re: programs/activities in last 5 yrs.</t>
  </si>
  <si>
    <t>So great! Thx @ChrisLysy  One of the best fm #eval13 Wish WaPo would pick it up!  http://t.co/W2OvGcAqLn</t>
  </si>
  <si>
    <t>Finding out how mobile phones are changing the landscape in quantitative eval. #eval13 http://t.co/9DR42VpyaW</t>
  </si>
  <si>
    <t>Kerry Bruce of Pact: findings on using mobile and M&amp;amp;E globally: 55.6% have used, 33% have assessed effectiveness as M&amp;amp;E tool. #eval13</t>
  </si>
  <si>
    <t>Advantages of data collection via mobile: real-time data and engagement, security via encryption and protected access, cleaner data. #eval13</t>
  </si>
  <si>
    <t>Using mobiles for eval, lessons: Can be cheaper, but plan for higher start-up costs, take time to train field staff to collect data. #eval13</t>
  </si>
  <si>
    <t>Standing-room only at using mobile tech for eval in developing counties  #eval13</t>
  </si>
  <si>
    <t>Next frontier: Using mobile audio for qualitative-info collection, analysis.  #eval13</t>
  </si>
  <si>
    <t>Tablets increasingly used for eval in developing world, often paired with mobile phones. #eval13</t>
  </si>
  <si>
    <t>Mobile-data collection, another plus: continuous input, vs. periodic, dip-in eval. #eval13</t>
  </si>
  <si>
    <t>Lessons fr/challenges using mobile to collect data: need partner willing to support, user-friendly design/phones, training is key. #eval13</t>
  </si>
  <si>
    <t>Advice for NGOs starting mobile eval: Avoid expensive cloud-based solutions. Rely on low-cost phones relevant to locale. #eval13</t>
  </si>
  <si>
    <t>Measuring media impact: Don't talk about audience, talk about community, which is interactive. #eval13</t>
  </si>
  <si>
    <t>Verbs of media measurement: Consuming, amplifying, contributing, subscribing, transacting #eval13</t>
  </si>
  <si>
    <t>Assessing impact of media development, Do we need collective evidence base? Should we have common platform to share results? Yes. #eval13</t>
  </si>
  <si>
    <t>Using attribution in evaluation: Asking about validity of self reporting on attitude change. #eval13</t>
  </si>
  <si>
    <t>RT @elisatin: Verbs of media measurement: Consuming, amplifying, contributing, subscribing, transacting #eval13</t>
  </si>
  <si>
    <t>RT @elisatin: Mobile-data collection, another plus: continuous input, vs. periodic, dip-in eval. #eval13</t>
  </si>
  <si>
    <t>Interesting pres by Brandy Farrar @health_air on Qualitative Comparative Analysis session 553 Columbia 6 #eval13</t>
  </si>
  <si>
    <t>Session 613 @USAID 4 yrs of Eval wQual index (10 items) &amp;amp;37 factors. Note recent uptick in evals. #usaidPPL #eval13 http://t.co/yfgqf1IOwg</t>
  </si>
  <si>
    <t>Meta review: 4 yr of @Usaid evals. Better SOWs/planning.Gd Eval practices.No bgt/cost info as not collected/available  session 613 #eval13</t>
  </si>
  <si>
    <t>Many @usaid evals lacking Eval specialist on the team. #usaidPPL Session 613 #eval13</t>
  </si>
  <si>
    <t>We're at #eval13 - great discussions about resilience eval. We're weighing in on Sat. Join us! http://t.co/E1msJdeST2 http://t.co/a0DUsrruV5</t>
  </si>
  <si>
    <t>Free Donuts! Come hear about our results and monitoring system. Sat @ 8am EST http://t.co/V5M8NBNNXY #eval13</t>
  </si>
  <si>
    <t>Smart mktg! Yum MT @adaptationfund: Free Donuts! Come hear abt our results&amp;amp;monitoring system. Sat @ 8am EST http://t.co/zkKRWqSTgn #eval13</t>
  </si>
  <si>
    <t>@SSS_Inc researchers @SueMentors, Linda Piccinino, and Andrew Westdorp will present tomorrow  #eval13 http://t.co/TLCVc8VQFc</t>
  </si>
  <si>
    <t>RT @SueMentors: AEA is in DC! Interested in Intntl Development &amp;amp; Civil Society? I'm chairing a session 6P (Columbia 8) #eval13 http://t.co/…</t>
  </si>
  <si>
    <t>@SSS_Inc researchers @SueMentors, Linda Piccinino, and Andrew Westdorp will present today  #eval13 http://t.co/TLCVc8VQFc</t>
  </si>
  <si>
    <t>RT @SueMentors: Enjoying full day at #eval13 steeped in useful Eval sessions and reconnecting w/friends.Impressed w/some who are such effec…</t>
  </si>
  <si>
    <t>RT @SSS_Inc: @SSS_Inc researchers @SueMentors, Linda Piccinino, and Andrew Westdorp will present tomorrow  #eval13 http://t.co/TLCVc8VQFc</t>
  </si>
  <si>
    <t>Sat, 8 am at #eval13 see Linda Piccinino @sss_inc present on Health Research Syst.  The new frontier of Sci and tech http://t.co/TjUjZ4Ihz1</t>
  </si>
  <si>
    <t>AEA is in DC! Interested in Intntl Development &amp;amp; Civil Society? I'm chairing a session 6P (Columbia 8) #eval13 http://t.co/dxAuKaOxH0</t>
  </si>
  <si>
    <t>RT @abmakulec: Blog #2 for #eval13 from our @JSIhealth evaluators: On streamlining data collection with #mhealth  http://t.co/oI1CPcPiF1</t>
  </si>
  <si>
    <t>RT @usefuleval: @clysy, you know you're in a room full of evaluators when... Could make for some great cartoons. #eval13</t>
  </si>
  <si>
    <t>RT @clysy: Here is another one, this one inspired by @Trina_Willard  #eval13 http://t.co/OmFye2lev9</t>
  </si>
  <si>
    <t>Jennifer Brooks: excellent pres on fwork on Perf Msmt &amp;amp; Eval. in G'town East #eval13</t>
  </si>
  <si>
    <t>@evalu8r ur pres yest was excellent. Revised mine this am in pkg lot 2 add my inspired-on-the-commute 6-word summary.#nevertoolate #eval13</t>
  </si>
  <si>
    <t>Made just last few min of @AnnKEmery Excel pres &amp;amp; still learned sooo much. Looking fwd to digging thru website, trying charts too! #eval13</t>
  </si>
  <si>
    <t>Enjoying full day at #eval13 steeped in useful Eval sessions and reconnecting w/friends.Impressed w/some who are such effective presenters!</t>
  </si>
  <si>
    <t>RT @JSIhealth: 2:40pm: Evaluating Cost-Benefit Impacts of a National Program for Sexually Exploited Youth http://t.co/KE16Dcer2A #eval13</t>
  </si>
  <si>
    <t>Yes! .@abmakulec: #eval13 "Evaluation in the 21st century means..." http://t.co/pCYP3jHQCg</t>
  </si>
  <si>
    <t>Eval Rubrics pres @ejanedavidson intrsting approach 2defining/rating evidence 4 evaluative conclusion esp in lg, complex studies #eval13</t>
  </si>
  <si>
    <t>RT @abmakulec: Good infographics are beautiful, functional, layered, and refined... #eval13</t>
  </si>
  <si>
    <t>So true in many evals i do .@data2insight: Data science challenge: expectations of data availability not met @arthurblank #eval13</t>
  </si>
  <si>
    <t>RT @Broadleafc: Evaluators support decision-making: developmental evaluation helps to inform organizational learning. #eval13</t>
  </si>
  <si>
    <t>GREAT! @AnnKEmery: "Evaluation in the 21st century means..." (Just in case my vision isn't obvious, ha!) #eval13 http://t.co/AEPVkRFNoz</t>
  </si>
  <si>
    <t>MT @TMSquires: Only @ #Eval13 will vast majority get my elation: elevator ride w THE Michael Scriven. Starstruck, no. Scrivenstruck, indeed.</t>
  </si>
  <si>
    <t>Pauline Brooks presenting by walking in the aisle, not using PPT. Discussing 5-paths strategy . #eval13 session 553 http://t.co/WySeokqTA9</t>
  </si>
  <si>
    <t>RT @theImproveGroup: #eval13 when reviewing docs from grantees, will need to make judgments about achievements. Validity improved if you ar…</t>
  </si>
  <si>
    <t>RT @KelciPrice: Outcome mapping seems useful for many projects - so why does it mainly show up in international contexts? #eval13</t>
  </si>
  <si>
    <t>Having an Eval spec on team likely to produce high score on this review  of quality evaluations #usaidPPL #eval13</t>
  </si>
  <si>
    <t>RT @sukist: Handouts from Survey Design 101 in eLibrary - Creative Commons Licensed for you to use and abuse http://t.co/5wKoXa0jTK #eval13</t>
  </si>
  <si>
    <t>Sorry 2 miss Evaluation Blogging, Sat 10/19, 9:50 Int Ctr w/ @sukist, @clysy, @SheilaBRobinson, @AnnKEmery http://t.co/SGUSCjFQ6x #eval13</t>
  </si>
  <si>
    <t>RT @clysy: #eval13 Cartooning huge Conference day 4 is up http://t.co/05H8RRztyb http://t.co/WuwwdghHqP</t>
  </si>
  <si>
    <t>RT @Indigo_Queendom: Overheard at #eval13: "The only tool you need in your evaluator's toolbox is wine." #geethanks</t>
  </si>
  <si>
    <t>Do your data collection tools tie back tightly to your logic model? Consider using the "Learning Loop" to strengthen. @TCCGROUP  #eval13</t>
  </si>
  <si>
    <t>Clarifying Grantmaker intent key to decision-making; use eval to screen.  Kowalski of @TCCGROUP  #eval13</t>
  </si>
  <si>
    <t>Give Grantmakers columns with the data and then provide them an override column. @TCCGROUP  #eval13</t>
  </si>
  <si>
    <t>Evaluating funder collabs - both #funders &amp;amp; #grantees want to see improved strength of relationships. Katherine Locke from @TCCGROUP #eval13</t>
  </si>
  <si>
    <t>How to make effective charts: "simplify then emphasize" -@evalu8r #eval13</t>
  </si>
  <si>
    <t>RT @LisaFrantzen: Consider applying design thinking to community organizing and organisational learning! Thanks @rtranchcf  #eval13</t>
  </si>
  <si>
    <t>RT @LisaFrantzen: Apply basic counseling tenet to your evaluation- starting where people are at. Thanks Joslyn Maula  #eval13 #ignite</t>
  </si>
  <si>
    <t>RT @HarderCo: TODAY: Systems transformation eval &amp;amp; healthcare reform. Columbia Ballroom 9, 11AM. #Eval13 cc: @LACareHealth @CalPERS ACO</t>
  </si>
  <si>
    <t>Focus grps &amp;amp; interview data vital to evaluating #healthreform but "natl &amp;amp; state agencies maxed out." -Donna Spencer, SHADAC, UMinn #eval13</t>
  </si>
  <si>
    <t>Evaluation of ACOs can highlight "human factors involved in collaboration" &amp;amp; focus on systems transformation -@claremnolan @HarderCo #eval13</t>
  </si>
  <si>
    <t>Why oh why did #eval13 schedule the two sessions about #healthreform at the same time?</t>
  </si>
  <si>
    <t>RT @j_morariu: #eval13 @rtrannchcf use community organizing strategies &amp;amp; design thinking to engage colleagues in #eval</t>
  </si>
  <si>
    <t>Consider applying design thinking to community organizing and organisational learning! Thanks @rtranchcf  #eval13</t>
  </si>
  <si>
    <t>Be careful evaluators- a new database will not solve your people and buy-in problems! If anything, could exacerbate.  @rtranCHCF #eval13</t>
  </si>
  <si>
    <t>MT @rtranCHCF: @wtfenn : #birds + #evaluation = so awesome! @InnoNet_Eval #eval13</t>
  </si>
  <si>
    <t>#eval13 Arthur Lupia plenary: "Facts are based on value commitments."</t>
  </si>
  <si>
    <t>#Eval13,  Mike Patton on qualitative trends.  Encouraged us to tweet.  Here you go #michaelquinnpatton.</t>
  </si>
  <si>
    <t>RT @evalu8r: OMG #eval13 that was awesome.</t>
  </si>
  <si>
    <t>RT @DJBernstein: #eval13 Arthur Lupia plenary: "Facts are based on value commitments."</t>
  </si>
  <si>
    <t>Developmental eval is a balancing act - e.g. between accountability &amp;amp; learning - @srik on new generation eval #eval13</t>
  </si>
  <si>
    <t>Think of #bigdata in terms of 3 V's: Velocity, Volume, &amp;amp; Variety. It helps with the "what" q more than the "why." @evalgal's #eval13 panel</t>
  </si>
  <si>
    <t>Why care about #bigdata? 1:Capture real-time data 2:Understand more data 3:Empower stakeholders-&amp;gt;collective action. @evalgal's #eval13 panel</t>
  </si>
  <si>
    <t>#Evaluators can use #bigdata to 1:Reframe problem; 2:Help clients understand big data; 3:How does it change eval? @evalgal's #eval13 panel</t>
  </si>
  <si>
    <t>Close connxns btw grantee &amp;amp; funder key to developing successful collab assessment tool. Lori Nascimento @CalEndow &amp;amp; Connie Stewart #eval13</t>
  </si>
  <si>
    <t>Working collaboratively to create collab assessment tool - it's messy but it's worth it! Lori Nascimento @CalEndow &amp;amp; Connie Stewart #eval13</t>
  </si>
  <si>
    <t>What is harder than building public will? Evaluating whether it worked! @j_morariu, @jmessengerpdx &amp;amp; others @ 2:40pm Columbia 4 #eval13</t>
  </si>
  <si>
    <t>Break a leg @AnnKEmery! &amp;gt; RT @InnoNet_Eval: What is a novice #evaluator to do after #eval13? Check out @AnnKEmery &amp;amp; @K_Anderson_Eval's...</t>
  </si>
  <si>
    <t>What is a novice #evaluator to do after #eval13? Check out @AnnKEmery &amp;amp; @K_Anderson_Eval's session for tips! 4:30pm in Suite 3101.</t>
  </si>
  <si>
    <t>"Page views are not a metric for good. They're a metric for evil." @DanaChinn on metrics in media engagement in @DDFoltz's #eval13 panel</t>
  </si>
  <si>
    <t>Metrics guiding journalism: economic, based on advertising. Starting to shift focus: telling story &amp;amp; what happens after @mayurhpatel #eval13</t>
  </si>
  <si>
    <t>A lil eval humor for #AEA2013 #eval13 @aeaweb Jk, but srsly when evaluating arts &amp;amp; culture change, but we're on it! http://t.co/NDl3rOSbW3</t>
  </si>
  <si>
    <t>@abmakulec Thx for RT! Check out our Sat #eval13 sesh on measuring the contribution of film on policy&amp;amp;advocacy http://t.co/f8ewQeN5C5</t>
  </si>
  <si>
    <t>Moving Towards Systems &amp;amp; Policy Change #eval13  - implement data so that evaluation and communication are integrated.</t>
  </si>
  <si>
    <t>Standing/floor sitting room only at #eval13 qualitative methods in the early 21st century with Michael Quinn Patton http://t.co/QGaPsGVQi1</t>
  </si>
  <si>
    <t>Excellent Friday the #eval13 sessions today on Measuring Audience Participation, Building Public Will and Media Measurement in Action!</t>
  </si>
  <si>
    <t>@active_voice sharing experience re: evaluating film as an element of a social change agenda. #eval13</t>
  </si>
  <si>
    <t>@originalglen Are you at #eval13?  I'm part of the panel on developmental evaluation Friday at 4:30.</t>
  </si>
  <si>
    <t>RT @AKGold11: .@aeaweb excited to share developmental eval at @Living_Cities w/ #eval13 on Fri. Check out our new post about it: http://t.c…</t>
  </si>
  <si>
    <t>RT @AKGold11: Excited to be sharing @Living_Cities' work on developmental eval at 4:30 at #eval13. Join us! http://t.co/8bTBYKsrAk</t>
  </si>
  <si>
    <t>.@aeaweb excited to share developmental eval at @Living_Cities w/ #eval13 on Fri. Check out our new post about it: http://t.co/FToTkonxN3</t>
  </si>
  <si>
    <t>Excited to be sharing @Living_Cities' work on developmental eval at 4:30 at #eval13. Join us! http://t.co/8bTBYKsrAk</t>
  </si>
  <si>
    <t>Great sharing @Living_Cities experience at #eval13. 3 questions for orgs considering developmental evaluation: http://t.co/ZEhgRJ6sOj</t>
  </si>
  <si>
    <t>So cool! MT @aeaweb: Evaluation 2013 Conference Week: @clysy  on Cartooning the #eval13 Conference - 10/18 on http://t.co/T9Ci7eYKwt</t>
  </si>
  <si>
    <t>RT @UNDP_Evaluation: @JuhaUitto @UNDP_Evaluation presents on Silos and Sustainable Development at @aeaweb #eval13 http://t.co/d3fiRHDJpj</t>
  </si>
  <si>
    <t>@JuhaUitto @UNDP_Evaluation presents on Silos and Sustainable Development at @aeaweb #eval13 http://t.co/d3fiRHDJpj</t>
  </si>
  <si>
    <t>@Indran_UNDP discussing demand for evaluation @aeaweb #eval13 http://t.co/cHxSY3qc5c</t>
  </si>
  <si>
    <t>check out our poster on the @SC4CCM theory of change at #eval13 today</t>
  </si>
  <si>
    <t>We're presenting at #eval13 in Washington, D.C., October 16-19. Will you be there? http://t.co/ZaxIyNdyW8</t>
  </si>
  <si>
    <t>Learn about theories of change at tonight's poster session at #eval13 http://t.co/ideFrDPwry</t>
  </si>
  <si>
    <t>RT @JSIhealth: 4:30: Using Mobile Phone Technology for Survey Data Collection http://t.co/KdszdDFe5f #mhealth #eval13 #evaluation</t>
  </si>
  <si>
    <t>New blog: Streamlining the Data Collection Process using Mobile Technology: an Example from @SC4CCM http://t.co/E9MFOLgzxE #eval13 #mhealth</t>
  </si>
  <si>
    <t>Over the past 4 years, @SC4CCM has conducted 6 major surveys &amp;amp; monitoring using mobile across 3 countries. http://t.co/00caXKEcs6 #eval13</t>
  </si>
  <si>
    <t>RT @ChristieGetman: Room is beyond max capacity: SO much interest in the session of evaluation capacity building in West Africa at #eval13</t>
  </si>
  <si>
    <t>RT @ChristieGetman: Alternate theme of #eval13 ? "Indexes for measuring complex issues: Why we love to hate them but continue to create...</t>
  </si>
  <si>
    <t>RT @ChristieGetman: Alternate theme of #eval13 ? "Indexes for measuring complex issues: Why we love to hate them but continue to create the…</t>
  </si>
  <si>
    <t>Myron Burkholder and I on the train from Baltimore to DC #eval13. First, evaluating Penn Station ham sandwiches. Not bad. @LuthWorldRelief</t>
  </si>
  <si>
    <t>Check out LWR's poster tonight at #eval13 on our new DMEL Framework, including an interactive IPad! We're #181. (We also have swag...)</t>
  </si>
  <si>
    <t>LWR dropping off yummy Fair Trade coffee, tea and chocolate for Friday's Silent Auction! You should bid!!  #eval13</t>
  </si>
  <si>
    <t>Room is beyond max capacity: SO much interest in the session of evaluation capacity building in West Africa at #eval13</t>
  </si>
  <si>
    <t>@LuthWorldRelief 's new DMEL Framework, public debut! @gschiche making us proud! #eval13 http://t.co/N8XxnuTY3O</t>
  </si>
  <si>
    <t>Measuring women's empowerment must mix methods in the context of complex tools. @LuthWorldRelief  #eval13</t>
  </si>
  <si>
    <t>Learning tons about key new tools to measure women's empowerment in agriculture- complex but critical. @LuthWorldRelief  #eval13</t>
  </si>
  <si>
    <t>Great tool! Photos of women beneficiaries with an item they bought with their own increased income...@LuthWorldRelief taking note! #eval13</t>
  </si>
  <si>
    <t>Ouch early morning out of Baltimore for the @LuthWorldRelief team, but looking forward to the 8am session on measuring resilience. #eval13</t>
  </si>
  <si>
    <t>@LuthWorldRelief described it's experience assessing the capacity of coffee and cocoa producer orgs in Indonesia at #eval13</t>
  </si>
  <si>
    <t>Alternate theme of #eval13 ? "Indexes for measuring complex issues: Why we love to hate them but continue to create them." @LuthWorldRelief</t>
  </si>
  <si>
    <t>Ethics: Underfunded evaluations pose an ethical risk to insufficient voices informing program directions. Excellent discussion! #eval13</t>
  </si>
  <si>
    <t>Ramya Ramanath:"The capacity to conduct an ethical evaluation is inextricably tied to the capacity for program planning." #eval13</t>
  </si>
  <si>
    <t>The arrogance and naïveté of youth vs the stagnancy and obduracy of maturity...hmmmmm.....#eval13</t>
  </si>
  <si>
    <t>Join the International TIG's silent auction tonight- benefits travel scholarships for international evaluators to AEA! #eval13</t>
  </si>
  <si>
    <t>I heart @JSIhealth 's crowdsourcing activity in the expo hall of #eval13 - The meaning of eval in the 21st century! http://t.co/vdTV3TK63R</t>
  </si>
  <si>
    <t>Lost grey Lutheran World Relief fleece, if anyone finds, let me know! #eval13</t>
  </si>
  <si>
    <t>RT @ChristieGetman: I heart @JSIhealth 's crowdsourcing activity at #eval13 - The meaning of eval in 21st century! http://t.co/zZFsc7PWmt</t>
  </si>
  <si>
    <t>RT @jdeancoffey: Amen RT @jraynor1 "Suspend idea that synthesis [review] is a report. It is a process." Gabriela Fitz #issuelab #eval13</t>
  </si>
  <si>
    <t>RT @AnnKEmery: [New video!] I recorded a portion of last week's #eval13 presentation about doing #dataviz in Excel: http://t.co/vE7upsM8Lj</t>
  </si>
  <si>
    <t>At #eval13 Arthur Lupia talking about legitimacy. Looking at data "1000" ways</t>
  </si>
  <si>
    <t>Getting ready to talk about #evaluation, #accountability, and #learning... at #eval13</t>
  </si>
  <si>
    <t>David Nevo says accountability is not same as responsibility or transparency #eval13</t>
  </si>
  <si>
    <t>#eval13 David Nevo advocating more modest claims for evaluating the quality of schools http://t.co/1OHFTbto4t</t>
  </si>
  <si>
    <t>@aeaweb @clysy cartooning #eval13  http://t.co/A2GLacghdW</t>
  </si>
  <si>
    <t>#eval13 Ernie House talking about validity, which never goes out of style http://t.co/Lo0ovOlECH</t>
  </si>
  <si>
    <t>Truth, beauty &amp;amp; justice still viable criteria for validity #eval13</t>
  </si>
  <si>
    <t>#eval13 is validity in evaluation = credibility?</t>
  </si>
  <si>
    <t>RT @SheilaBRobinson: Sat 10/19 @ 9:50am. Bring ur coffee &amp;amp; ideas. #eval13 http://t.co/UDbVIReK3d</t>
  </si>
  <si>
    <t>#eval13 Melissa Freeman says actor network theory #ANT useful for understanding connections in evaluation</t>
  </si>
  <si>
    <t>Great to hear evaluators talking about Latour's possible contribution to eval, especially related to technology #eval13</t>
  </si>
  <si>
    <t>#eval13 still not enough deep talk about social justice, politics, policy makers, and connections to media</t>
  </si>
  <si>
    <t>peace out DC and all you evaluators #eval13</t>
  </si>
  <si>
    <t>#eval13 talking international perspectives on accountability and learning #k12evalTIG http://t.co/OmCMfx9OIK</t>
  </si>
  <si>
    <t>It must be #data day at #eval13! Presenting on triangulating data from multiple sources at 4:30PM in Lincoln West</t>
  </si>
  <si>
    <t>Tomorrow at #eval13: integrating #eval into DNA of fed programs, Abt staff share NASA's Summer of Innovation example, 8AM in Georgetown East</t>
  </si>
  <si>
    <t>Beth Boulay discussing adjusting #eval designs on the fly this morning at #eval13, 8AM in Fairchild East</t>
  </si>
  <si>
    <t>Collaboration: Abt present lessons learned from AHRQ Multiple Chronic Conditions Research Network, today at #eval13, 11AM, Gunston East</t>
  </si>
  <si>
    <t>Abt’s Olsho, Klerman &amp;amp; Bartlett on regression discontinuity in prospective evals; this morning at #eval13: 11AM in Columbia Sec. 3</t>
  </si>
  <si>
    <t>A must go at #eval13! @lrpeck discussing #eval methods &amp;amp; what works at 8AM in Columbia Sec. 3, related reading: http://t.co/1GdpsD9Dyo</t>
  </si>
  <si>
    <t>This afternoon at #eval13, Alina Martinez on the state of #eval of #STEM, 2:40PM in L'Enfant Room
http://t.co/13SlX30hJS</t>
  </si>
  <si>
    <t>Abt staff will present a panel on building the evidence base for teen pregnancy prevention programming, 2:40 in Columbia Sec. 9 at #eval13</t>
  </si>
  <si>
    <t>Outcome Mapping - not just for international development projects! #eval13</t>
  </si>
  <si>
    <t>Outcome mapping seems useful for many projects - so why does it mainly show up in international contexts? #eval13</t>
  </si>
  <si>
    <t>Slides are so much better this year. Thanks Potent Presentation Initiative! #eval13</t>
  </si>
  <si>
    <t>View of WashDC from top of downtown Hilton.  Great American Evaluation Conference #Eval13 so far! http://t.co/X50giZfdso</t>
  </si>
  <si>
    <t>Starting full day2 @ #Eval13.  Great sessions so far 1st 1.5 days!</t>
  </si>
  <si>
    <t>RT @clysy: #eval13 Day Three is up, not much there yet so give me comments! http://t.co/bZvs6JbnDs http://t.co/SMi18D9DOJ</t>
  </si>
  <si>
    <t>Looking for alternative to RCTs?  Check out #eval13 session on Regression-Discontinuity Designs @ 11am Columbia section3</t>
  </si>
  <si>
    <t>RT @ejanedavidson: "@Indigo_Queendom: Overheard at #eval13: "The only tool you need in your evaluator's toolbox is wine." #geethanks" LOL .…</t>
  </si>
  <si>
    <t>RT @AllisonTitcomb: Die hard group at final session. Love evaluators. :) #eval13 http://t.co/knTZjdpaQx</t>
  </si>
  <si>
    <t>Great night on the town touring DC w/ wife Karen &amp;amp; friend Dale Berger after close of #eval13.  C U next year in Denver, fellow evaluators</t>
  </si>
  <si>
    <t>RT @evaluatedlife: Incoming @aeaweb board members arranged themselves by height to be sworn in! That's dedication to dataviz #eval13</t>
  </si>
  <si>
    <t>#omgmqp is what my wife was thinking, @Nora_Murphy, when MQP outbid her for the stone loon at the #eval13 silent auction Friday night!</t>
  </si>
  <si>
    <t>"Today's kids are full of possibilities..." Great conversation at #eval13! Let's evaluate the "implementation" of reforms for learning.</t>
  </si>
  <si>
    <t>RT @RefocusInstitut: Here they are! #datanerds #eval13 http://t.co/UevrPw6X5z</t>
  </si>
  <si>
    <t>Public interest has increased in numbers, facts, &amp;amp; truth. (Jody Fitzpatrick) #eval13</t>
  </si>
  <si>
    <t>Introduce the public to logic models &amp;amp; have them walk through the logic of educational programs. (Jody Fitzpatrick) #eval13</t>
  </si>
  <si>
    <t>Evaluation is bigger and broader than "accountability &amp;amp; impact". Look at implementation and fidelity. (Jody Fitzpatrick) #eval13</t>
  </si>
  <si>
    <t>Evaluation is conducted mostly in education &amp;amp; healthcare. There are others conducting #eval13, too. http://t.co/pZXxHvg5M4</t>
  </si>
  <si>
    <t>Fitzpatrick mentioned standards-based education (SBE). Visit poster #169 for more info! #eval13 http://t.co/Cxlu1L6FGs</t>
  </si>
  <si>
    <t>Thanks for listening about "evaluating standards-based reform"! Feedback heard: Finish &amp;amp; publish soon...we want access to your work. #eval13</t>
  </si>
  <si>
    <t>Attended an informative session today at #eval13 on evaluating high quality early childhood education programs - Thank you!</t>
  </si>
  <si>
    <t>Conveying complex ideas is about legitimacy, credibility, &amp;amp; knowing your audience. Thanks, @ArthurLupia #eval13</t>
  </si>
  <si>
    <t>Attended an excellent session on evaluating social media! #eval13</t>
  </si>
  <si>
    <t>In a think tank grappling with ethics associated with social media &amp;amp; evaluation. Culture, context, comfort...transparency. #eval13</t>
  </si>
  <si>
    <t>RT @lrpeck: My favorite quote of #eval13: "You need to love your problem a little bit more" - Sanjeev Sridharan quoting Paul Rosenbaum.</t>
  </si>
  <si>
    <t>RT @HannahGbenro: Public interest has increased in numbers, facts, &amp;amp; truth. (Jody Fitzpatrick) #eval13</t>
  </si>
  <si>
    <t>@MQuinnP Evidence based principles vs. practices to value context and adaptation #eval13 http://t.co/wf9I9xcvRV</t>
  </si>
  <si>
    <t>RT @pclfrd: @MQuinnP Evidence based principles vs. practices to value context and adaptation #eval13 http://t.co/wf9I9xcvRV</t>
  </si>
  <si>
    <t>Full week of evaluation speak, thanks to the great speakers at #eval13 @ejanedavidson @evalu8r @EvaluationMaven @EvalPartners @jdeancoffey</t>
  </si>
  <si>
    <t>Jody Fitzpatrick presides at the Awards Luncheon. #eval2013 #eval13 @AEAamp http://t.co/63wC9v6wId</t>
  </si>
  <si>
    <t>Too much great #eval info in #eval13 sessions for me to tweet! Looking forward to more tomorrow.  @aeaweb</t>
  </si>
  <si>
    <t>New rule for #eval: No more putting your whole model on one slide! @aeaweb #eval13</t>
  </si>
  <si>
    <t>“@KarcsiG: . @KD_eval "Let's crash the barriers between evaluation methodologies" - Yes! #eval13” and TIGs, please!</t>
  </si>
  <si>
    <t>Incoming @aeaweb board members arranged themselves by height to be sworn in! That's dedication to dataviz #eval13</t>
  </si>
  <si>
    <t>RT @ejanedavidson: Bob Stake: we should take pride in seeing things differently. In some ways we are all outliers. #eval13 #evaluation #eva…</t>
  </si>
  <si>
    <t>Several have asked about Systems Thinking in the Schools.  Here's the website: http://t.co/awxLlmKe3Z. #eval2013 #eval13 @tsbenson</t>
  </si>
  <si>
    <t>Are there tools your org needs for eval? Ideas generated so far  #eval13: data entry forms in excel, how to contract for eval</t>
  </si>
  <si>
    <t>Congrats RT @AllisonTitcomb: Tom Chapel accepts award on behalf of CDC Eval unit-supports evaluation's critical role for agency.#eval13</t>
  </si>
  <si>
    <t>#eval13 when reviewing docs from grantees, will need to make judgments about achievements. Validity improved if you are very participatory.</t>
  </si>
  <si>
    <t>#eval13 USAID: looking at how eval done over time. Early innovator, but more recent languishing. Now moving towards higher quality, rigor</t>
  </si>
  <si>
    <t>Collective impact principles key for all: community-driven, leanings used, assumptions challenged, confidence given.  @FSGtweets #eval13</t>
  </si>
  <si>
    <t>Five conditions need to be in place for collective impact. @FSGtweets #eval13 http://t.co/SIpfHiDVAS</t>
  </si>
  <si>
    <t>Backbone organization is the salsa especial of collective impact. -Efrain rocks. @FSGtweets #eval13</t>
  </si>
  <si>
    <t>Context matters.  Collective Impact cultures of trust and sharing. Learning from Efrain and Hallie FSG.  #eval13  @FSGtweets</t>
  </si>
  <si>
    <t>RT @EBoutylkova: Full week of evaluation speak, thanks to the great speakers at #eval13 @ejanedavidson @evalu8r @EvaluationMaven @EvalPartn…</t>
  </si>
  <si>
    <t>Awesome. "@AnnKEmery: As requested, here are my slides from today's Excel Elbow Grease session at #eval13: http://t.co/6qyucNCHsE Enjoy!"</t>
  </si>
  <si>
    <t>RT @AnnKEmery: [New video!] I recorded a portion of last week's #eval13 presentation about doing #dataviz in Excel: http://t.co/24BmxxIC3X</t>
  </si>
  <si>
    <t>SIMPLE, USEFUL, CLEAR. Check out @LuthWorldRelief 's Design, Monitoring, Evaluation &amp;amp; Learning Framework at AEA poster session #181. #eval13</t>
  </si>
  <si>
    <t>RT @gschiche "Surveys should only be one piece of the pie. Big decisions should not be made only from survey results." @sukist  #eval13</t>
  </si>
  <si>
    <t>More from @gschiche, who is attending #eval13: Higher response rates in surveys only increases reliability if representative.</t>
  </si>
  <si>
    <t>Got my book ready 4 autographs of contributors! Got @scriven1 1st! #eval13 http://t.co/jpxlNGTQHz</t>
  </si>
  <si>
    <t>"What policy makers avoid with words we as evaluators must accomplish in our deeds." ~Chad Green #Eval13 #AEA  #PreK12TIG</t>
  </si>
  <si>
    <t>Only at #Eval13 will the vast majority  get my elation over an elevator ride w THE Michael Scriven. Starstruck, no. Scrivenstruck, indeed.</t>
  </si>
  <si>
    <t>RT @TMSquires: "What policy makers avoid with words we as evaluators must accomplish in our deeds." ~Chad Green #Eval13 #AEA  #PreK12TIG</t>
  </si>
  <si>
    <t>#eval13 "Persuasion is an away game. And what I mean by that is you are always playing on another person's field" @ArthurLumpia</t>
  </si>
  <si>
    <t>#eval13 "Data dashboards that are just technological tools w/o engagement of stakeholders are going to die on the vine." - Veronica Smith</t>
  </si>
  <si>
    <t>#eval13 "Call it sampling or case selection; it matters not, but make it purposeful." MQP reinterprets To Be or Not to Be soliloquy. #omgmqp</t>
  </si>
  <si>
    <t>RT @StaceySchubert: #eval13 "Data dashboards that are just technological tools w/o engagement of stakeholders are going to die on the vine.…</t>
  </si>
  <si>
    <t>RT @StaceySchubert: #eval13 "Call it sampling or case selection; it matters not, but make it purposeful." MQP reinterprets To Be or Not to …</t>
  </si>
  <si>
    <t>Looking at multiple facets in a process evaluation allows a more nuanced look at implementation.  Quality Implementation Tool  #eval13</t>
  </si>
  <si>
    <t>Specific, methodologically-based, accountable, consistent commitments help groups work through evaluation &amp;amp; get to implementation #eval13</t>
  </si>
  <si>
    <t>Immediate feedback allows real-time adaptation #eval13</t>
  </si>
  <si>
    <t>Quality &amp;amp; fidelity. Everyone will say yes to fidelity b/c they delivered on their commitments. Measuring quality is the challenge! #eval13</t>
  </si>
  <si>
    <t>How to capture the capacity building role of evaluation work in the performance measurement framework? #eval13</t>
  </si>
  <si>
    <t>Don't put lipstick on a pig! Instead of cobbling together dif tools, use a strong framework and adapt it using your core components. #eval13</t>
  </si>
  <si>
    <t>Critical evaluation data needs time to sink in. Evaluators must present data in a way that supports informed, thoughtful decisions. #eval13</t>
  </si>
  <si>
    <t>Evaluators support decision-making: developmental evaluation helps to inform organizational learning. #eval13</t>
  </si>
  <si>
    <t>Lesson from Italy: The review of government expenditure &amp;amp; allocation may lead to a technocratic and centralized practice of control. #eval13</t>
  </si>
  <si>
    <t>National level spending reviews using aggregated data do not take into account actual requirements at the local level. #eval13</t>
  </si>
  <si>
    <t>Budget decisions must take into account local requirements and best practices. #eval13</t>
  </si>
  <si>
    <t>Administrative capacity is weakened when spending reviews are not contextualized at the local level including organizational culture #eval13</t>
  </si>
  <si>
    <t>How can M&amp;amp;E become a supportive role with a learning mindset rather than command and control? #eval13</t>
  </si>
  <si>
    <t>M&amp;amp;E units need to be linked to their related functions: it's those departments that are responsible for implementation. #eval13</t>
  </si>
  <si>
    <t>RT @jdeancoffey: Because the soul needs feeding as much as the brain  #eval13 http://t.co/0mmQ5pY1pH</t>
  </si>
  <si>
    <t>What do we need to support evaluation capacity? Leadership, collaboration, infrastructure, trust relationships with funders, #eval13</t>
  </si>
  <si>
    <t>Want success in evaluation? Build in early opportunities for success to increase motivation and engagement. #eval13</t>
  </si>
  <si>
    <t>Needed from funders? Trust, clear roles, cmn re impact of results on $, feedback loops, adaptability, reporting alignment, use #eval13</t>
  </si>
  <si>
    <t>Evaluation capacity is often good in doing evaluation, less in *using* it. Leadership is essential in developing capacity. #eval13</t>
  </si>
  <si>
    <t>Video reports allow people to watch evaluation results in the location and time of their choosing, and share results. #eval13</t>
  </si>
  <si>
    <t>Videos can help enhance understanding of evaluation results and build evaluation capacity.  #eval13</t>
  </si>
  <si>
    <t>Videos can help you train in evaluation, and model tasks like data collection. #eval13</t>
  </si>
  <si>
    <t>Quality Implementation Tool: planning, monitoring and evaluating. #eval13</t>
  </si>
  <si>
    <t>Brilliant suggestion: Make a snugee out of your logic model. That'll help you stay wrapped up in your goals.  #eval13.</t>
  </si>
  <si>
    <t>RT @RefocusInstitut: Free data mapping program #eval13 http://t.co/BoolQVz6tV</t>
  </si>
  <si>
    <t>RT @SheilaBRobinson: The Conversation Prism by Brian Solis and JESS3 http://t.co/sbfbSKHPkc shared by @sukist #eval13</t>
  </si>
  <si>
    <t>Thanks to all the independent evaluation consultants who shared great advice at the "birds of a feather" session! #eval13</t>
  </si>
  <si>
    <t>Create the expectation upfront with funders that you will have the trust to speak candidly to genuinely learn from evaluation. #eval13</t>
  </si>
  <si>
    <t>Thanks to all the friendly, enthusiastic, generous evaluators! #eval13</t>
  </si>
  <si>
    <t>RT @Broadleafc: How to capture the capacity building role of evaluation work in the performance measurement framework? #eval13</t>
  </si>
  <si>
    <t>Totally awesome! Standing room only backed up into the hall! MT @AnnKEmery: Excellent presentation by @evalu8r (as usual!) ...#eval13</t>
  </si>
  <si>
    <t>The Dude Abides at #eval13  Thanks for the gift @EvaluationMaven !</t>
  </si>
  <si>
    <t>@JamesWCoyle: Go @AnnKEmery ! #thumbsupviz #eval13</t>
  </si>
  <si>
    <t>MQP challenges evaluators to actually do open ended field work to look for unintended consequences-plan and budget for it! #eval13 #avoidBS</t>
  </si>
  <si>
    <t>Check out our Adventures in Eval podcast;  @EvaluationMaven and I speak with @evalu8r about her new book http://t.co/hCdrkKlYPO #eval13</t>
  </si>
  <si>
    <t>Coming soon: our #eval podcast interview with @SheilaBRobinson discussing the great AEA365 #eval13</t>
  </si>
  <si>
    <t>Heading home-thanks to everyone who helped make #eval13 such a great experience! Great to meet so many folks and friends in person-cheers!</t>
  </si>
  <si>
    <t>RT @JamesWCoyle: Coming soon: our #eval podcast interview with @SheilaBRobinson discussing the great AEA365 #eval13</t>
  </si>
  <si>
    <t>Stimulating conversation today about the future of program evaluation and recaps from #eval13 from professor @SheilaBRobinson #omgMQP</t>
  </si>
  <si>
    <t>RT @jeffreyhenley: Stimulating conversation today about the future of program evaluation and recaps from #eval13 from professor @SheilaBRob…</t>
  </si>
  <si>
    <t>RT @aeaweb: Evaluation 2013 Conference Week: Conference Twitter Users on #Eval13 - 10/19 on aea365 http://t.co/vi54exwsnT</t>
  </si>
  <si>
    <t>Agree! MT @isaac_outcomes: proud of @tonyfujs &amp;amp; eval team at @THELAYC - presentation on e-learning to train nonprofit staff ROCKED! #eval13</t>
  </si>
  <si>
    <t>About to hear @tonyfujs and @THELAYC present on using e-learning to teach logic models in nonprofits at #eval13 .</t>
  </si>
  <si>
    <t>So proud of @tonyfujs and his evaluation team at @THELAYC - their presentation on using e-learning to train nonprofit staff ROCKED! #eval13</t>
  </si>
  <si>
    <t>Join me at 2:40 today #eval13, as I talk about shared measurement approaches with @vppartners @ChildTrends @UrbanAlliance. Session 266.</t>
  </si>
  <si>
    <t>RT @LisaFrantzen: Common outcomes framework w/ funder, NPOs &amp;amp; evaluators-long road to create, but much insight generated! #eval13 @isaac_ou…</t>
  </si>
  <si>
    <t>Common outcomes framework w/ funder, NPOs &amp;amp; evaluators-long road to create, but much insight generated! #eval13 @isaac_outcomes @vppartners</t>
  </si>
  <si>
    <t>Listening to Kris Moore and Kristine Andrews from @ChildTrends talk about becoming an evidence based program. #eval13</t>
  </si>
  <si>
    <t>@ChildTrends : evaluation is a thoroughbred horse, performance management is the workhorse that gets things done for programs. #eval13</t>
  </si>
  <si>
    <t>Apply basic counseling tenet to your evaluation- starting where people are at. Thanks Joslyn Maula  #eval13 #ignite</t>
  </si>
  <si>
    <t>When we present data or images people see a combination of what is presented and what they bring into the room. Arthur Lupia  #eval13</t>
  </si>
  <si>
    <t>RT @isaac_outcomes: Today's #eval13 opening plenary summarized: the message, communicator, and recipient ALL matter when communicating #eva…</t>
  </si>
  <si>
    <t>Every fact comes with a point of view. Arthur Lupia  #eval13</t>
  </si>
  <si>
    <t>Channel Steve Jobs' presentation of apps-speak to how your work affects your audience, not to how hard you've worked. @ArthurLupia #eval13</t>
  </si>
  <si>
    <t>Thanks @ArthurLupia ! Loved the talk!  #eval13</t>
  </si>
  <si>
    <t>Including "unusual suspects" in stakeholder surveying can show ways to reframe your issue &amp;amp; garner support.@first5monterey @HarderCo #eval13</t>
  </si>
  <si>
    <t>RCTs virtually unheard of in environmental impact evaluation. Ferraro #eval13</t>
  </si>
  <si>
    <t>Learning about family foundation, corporate foundation, and NGO approaches to evaluation in Brazil!  #eval13</t>
  </si>
  <si>
    <t>Getting evaluators involved in program design can help orgs design programs that are more likely to succeed.  @John_Gargani #eval13</t>
  </si>
  <si>
    <t>Thanks for the great tips on evaluation blogging - am considering it now! @annkemery @sukist @clysy @sheliabrobinson #eval13</t>
  </si>
  <si>
    <t>Evaluators=measurers,communicators, culturally competent data collectors, inclusive learners,mindful planners, reflectors,improvers. #eval13</t>
  </si>
  <si>
    <t>RT @LisaFrantzen: Good evaluation should adapt to its environment + have grantees &amp;amp; funders talking. Thanks @wtfenn @InnoNet_Eval #eval13 @…</t>
  </si>
  <si>
    <t>RT @HarderCo: TODAY: Disseminating Eval Findings panel w/ @IrvineFdn @DentaQuest &amp;amp; @First5LA -- Columbia Ballroom Section 5, 4:30 PM #Eval13</t>
  </si>
  <si>
    <t>TODAY: Disseminating Eval Findings panel with @irvinefdn @dentaquest &amp;amp; @first5la -- Columbia Ballroom Section 5, 4:30 PM #Eval13</t>
  </si>
  <si>
    <t>TODAY: Visualizing Process: Stakeholder-friendly visual tools for process eval. Cardozo room 11:00 AM, with @first5la #Eval13</t>
  </si>
  <si>
    <t>@maksim2042 Thx for your interest in our #SNA work! If you want a copy of our handout, send us an email address. Enjoy the rest of #eval13!</t>
  </si>
  <si>
    <t>TODAY: Policy Evaluation: The Right People @ the Right Time. Columbia Ballroom Section 4, 11am with @First5Monterey #Eval13</t>
  </si>
  <si>
    <t>@txtPablo @first5monterey Will try to put some thoughts together soon, but have been your observations? #eval13</t>
  </si>
  <si>
    <t>From DC tour led by @_ONEDC "When u know the facts but don't know the people, u don't know the real issues" #eval13 http://t.co/p8IGtTezmd</t>
  </si>
  <si>
    <t>Glad I got to see Ms Nolan from @Harder&amp;amp;Co again.
 #eval13</t>
  </si>
  <si>
    <t>RT @jdeancoffey: Glad I got to see Ms Nolan from @Harder&amp;amp;Co again.
 #eval13</t>
  </si>
  <si>
    <t>For strategy #eval, cast a wide net to engage diverse stakeholders - from our pres w/ @azftf at #eval13</t>
  </si>
  <si>
    <t>When you look at measures of value &amp;amp; worth, you can apply that to almost any eval - from our strategy eval session w/ @azftf at #eval13</t>
  </si>
  <si>
    <t>TODAY: Systems transformation eval &amp;amp; healthcare reform. Columbia Ballroom 9, 11AM. #Eval13 cc: @LACareHealth @CalPERS ACO</t>
  </si>
  <si>
    <t>RT @HarderCo: TODAY: Approaches to Evaluating Core Operating Support, with @calwellness - Roundtable, Suite 4101, 8AM #Eval13</t>
  </si>
  <si>
    <t>TODAY: Approaches to Evaluating Core Operating Support, with @calwellness - Roundtable, Suite 4101, 8AM #Eval13</t>
  </si>
  <si>
    <t>Core operating support benefits grantees AND funders? Study that was basis for our #Eval13 roundtable http://t.co/oToZdp49JR @calwellness</t>
  </si>
  <si>
    <t>TONIGHT: Social Network Analysis to evaluation national leadership model - poster presentation 7pm. #Eval13</t>
  </si>
  <si>
    <t>Presenting our poster on social network analysis in #oralhealth field at #Eval13. #sna http://t.co/T8oiR6sEXi</t>
  </si>
  <si>
    <t>Standing room only for our pres on visualizing process at #eval13</t>
  </si>
  <si>
    <t>Great &amp;amp; necessary session on building pipeline of Latino evaluators. Couldn't agree more w/ value of this in our work! #eval13</t>
  </si>
  <si>
    <t>TODAY: Strategy Eval: Matching eval approaches to funders &amp;amp; government agencies. Monroe room 8 AM w/ @AZFTFsummit #Eval13</t>
  </si>
  <si>
    <t>As evaluators working with hospitals we can bring a lot to help them think about systems change #eval13</t>
  </si>
  <si>
    <t>TODAY: Essential practices for doing eval in new settings -- Think Tank session, Columbia Ballroom 1, 2:40pm #Eval13</t>
  </si>
  <si>
    <t>A different kind of inspiration after another great day for our team at #eval13. http://t.co/y7nKxcHy1T</t>
  </si>
  <si>
    <t>TODAY: How Evaluators, Funders, &amp;amp; CBOs Collaborate to Improve Outcomes. Columbia Ballroom 11, 1PM. #Eval13</t>
  </si>
  <si>
    <t>We'll share our #Eval13 presentations on strategy eval, systems change, policy eval &amp;amp; more on our website soon! http://t.co/KRK4nazG5n</t>
  </si>
  <si>
    <t>Arts educators at #Eval13: Metis will present results of Creative Classroom Collaboratives and Arts Achieve evaluations, Oct. 18, 8am.</t>
  </si>
  <si>
    <t>Arts educators at #Eval13: Metis presents on Arts in Education: Building the Evidence, Oct. 19, 8am.</t>
  </si>
  <si>
    <t>@metisassociates Great engagement at #eval13 panel on arts learning today. Ready to present w/@GlobalWritesIn on building arts evidence!</t>
  </si>
  <si>
    <t>Heading to DC for #eval13 to present on arts ed. So many interesting sessions to choose. Ready to listen &amp;amp; discuss eval, policy &amp;amp; data viz!</t>
  </si>
  <si>
    <t>"You must know the people to know the facts. If you know the 'facts' and not the people you don't know the truth." #eval13 community tour</t>
  </si>
  <si>
    <t>"If you want to affect policymakers then please answer their q's..&amp;amp; contribute with your own q's based on insight from fieldwork" #eval13</t>
  </si>
  <si>
    <t>RT @AnnKEmery: #Eval13: 3000+ evaluators, 800+ sessions, and way too little time to soak it all in: http://t.co/CjwKKhevGo</t>
  </si>
  <si>
    <t>Looks like #aea13 isn't the hashtag for the American Eval Assn conference, but I learned a lot anyway #eval13</t>
  </si>
  <si>
    <t>Who says evaluators don't get out much? 4000 of them wandering the streets of DC this week #eval13 @aeaweb</t>
  </si>
  <si>
    <t>JIC you missed my presentation at #Eval13, here's a quick summary &amp;amp; the handout http://t.co/xfYHrnLAqg ~@aeaweb</t>
  </si>
  <si>
    <t>Data science challenge: expectations of data availability not met @arthurblank #eval13</t>
  </si>
  <si>
    <t>Thanks @arthurblank for clearly articulating many of the issues related to effective measurement of shared measures #eval13</t>
  </si>
  <si>
    <t>@annevo: before you can change the world, you need to see it. Need to be smart, question and problem focused. #eval13</t>
  </si>
  <si>
    <t>#eval13 @lesliefierro looked for familiar: calls for research on eval agenda, eval policies do not necessarily lead to good eval practices</t>
  </si>
  <si>
    <t>RT @data2insight: If funders prioritize measures, they need 2 understand burden this places on collecting and reporting in field #eval13</t>
  </si>
  <si>
    <t>RT @data2insight: #eval13 work to do: what does it mean to serve social justice? -Mike Morris</t>
  </si>
  <si>
    <t>Interesting demo by @data2insight on using SmartSheet to help manage evaluation activities. #eval13</t>
  </si>
  <si>
    <t>Great to see data viz NDE editors @evalu8r and Tarek Azzam together at #eval13! http://t.co/dSXFj70hbu</t>
  </si>
  <si>
    <t>@clysy completed poster judging tonight. That would be good subject for cartoon. #eval13</t>
  </si>
  <si>
    <t>RT @CarsonResearch: Key Takeaways from Tom Chapel's #Eval13 Workshop: Logic Models for Program Evaluation and Planning: http://t.co/Pk8r3bc…</t>
  </si>
  <si>
    <t>Data dashboard workshop wrapped up yesterday. Today on Data viz for 21st century panel  #eval13</t>
  </si>
  <si>
    <t>So exciting to attend inaugral session of STEM education and training TIG. It was packed. And gov folks were there. Yay! #eval13</t>
  </si>
  <si>
    <t>On in 30 minutes to talk about data viz in the 21st century with @evalu8r. International Ballroom  #eval13</t>
  </si>
  <si>
    <t>If funders prioritize measures, they need 2 understand burden this places on collecting and reporting in field #eval13</t>
  </si>
  <si>
    <t>#eval13 aea is crazy generous!</t>
  </si>
  <si>
    <t>John Eastman from IES says we need new eval &amp;amp; research paradigms that are designed to support continuous improvement. #eval13</t>
  </si>
  <si>
    <t>#eval13 Mike Morris prediction: by 2020 every youth in the country will have participated in evaluation.</t>
  </si>
  <si>
    <t>My brain is full of gr8 information about evaluation theory and practice from #eval13</t>
  </si>
  <si>
    <t>Len Bickman appreciated the diversity of eval practice and the focus on what works for whom and when and where. #eval13</t>
  </si>
  <si>
    <t>#eval13 Rakesh Mohan: Evaluators are highly engaged folks. What is missing? Talk re press, policy makers, politics</t>
  </si>
  <si>
    <t>#eval13 Sally Bond thoughts: what does program evaluation theory do for us? Important to systematically define evaluative thinking.</t>
  </si>
  <si>
    <t>#eval13 reflections: evaluators need to not only think clearly, but also communicate clearly; uplifting to see lots of young peeps; friendly</t>
  </si>
  <si>
    <t>Donna Mertens: may we never get there, but continue on the journey together #eval13</t>
  </si>
  <si>
    <t>#eval13 closing remarks: rich conversations regarding cultural competency are promising for practice -Mike Morris</t>
  </si>
  <si>
    <t>#eval13 aea is an org of helpers. How can we focus more on the individuals and families who our programs serve?</t>
  </si>
  <si>
    <t>#eval13 how do we enter the door with our clients who may b terrified by the prospect of being evaluation? -Leslie Fierro</t>
  </si>
  <si>
    <t>#eval13 how do we give and receive constructive from each others in safe spaces?</t>
  </si>
  <si>
    <t>#eval13 work to do: what does it mean to serve social justice? -Mike Morris</t>
  </si>
  <si>
    <t>Following up all the contacts and leads from AEA #Eval13. As always side meetings more useful than conference.</t>
  </si>
  <si>
    <t>#Eval13: 3000+ evaluators, 800+ sessions, and way too little time to soak it all in http://t.co/VqTNnNMp6X via @AnnKEmery</t>
  </si>
  <si>
    <t>RT @ejanedavidson: Best new #eval hashtag: #omgMQP Go @AnnKEmery! "Best seats in house for best speaker in the field. #omgMQP #eval13 http:…</t>
  </si>
  <si>
    <t>@chiyanlam Thanks for highlights from Michael Patton's #eval13 talk on Developmental #Evaluation. FAQs started  http://t.co/MA24YfifZd</t>
  </si>
  <si>
    <t>Highlights from Michael Quinn Patton's #eval13 talk on the 'State of Developmental Evaluation': http://t.co/nLX7HGMY71 via @chiyanlam</t>
  </si>
  <si>
    <t>RT @BetterEval: Highlights from Michael Quinn Patton's #eval13 talk on the 'State of Developmental Evaluation': http://t.co/nLX7HGMY71 via …</t>
  </si>
  <si>
    <t>@jpann from last year- it's an open document so people can add their names and twitter handles. enjoy! http://t.co/odcFakHHho #eval13 #aea13</t>
  </si>
  <si>
    <t>RT @Nora_Murphy: Which facts are privileged is based, in part, on our values #eval13</t>
  </si>
  <si>
    <t>@Nora_Murphy My pleasure! Easily one of the best sessions I attended at #eval13. No wonder I had to wait in line to talk to you :)</t>
  </si>
  <si>
    <t>RT @Nora_Murphy: How do people choose what to believe? We like simple rules. Legitimacy matters. #aea13 #eval13</t>
  </si>
  <si>
    <t>How do people choose what to believe? We like simple rules. Legitimacy matters. #aea13 #eval13</t>
  </si>
  <si>
    <t>Which facts are privileged is based, in part, on our values #eval13</t>
  </si>
  <si>
    <t>This idea of values in eval related to recent talk on EvalTalk. Worth going back to read the debate if you haven't read yet #eval13</t>
  </si>
  <si>
    <t>@ArthurLupia- loving this presentation! You are addressing internal debates/wonderings I have daily #eval13</t>
  </si>
  <si>
    <t>Bring it on #eval13! Housing secured. I'm ready to learn, have my thinking stretched, be inspired....</t>
  </si>
  <si>
    <t>Up Next: Developing Evaluator Competencies in the “Real World”: A Student’s Perspective---Come say hi! #eval13</t>
  </si>
  <si>
    <t>At the session I was most looking forward to- @MQuinnP "The State if Qualitative Evaluation"- developments and challenges #eval13</t>
  </si>
  <si>
    <t>RT @jdeancoffey: Luv this RT @lrpeck Second favorite quote of #eval13: "All models are wrong but some are useful" - Mel Mark quoting George…</t>
  </si>
  <si>
    <t>RT @BenBaumfalk: @Nora_Murphy My pleasure! Easily one of the best sessions I attended at #eval13. No wonder I had to wait in line to talk t…</t>
  </si>
  <si>
    <t>#omgmqp might me one of the best new hashtags from #eval13! @MQuinnP</t>
  </si>
  <si>
    <t>Fun fact: cost effectiveness analysis is the ratio of monetary costs and non-monetary outcomes #eval13 #annebetzner @PDAeval</t>
  </si>
  <si>
    <t>@PDAeval Loved Anne Betzner's presentation at AEA this afternoon. Interesting information and very engaging #eval13</t>
  </si>
  <si>
    <t>#Eval13 has taken over the Hilton in Dupont Circle with approximately 4000 attendees from all over the US &amp;amp; some international attendees!</t>
  </si>
  <si>
    <t>Done with 8am session on pre-K evaluations. New word learned: regression discontinuity design (RDD). Many variables to consider #eval13 1/2</t>
  </si>
  <si>
    <t>when running tests: parental involvement, income, language ability, previos experience/exposure to other programs, etc. #eval13 2/2</t>
  </si>
  <si>
    <t>@aeaweb Lobby is overrun with people trying to use wifi for work &amp;amp; other things. Please consider getting it for future conferences. #eval13</t>
  </si>
  <si>
    <t>I find it odd that the conference theme for #eval13 is "Practice in the 21st Century" yet we don't have internet #nottryingtobenegative</t>
  </si>
  <si>
    <t>Learning about community based participatory research in evaluation. That's how you win hearts and minds. #eval13</t>
  </si>
  <si>
    <t>Even though are intentions are good, we need to really work on preventing survey/research fatigue in communities where we work #eval13</t>
  </si>
  <si>
    <t>Went to a session on STEM evaluations in K-12 settings and realized I didn't know how to define engineering! #eval13</t>
  </si>
  <si>
    <t>"An engineer is a person who designs &amp;amp; builds complex products, machines, systems, or structures." #eval13 1/2 http://t.co/0BpyHMfPpU</t>
  </si>
  <si>
    <t>"Engineers want to know how and why things work." 2/2 #eval13 #seeprevioustweet</t>
  </si>
  <si>
    <t>RT @AnnKEmery: Timelines, strategy frameworks, dot plots, unit charts, &amp;amp; more (in Excel!): 11am in Lincoln East #eval13 http://t.co/ax6JuN7…</t>
  </si>
  <si>
    <t>Playing catch up after coming back from #eval13 and already thinking of #eval14. Anyone want to collaborate? :)</t>
  </si>
  <si>
    <t>@AnnKEmery Thanks for the follow &amp;amp; love your Twitter list(s) :). Need to get on that too! I spotted you from far a few times at #eval13</t>
  </si>
  <si>
    <t>Recap of 2013 AEA Conference http://t.co/r7WfWHSnv1 #storify #eval13 #aea</t>
  </si>
  <si>
    <t>Hanging out at #eval13 this afternoon, learning and thinking about eval in context of nonprofits and foundations</t>
  </si>
  <si>
    <t>Appreciate @TomEval's description of evaluators as "Guardian of theory of change." #eval13</t>
  </si>
  <si>
    <t>RT @abbyik: Appreciate @TomEval's description of evaluators as "Guardian of theory of change." #eval13</t>
  </si>
  <si>
    <t>I won't use any more pop culture references #eval13 No one knew John Snow (guardian) &amp;amp; only 1 knew Patti Stanger (matchmaker) @abbyik</t>
  </si>
  <si>
    <t>Just landed in DC and excited to attend my first AEA conference. #eval13</t>
  </si>
  <si>
    <t>Takeaway from #eval13. #feynman http://t.co/L8gzQK4PcV</t>
  </si>
  <si>
    <t>@ArthurLupia "Persuasion is always an away game." Love this quote! Great presentation. #eval13</t>
  </si>
  <si>
    <t>Had a great time at AEA #eval13. I have a feeling this was the first of many.</t>
  </si>
  <si>
    <t>RT @BenBaumfalk: @ArthurLupia "Persuasion is always an away game." Love this quote! Great presentation. #eval13</t>
  </si>
  <si>
    <t>RT @clysy: 27 RTs &amp;amp; 6 Favorites, I think I'm going to mark this as my top cartoon of #eval13 http://t.co/EJl2TouhLz</t>
  </si>
  <si>
    <t>Looking forward to more news #eval13</t>
  </si>
  <si>
    <t>RT @txtPablo: Highlights from Michael Quinn Patton’s #eval13 talk on the ‘State of Developmental #Evaluation’ http://t.co/3awyXZSEYm #eval</t>
  </si>
  <si>
    <t>Design &amp;amp; Evaluation:  3 Quick Survival Tips for Attending AEA13 #eval13 http://t.co/knPhLVyGhv</t>
  </si>
  <si>
    <t>Design &amp;amp; Evaluation:  Highlights from Michael Quinn Patton’s #eval13 talk on the ‘State of Developmental Evaluation’ http://t.co/iaitjyCGi7</t>
  </si>
  <si>
    <t>RT @jessachandler: Love this cartoon by @clysy for my colleague, Nate's #eval13 presentation on Data Viz - Dress those Reports! http://t.co…</t>
  </si>
  <si>
    <t>RT @laurabeals: Presenting at 11 at #eval13 with Jennifer Lowe of @LiveWorkThrive about nonprofit-academic partnerships! Honored to represe…</t>
  </si>
  <si>
    <t>Presenting at 11 at #eval13 with Jennifer Lowe of @LiveWorkThrive about nonprofit-academic partnerships! Honored to represent @jfcsboston!</t>
  </si>
  <si>
    <t>Wow! Great demonstration on infographics at #eval13 by @TaniaJarosewich, Ginger Fitzhugh, and David Fetterman!</t>
  </si>
  <si>
    <t>Blog #2 for #eval13 from our @JSIhealth evaluators: On streamlining data collection with #mhealth  http://t.co/oI1CPcPiF1</t>
  </si>
  <si>
    <t>People at @JSIhealth who rock: comma guru Dana, who packed scissors &amp;amp; tape in the #eval13 supplies she shipped! http://t.co/JShczGnlHX</t>
  </si>
  <si>
    <t>Cookie thank you's for the fab @jsihealth staff who helped with #eval13 last week! http://t.co/NsJlHtcQI6</t>
  </si>
  <si>
    <t>RT @JSIhealth: At JSI, data for decision-making is a mantra. http://t.co/HrjHe12Zsp Why small #data matters too. #eval13</t>
  </si>
  <si>
    <t>Follow @abmakulec, one of our staff tweeting at #eval13. #evaluation</t>
  </si>
  <si>
    <t>7pm: Evaluating Community Level Supply Chains in Sub-Saharan Africa Using a Theory of Change Model http://t.co/QF04SiLDMJ #eval13</t>
  </si>
  <si>
    <t>7pm: Demographic and Health Survey Calendar to Estimate Effect of #FamilyPlanning Use on Birth Weight http://t.co/wbnvwuKFrG #eval13</t>
  </si>
  <si>
    <t>RT @abmakulec: Ppl @JSIhealth who rock: comma guru Dana, who packed scissors &amp;amp; tape in #eval13 supplies she shipped! http://t.co/z2gTnHDOgU</t>
  </si>
  <si>
    <t>1pm in the Jay Room: Matching Your Metrics: Meeting Your Social Media Goals #workshop http://t.co/Y9Q1O37x0x #eval13 #hcsm</t>
  </si>
  <si>
    <t>2:40pm: Evaluating Cost-Benefit Impacts of a National Program for Sexually Exploited Youth http://t.co/KE16Dcer2A #eval13</t>
  </si>
  <si>
    <t>New application of demographic and health survey in #nutrition modeling http://t.co/FUqF0Sf18Y #eval13</t>
  </si>
  <si>
    <t>4:30: Using Mobile Phone Technology for Survey Data Collection http://t.co/VvBI6Dbs2f #mhealth #eval13 #evaluation</t>
  </si>
  <si>
    <t>My coffee mug says, “I Heart Big Data”, and I’m going to get one made for small data, too. Here’s why. http://t.co/IIu7YghFGE #eval13</t>
  </si>
  <si>
    <t>Tomorrow 8am: Evaluating Equity Impacts of a Social Program in #Brazil Targeting Sexually Exploited Youth http://t.co/x1fK9bbwRW #eval13</t>
  </si>
  <si>
    <t>NEW blog: The power of small data http://t.co/nkrjmnjJRq #eval13</t>
  </si>
  <si>
    <t>THANK YOU! RT @abmakulec: Cookie thank you's for the fab @JSIhealth staff who helped with #eval13 last week! http://t.co/ONx1UDybMb</t>
  </si>
  <si>
    <t>At JSI, data for decision-making is a mantra. http://t.co/HrjHe12Zsp Why small #data matters too. #eval13</t>
  </si>
  <si>
    <t>At Logan--heading to DC for my first #eval13! Can't wait!</t>
  </si>
  <si>
    <t>Nonprofit TIG business meeting at #eval13-early this am, but worth it!</t>
  </si>
  <si>
    <t>Great ideas at #eval13 from Ginger Fitzhugh on showing response rates with infographics!</t>
  </si>
  <si>
    <t>Nonprofit staff, graduate students, or faculty at #eval13--join us at 11 in suite 7101 for a discussion of nonprofit-academic partnerships!</t>
  </si>
  <si>
    <t>Thank you, @AnnKEmery, for a great roundtable on professional development at #eval13!</t>
  </si>
  <si>
    <t>MQP learned about social sciences bc took humanities course during his engineering studies-that's how I came into child development! #eval13</t>
  </si>
  <si>
    <t>Monday morning, back at the office--time to follow-up with all the great people I met at #eval13!</t>
  </si>
  <si>
    <t>Just posted handout from #eval13 about increasing #nonprofit #eval capacity through academic partnerships http://t.co/YrRgK6gzD1</t>
  </si>
  <si>
    <t>RT @isaac_outcomes: Perf. mgmt. and #eval: two sides of the same coin. My Ignite presentation with @AnnKEmery at #Eval13: 
http://t.co/rSJF…</t>
  </si>
  <si>
    <t>Attending #eval13 this year? Visit the authors' reception tonight to meet many wonderful SAGE authors!</t>
  </si>
  <si>
    <t>Our #eval13 booth opens bright and early tomorrow at 8am. See you there!</t>
  </si>
  <si>
    <t>Congratulations to Stephanie Evergreen on Presenting Data Effectively!  #eval13 http://t.co/hZZ8diYYPV</t>
  </si>
  <si>
    <t>We caught up with David Fetterman at the AEA author reception tonight. Come by our booth tomorrow at 8 am! #eval13 http://t.co/ajUBtxdQ9B</t>
  </si>
  <si>
    <t>Visit the SAGE AEA booth #3-6 to register for a chance to win an iPad Mini! #eval13</t>
  </si>
  <si>
    <t>Visit the SAGE Booth and check out our books and journals at #eval13. Make sure to stop by!</t>
  </si>
  <si>
    <t>Have you registered for the iPad Mini drawing the AEA Conference?  Stop by booth #3-6 to enter! #eval13</t>
  </si>
  <si>
    <t>Stop by the SAGE Booth at #eval13 &amp;amp; pick up your copy of the 4th Ed. of Stringer’s best-selling Action Research. http://t.co/RK99actxXu</t>
  </si>
  <si>
    <t>SAGE’s AEA booth at #eval13 closes today at noon! Stop by for a last look at our books and journals!</t>
  </si>
  <si>
    <t>Want!!! @SAGE_Methods, wish you brought more copies of @evalu8r's book! #eval2013 http://t.co/TZMgMPZUOH #eval13 #eval</t>
  </si>
  <si>
    <t>Laughed so hard I cried at @johngargani Ignite talk #eval13</t>
  </si>
  <si>
    <t>@ejanedavidson @evaluationmaven the #eval13 wrkshp: hands-on tools for  co-designing programs with #eval thinking in collab settings</t>
  </si>
  <si>
    <t>@john_gargani and SD are exciting me with their version of what could be the first thing to challenge the logic model in 20 years #eval13</t>
  </si>
  <si>
    <t>@ejanedavidson So hard to explain in 140 words, buy their book in one year. John? Stewart? @john_gargani #eval13</t>
  </si>
  <si>
    <t>Nice!  True #eval confessions: @John_Gargani is just a bundle of biases walking around in a suit. So he says. :) #eval13 /via @ejanedavidson</t>
  </si>
  <si>
    <t>And it was ...? @EvaluationMaven keeping #eval geeks in suspense at #eval13 re: @John_Gargani &amp;amp;SD session</t>
  </si>
  <si>
    <t>Yes @EvaluationMaven make #eval13 presenters sound byte it! C'mon @John_Gargani - &amp;amp; SD what's your twitter handle? A presidential must have!</t>
  </si>
  <si>
    <t>True #eval confessions: @John_Gargani is just a bundle of biases walking around in a suit. So he says. :) #eval13</t>
  </si>
  <si>
    <t>Things can be simple, technically complicated, socially complicated, complex, &amp;amp;/or chaotic, so how do we navigate it? @John_Gargani  #eval13</t>
  </si>
  <si>
    <t>Aren't we all MT @txtPablo #eval confessions: @John_Gargani is just a bundle of biases wlkng arnd in a suit. So he says. :) #eval13</t>
  </si>
  <si>
    <t>@John_Gargani @evalu8r New learning and insights from generous colleagues that I can use. #eval13  esp systems, DE, strategic learning.</t>
  </si>
  <si>
    <t>Me and @John_Gargani needing out about #eval13 http://t.co/S0UVDYkqEh</t>
  </si>
  <si>
    <t>@ViaEvaluation to Present Multiple Sessions at American Evaluation Association Conference http://t.co/BXsrPExbQc #eval13</t>
  </si>
  <si>
    <t>Looking for Gary, Caroline, Amy, or Jess (@usefuleval)? We'll be learning and discussing new ideas all day at #eval13!</t>
  </si>
  <si>
    <t>@evalu8r, I may have to make you sign this later! #eval13 http://t.co/T8WM96ESrS</t>
  </si>
  <si>
    <t>Remote site visits, graphic timelines for process data, collaborative rubrics, assessing STEM programs... just a few lessons from #eval13!</t>
  </si>
  <si>
    <t>Come see Gary present about our work on eval capacity bldg and surveys re. school safety in Chile 1:45pm at #eval13 http://t.co/g54xF5VHii</t>
  </si>
  <si>
    <t>Propensity Score Matching all the buzz at #eval13. Looking forward to doing this  with more clients.</t>
  </si>
  <si>
    <t>"Randomized Control Trial is the diamond"... intended for few, highly-developed programs. #eval13</t>
  </si>
  <si>
    <t>Busy Saturday.  Gary Gunston West at 8 (indep consult). Jess, Caroline Columbia 5 at 9:50 (reporting, DVR). #eval13 http://t.co/bu5cXF3OSr</t>
  </si>
  <si>
    <t>@wtfenn: R is like Ikea... requires assembly after you get the package, but worth the effort #eval13</t>
  </si>
  <si>
    <t>After attending #eval13, our littlest team member is ready for his first project! http://t.co/hgGIbyiSfP</t>
  </si>
  <si>
    <t>RT @albertocairo: Very list of #dataviz #infographic academic articles @evalu8r  handout for my talk at #eval13. Snag it here: http://t.co/…</t>
  </si>
  <si>
    <t>Great tip for data analysis: stay open to the unexpected. #eval13</t>
  </si>
  <si>
    <t>Totally fangirling over hearing @evalu8r speak tonight on smart data presentation. I'm a nerd. #eval13</t>
  </si>
  <si>
    <t>@annkemery, my linked excel charts keep coming "unlinked" in my word doc. Any idea what's going on? #eval13</t>
  </si>
  <si>
    <t>What does evaluation practice in the 21st century mean to me? Making data approachable. #eval13</t>
  </si>
  <si>
    <t>"Evaluators have control issues." Nuh uh. Shut up. #eval13</t>
  </si>
  <si>
    <t>#eval13: Sexy zombie cats. With clipboards.</t>
  </si>
  <si>
    <t>You know you're a nerd when you're in the same room as @evalu8r, @EvaluationMaven, @clysy and @AnnKEmery and are legit star struck. #eval13</t>
  </si>
  <si>
    <t>Fellow data "nerds": are you more Data from Star Trek or more Data from Goonies? Discuss. #eval13</t>
  </si>
  <si>
    <t>Another fangirl moment! #omgMQP #eval13 http://t.co/2a9JzayPlV</t>
  </si>
  <si>
    <t>Great tip from sesh on infographics: don't use visualization to intentionally hide or confuse the truth it's intended to portray. #eval13</t>
  </si>
  <si>
    <t>What's best way 2 ask students about gender that's inclusive of cis, trans, and GNC youth? We struggle with this. @GLSENResearch  #eval13</t>
  </si>
  <si>
    <t>Any concern about cis-gender youth "inappropriately" answering a gender Q if presented with a non-binary option? @GLSENResearch #eval13</t>
  </si>
  <si>
    <t>The @GLSENResearch sesh on gender left me with more questions, than answers. But that's how we grow and evolve as evaluators. #eval13</t>
  </si>
  <si>
    <t>The A.M. sesh on #eval blogging has my wheels turning. But worried no one will care about what I have 2 say bc I'm a data newbie. #eval13</t>
  </si>
  <si>
    <t>Made great connections with other new evaluators at "birds of a feather" sesh. Great idea, @aeaweb! #eval13</t>
  </si>
  <si>
    <t>RT @rkaneDC: @AnnKEmery on using Excel (!) to make meaniingful charts/visuals was an #Eval13 highlight</t>
  </si>
  <si>
    <t>"Word Cloud" of things I've said WAY too much this week: nerd, #eval, data, data viz, Stephanie Evergreen. #eval13 #thumbsupviz</t>
  </si>
  <si>
    <t>Love seeing the look on people's faces when I tell them that I enter all 18,000+ of our paper assessments by hand. #eval13 #sob</t>
  </si>
  <si>
    <t>Overheard at #eval13: "The only tool you need in your evaluator's toolbox is wine." #geethanks</t>
  </si>
  <si>
    <t>@Indigo_Queendom @annkemery I'm running into this issue too! Not just charts, but fields as well. They seem very temperamental #eval13</t>
  </si>
  <si>
    <t>Interesting point made at #eval13 -&amp;gt; "Evaluators should leave 'accountability' to the accountants." (pretty sure I disagree)</t>
  </si>
  <si>
    <t>In W Africa eval session: 'upward' and 'downward' accountability comes up, scramble for resources, need to show results. #Eval13</t>
  </si>
  <si>
    <t>W Africa session: How to support capacity when you have to do everything fast, no time to stop and think. no desire for 'bad news' #Eval13</t>
  </si>
  <si>
    <t>MT @ejanedavidson: Disagree too, Accountants can't cover accountability for delivery of outcomes; #evaluation needs to do that. #eval13</t>
  </si>
  <si>
    <t>W Africa: Poss unintended consequences from evaluation -&amp;gt; 'spotlight' effect when working w vulnerable groups, in conflict areas. #eval13</t>
  </si>
  <si>
    <t>Looking fwd to this session - how do ppl choose what to believe? Have been thinking how this applies to #opendata theories. #eval13</t>
  </si>
  <si>
    <t>Importance of legitimacy and credibility. How to increase these in challenging political environments? #opendev #eval13</t>
  </si>
  <si>
    <t>Quoting Feynman 1974. 'Give all the info, not just that which leads to judgement in one particular direction' #opendata #eval13</t>
  </si>
  <si>
    <t>Arthur Lupia - case of geocoding to ID ethno-geo-temporal patterns of violence in Bagdad and patterns of ethnic migration #eval13</t>
  </si>
  <si>
    <t>How do audiences process info? This is a v deep issue. Images (eg polar bear on iceberg) represent the image + person's baggage? #eval13</t>
  </si>
  <si>
    <t>Teacher 1: 2+2=4. Teacher 2: if you believe that you will ruin your life! What's a student to believe? -Lupia #eval13</t>
  </si>
  <si>
    <t>Political conflicts bring an incentive to manipulate context &amp;amp; communication games w unusual incentives. -Lupia #eval13 #opengov</t>
  </si>
  <si>
    <t>If a political entrepreneur can manipulate an argument for political gain, he/she will. -Lupia #infomediaries #opengov #eval13</t>
  </si>
  <si>
    <t>Every fact comes w a point of view and can be connected w a partisan point of view' -Lupia #eval13 #opengov</t>
  </si>
  <si>
    <t>Credibility is domain specific and is bestowed by the audience' #eval13 #infomediaries #opendata</t>
  </si>
  <si>
    <t>Credibility is a function of: source attributes, message attributes, contextual attributes &amp;amp; audience effects -Lupia #eval13 #BCC</t>
  </si>
  <si>
    <t>source cred is a non decreasing function of perceived interest proximity,  perceived relative expertise, and their interaction. #eval13</t>
  </si>
  <si>
    <t>People have trouble understanding disembodied information. Lupia  #eval13</t>
  </si>
  <si>
    <t>Great talk from @ArthurLupia #eval13</t>
  </si>
  <si>
    <t>Dont dumb things down, smarten up how you present them' -Lupia #eval13 // (looking at you INGO marketers)</t>
  </si>
  <si>
    <t>"if you're gonna walk into the congregation (to convince them of something) the first thing you cannot do is insult them' -Lupia #eval13</t>
  </si>
  <si>
    <t>And big data community. MT @meowtree: 'Dont dumb things down, smarten up how you present them' -Lupia #eval13 // (looking at you marketers)</t>
  </si>
  <si>
    <t>Disagree too, @meowtree. Accountants can't cover accountability for delivery of outcomes; #evaluation needs to do that. #eval13</t>
  </si>
  <si>
    <t>@meowtree Stop by and add to our wall of what Eval in the 21st century means! #eval13 http://t.co/jXptc7rkxk</t>
  </si>
  <si>
    <t>RT @McDapper: And big data community. MT @meowtree: 'Dont dumb things down, smarten up how you present them' -Lupia #eval13 // (looking at …</t>
  </si>
  <si>
    <t>Great evaluative work being done by @aeaweb &amp;amp; its members. Fantastic annual conference #eval13 Thanks for your hospitality &amp;amp; questions.</t>
  </si>
  <si>
    <t>Sorry i missed this! @ArthurLupia started the day off with a bang! 💥 #eval13:
"Persuasion is always an away game" http://t.co/vHwipH6MeU"</t>
  </si>
  <si>
    <t>RT @ArthurLupia: Great evaluative work being done by @aeaweb &amp;amp; its members. Fantastic annual conference #eval13 Thanks for your hospitality…</t>
  </si>
  <si>
    <t>RT @ejanedavidson: Sorry i missed this! @ArthurLupia started the day off with a bang! 💥 #eval13:
"Persuasion is always an away game" http:/…</t>
  </si>
  <si>
    <t>Good 4 you! Enjoy it! "@chiyanlam: #eval13 here I come! http://t.co/PCY1WxuW2e"</t>
  </si>
  <si>
    <t>@clysy What about the depressed guy peeping #eval13 from Twitter and your toons, saying -What I have evaluated wrong in my other life…? ;-)</t>
  </si>
  <si>
    <t>RT @CarsonResearch: #Eval13 Happy Hour with at @clysy and @evalu8r #tweetup http://t.co/jRluRw3FDp</t>
  </si>
  <si>
    <t>Highlights from Michael Quinn Patton’s #eval13 talk on the ‘State of Developmental #Evaluation’ http://t.co/3awyXZSEYm #eval</t>
  </si>
  <si>
    <t>My God! I have just found that @chiyanlam received this award on #eval: http://t.co/cFy0GPp1do Congrats! #eval13</t>
  </si>
  <si>
    <t>OMG @chiyanlam - congrats on CES #eval excellence award! Wish I'd known when I saw you at #eval13 http://t.co/NBTLIaX9Xo … gracias @txtPablo</t>
  </si>
  <si>
    <t>RT @txtPablo: My God! I have just found that @chiyanlam received this award on #eval: http://t.co/cFy0GPp1do Congrats! #eval13</t>
  </si>
  <si>
    <t>RT @SheilaBRobinson: Developmental evaluation (DE) is responsive to culture &amp;amp; context; not method prescriptive. @MQuinnP #eval13</t>
  </si>
  <si>
    <t>RT @jraynor1: Big data guidance from Stephanie Fuentes: "Work with what you have; avoid the creepy factor; find a few gems" #eval13 #bigdata</t>
  </si>
  <si>
    <t>@evalu8r glad to know I am not the only one who gets so excited for the AEA conference every year! #eval13</t>
  </si>
  <si>
    <t>@clysy, you know you're in a room full of evaluators when... Could make for some great cartoons. #eval13</t>
  </si>
  <si>
    <t>@AnnKEmery changed my life with her tips to use Excel to automate graph and chart production! #eval13 #dataviz</t>
  </si>
  <si>
    <t>You know how married couples take trips to reconnect and keep their bonds strong? That's what #eval13 is to me. Inspired and reinvigorated.</t>
  </si>
  <si>
    <t>Great to see leaders in needs assessment embracing asset/capacity building approach. Forming a great advisory cmte key but tough. #eval13</t>
  </si>
  <si>
    <t>Want to learn how to keep your data and reports from being used as a doorstop? Join us in Columbia 5 at 9:50am if you are still at #eval13.</t>
  </si>
  <si>
    <t>Aw...sounds like I chose the wrong session! @usefuleval @AnnKEmery #eval13</t>
  </si>
  <si>
    <t>RT @usefuleval: @AnnKEmery changed my life with her tips to use Excel to automate graph and chart production! #eval13 #dataviz</t>
  </si>
  <si>
    <t>@usefuleval when cartoon ideas come up send them to http://t.co/FjHdF7rUnN to comment :) #eval13</t>
  </si>
  <si>
    <t>Love this cartoon by @clysy for my colleague, Nate's #eval13 presentation on Data Viz - Dress those Reports! http://t.co/8UvYmLLyd4</t>
  </si>
  <si>
    <t>Very list of #dataviz #infographic academic articles @evalu8r  handout for my talk at #eval13. Snag it here: http://t.co/ZzCW0aydoP …</t>
  </si>
  <si>
    <t>Why use trad headers (methodology-scope-etc) in eval reports? Why not use eval questions as report headers? #eval13</t>
  </si>
  <si>
    <t>3 principals for evaluation reporting. 1. Target your audience. 2. Develop communications plan. 3. Layer the info. #eval13</t>
  </si>
  <si>
    <t>"Surveys should only be one piece of the pie. Big decisions should not be made only from survey results." @sukist  #eval13</t>
  </si>
  <si>
    <t>Higher response rates in surveys only increases reliability if representative. #eval13</t>
  </si>
  <si>
    <t>RT @gschiche: "Surveys should only be one piece of the pie. Big decisions should not be made only from survey results." @sukist  #eval13</t>
  </si>
  <si>
    <t>@gschiche @aeaweb thank yu for sharing This...#eval13</t>
  </si>
  <si>
    <t>3 Quick Survival Tips for Attending AEA13 #eval13: http://t.co/vftzTW9yni  via @chiyanlam  #stayalive http://t.co/vQcegdpTjE</t>
  </si>
  <si>
    <t>Key Takeaways from Tom Chapel's #Eval13 Workshop: Logic Models for Program Evaluation and Planning: http://t.co/Pk8r3bcvz5 via @chiyanlam</t>
  </si>
  <si>
    <t>Key Takeaways from Tom Chapel's #AEA13 Workshop: Logic Models for Prog Evaluation &amp;amp; Planning #eval13 http://t.co/HCuNihM5uI</t>
  </si>
  <si>
    <t>3 Quick Survival Tips for Attending AEA13 #eval13 http://t.co/Jto5MNU98K</t>
  </si>
  <si>
    <t>Anne Vo of UCLA has done a very nice empirical study on evaluative thinking. Very imp development in #eval theory. #eval13</t>
  </si>
  <si>
    <t>Highlights from Michael Quinn Patton's #eval13 talk on the 'State of Developmental Evaluation' http://t.co/xJIHaTkGud</t>
  </si>
  <si>
    <t>Did anyone end up going to MQ Patton's session on qualitative rsh and the 4th ed. book?  Would love it if anyone can share #eval13</t>
  </si>
  <si>
    <t>The unfortunate irony of being humiliated publicly by someone conducting a survey at the #DCA airport after attending #eval13</t>
  </si>
  <si>
    <t>3 Quick Survival Tips for Attending #eval13: http://t.co/fVCWuQrlcl via @chiyanlam</t>
  </si>
  <si>
    <t>Registered and have all my info for AEA! The session book is literally a bound book! #eval13</t>
  </si>
  <si>
    <t>Learning about alternative ways to report eval data: interactive dashboard, video, infographics, word cloud, poster #eval13</t>
  </si>
  <si>
    <t>How about doing a release party for your evaluation data? #eval13</t>
  </si>
  <si>
    <t>Learning about the free software "R." It's free, extendable &amp;amp; flexible. #eval13</t>
  </si>
  <si>
    <t>Any #eval13 attendees use Bonfyre?</t>
  </si>
  <si>
    <t>After this class, I'm convinced more computer science needs to be taught in school. #eval13 #stem</t>
  </si>
  <si>
    <t>Conference flair #eval13 http://t.co/uYxTFY34u7</t>
  </si>
  <si>
    <t>Interesting question in my session: what does women's empowerment look like? Globally? Across cultures? #eval13</t>
  </si>
  <si>
    <t>Find balance between feedback and learning with people leading programs. #eval13</t>
  </si>
  <si>
    <t>Great time to be in DC! #eval13 #governmentopen</t>
  </si>
  <si>
    <t>At the Non-Profit &amp;amp; Foundations TIG: Measurement as Misdirection #eval13</t>
  </si>
  <si>
    <t>Logic models are not reflective of complexity #eval13</t>
  </si>
  <si>
    <t>Foundations are stuck in linearity, autopilot and indicator blindness. Article in Foundation Review. #eval13</t>
  </si>
  <si>
    <t>Many evaluations focused on distal indicators. #eval13</t>
  </si>
  <si>
    <t>I've heard "throw the baby out with the bath water" quite a bit during this conference. #eval13</t>
  </si>
  <si>
    <t>Social network analysis and the value of maps - any good map programs available for evaluation? #eval13</t>
  </si>
  <si>
    <t>Social network analysis: UCINET and ORA are good social network analysis softwares. ORA is currently free. #eval13</t>
  </si>
  <si>
    <t>Human likert scale is super fun! #eval13</t>
  </si>
  <si>
    <t>Teens skyping in for a youth focused evaluation. #eval13 http://t.co/3B0PqAXUCh</t>
  </si>
  <si>
    <t>STEM TIG is already my favorite TIG. Feel like I can get more involved. #eval13</t>
  </si>
  <si>
    <t>Any other accidental evaluators here? #eval13</t>
  </si>
  <si>
    <t>This conference is awesome, but the best thing so far was sitting next to a friendly DC native at dinner. Yummy restaurants tmrw. #eval13</t>
  </si>
  <si>
    <t>Significantly less people in sessions at 8 am Saturday :) #eval13</t>
  </si>
  <si>
    <t>Compare apples to other fruit, not apples to steak. #eval13</t>
  </si>
  <si>
    <t>Connected learning framework. #eval13 http://t.co/5gQUJDCSnB</t>
  </si>
  <si>
    <t>Tensions between evaluators and program staff. What tensions do you face? #eval13 http://t.co/AHq8Qf7dbq</t>
  </si>
  <si>
    <t>@ejanedavidson many MOOCs use R as a learning tool in intro to Stats classes. Coursera has one going on now. #eval13</t>
  </si>
  <si>
    <t>End of a great conference! #eval13</t>
  </si>
  <si>
    <t>RT @cnoeone: Social network analysis and the value of maps - any good map programs available for evaluation? #eval13</t>
  </si>
  <si>
    <t>Hey! Just got a free copy of ''The Human Face of Big Data'. Will give it away at my session today 6:10 pm #eval13 http://t.co/sHAQthc6yn</t>
  </si>
  <si>
    <t>Good lord, what is the world coming to? Grateful Dead and Florence &amp;amp; the Machine are the muzak in the Hilton lobby... #eval13</t>
  </si>
  <si>
    <t>If you missed it, just uploaded my slides for 25 Tips for Better Conference Presentations to the AEA eLibrary. #eval13</t>
  </si>
  <si>
    <t>Here's another presentation tip - Don't spend 10 of your 15 min telling us the details of the program, get us to the meat fast! #eval13</t>
  </si>
  <si>
    <t>If you want a copy of @evalu8r's book Presenting Data Effectively you'd better get it today cause they're going to sell out. #eval13</t>
  </si>
  <si>
    <t>So great to see my favourite online survey provider here at #eval13, the little company that could and has challenged Survey Monkey...</t>
  </si>
  <si>
    <t>Developmental #eval sounds good in theory, but what about real life? Come and learn from 4 examples in 30 min Jefferson East #eval13...</t>
  </si>
  <si>
    <t>Here's a hands-on opportunity to try nifty mobile data collection software starting in 30 min, Suite 7101 http://t.co/KVQXgDe6Xx #eval13</t>
  </si>
  <si>
    <t>Soon we're about to head home and face the 3D's of everything we've accumulated at #eval13 - Deal (with it), Delegate, or Dump? Good luck!</t>
  </si>
  <si>
    <t>OMG yes @EvaluationMaven's presentation tip - Don't spend 10 of your 15 min telling us details of the program, get to the meat fast! #eval13</t>
  </si>
  <si>
    <t>Oh, shoot! Missed this gem, @EvaluationMaven - will trade you a copy for a podcast rave for your #eval geek audience, eh? #eval13 #eval2013</t>
  </si>
  <si>
    <t>RT @EvaluationMaven: Hey! Just got a free copy of ''The Human Face of Big Data'. Will give it away at my session today 6:10 pm #eval13 http…</t>
  </si>
  <si>
    <t>Standing room only for data viz by @evalu8r  #eval13</t>
  </si>
  <si>
    <t>#Eval13 Happy Hour with at @clysy and @evalu8r #tweetup http://t.co/jRluRw3FDp</t>
  </si>
  <si>
    <t>Nice one Steph! @evalu8r  #eval13</t>
  </si>
  <si>
    <t>"If the visuals don't pull them in, they're not going to read [the report]!" @evalu8r in "Presenting Data Effectively" session @ #eval13</t>
  </si>
  <si>
    <t>"Memorable messages are logical &amp;amp; emotional" @evalu8r in "Presenting Data Effectively" session @ #eval13</t>
  </si>
  <si>
    <t>RT @AnnKEmery: Excellent presentation by @evalu8r (as usual!) Can't wait to buy her new book. #eval13 http://t.co/rrpGtDXP6H</t>
  </si>
  <si>
    <t>3 trends in #dataviz : interactivity, transparency, &amp;amp; increased expectations of stakeholders. @evalu8r says: don't let these stop u! #eval13</t>
  </si>
  <si>
    <t>Hot commodity #eval13 “@SAGE_Methods: Rogue copy of @evalu8r book found @ AEA silent auction!Hurry- $45 current bid! http://t.co/LGrjWFDoHj”</t>
  </si>
  <si>
    <t>Rushing to get to @AnnKEmery talk on Excel! #eval13</t>
  </si>
  <si>
    <t>Packed house for @AnnKEmery on fooling Excel into making almost any type of chart #eval13</t>
  </si>
  <si>
    <t>@StuartHenderon round of applause for your hard work in the DVRTIG #eval13</t>
  </si>
  <si>
    <t>Julie Smith talks about use of graphic design to increase survey legibility &amp;amp; navigation #eval13</t>
  </si>
  <si>
    <t>Qualitative analysis blog The Listening Resource http://t.co/PfGVs1bS8R #eval13 via @sukist</t>
  </si>
  <si>
    <t>OMG #eval13 that was awesome.</t>
  </si>
  <si>
    <t>1 more thought about #eval13 - I was warmly welcomed by both east coast &amp;amp; west coast happy hours... and I live in Michigan. I ❤ you people.</t>
  </si>
  <si>
    <t>Ha! I said the handout for my talk at #eval13 was on my website but it wasn't. Snag it here: http://t.co/YTYf9eT7ta</t>
  </si>
  <si>
    <t>Miss me at #eval13? Ready for more? Join one of my upcoming webinars on reports, slides, or #dataviz http://t.co/gG06TZr0ot #eval</t>
  </si>
  <si>
    <t>Excellent presentation by @evalu8r (as usual!) Can't wait to buy her new book. #eval13 http://t.co/rrpGtDXP6H</t>
  </si>
  <si>
    <t>Great job by the students who presented in the New Evaluators Lessons from the field paper session! #eval13</t>
  </si>
  <si>
    <t>Amazing turnout at the AEA poster session and author reception. I love where the field of evaluation is going! #eval13</t>
  </si>
  <si>
    <t>Excited to see many new faces join the ToETIG leadership committee. Lots of people passionate about teaching evaluation! #eval13</t>
  </si>
  <si>
    <t>Fabulous discussion with 8 experienced evaluators as part of the ToETIG Expert Panel Think Tank. Thanks to the 80+ who attended! #eval13</t>
  </si>
  <si>
    <t>The book I'm currently reading...Hello Kitty stickers curtesy of one of my student's daughters. #eval13 http://t.co/fqKK9v6c8G</t>
  </si>
  <si>
    <t>This conference always inspires me and motivates me to be a better evaluator. Already have ideas for next year's conference! #eval13</t>
  </si>
  <si>
    <t>Ditto!! "@SheilaBRobinson: I'll see that awesome and raise you a fabulous! MT “@evalu8r: OMG #eval13 that was awesome.””</t>
  </si>
  <si>
    <t>Here in Wash, DC kicking off #eval13. Look at all the @aeaweb love! Should be a great conference. #evallove http://t.co/0n6tdelF2a</t>
  </si>
  <si>
    <t>Hey @aeaweb and #eval13-- what's the Wash Hilton login info for wifi?</t>
  </si>
  <si>
    <t>@RefocusInstitut: Noooooooo! Re: MT @aeaweb they didn't purchase wifi access for us, you have to buy your own #eval13”</t>
  </si>
  <si>
    <t>@jdeancoffey loved your focus on graphic recording yesterday. I use it a lot in my work; happy to email you some examples and share! #eval13</t>
  </si>
  <si>
    <t>@exposyourmuseum @aeaweb they didn't purchase wifi access for us, you have to buy your own #eval13</t>
  </si>
  <si>
    <t>RT @clysy: #Eval13 Day One http://t.co/oQNQmx8UEH</t>
  </si>
  <si>
    <t>Indeed! “@gschiche: Why use trad headers (methodology-scope-etc) in eval reports? Why not use eval questions as report headers? #eval13”</t>
  </si>
  <si>
    <t>Always define what success will look like. Planning is key for social programs and our role is to guide them to define success. #eval13</t>
  </si>
  <si>
    <t>Demonstrating complexity - turning a line into a square - a lot of trial and error #eval13 http://t.co/g9QmZF4FQQ</t>
  </si>
  <si>
    <t>Hey, cartoon guy - @clysy  #eval13 http://t.co/8mdR30yMYi</t>
  </si>
  <si>
    <t>Good job @isaac_outcomes and @AnnKEmery at your ignite session! #eval13</t>
  </si>
  <si>
    <t>Heard a fair bit of foundation-bashing yesterday. Are we really the enemy? We want the same ultimate outcomes;  we are your partners #eval13</t>
  </si>
  <si>
    <t>Need for social media policies in NPOs. Great ignite presentation. #eval13</t>
  </si>
  <si>
    <t>Ignite doesn't mean "talk faster."  Be smart and choose your words carefully. #eval13</t>
  </si>
  <si>
    <t>Let's get off the evaluation merry-go-round! William Fenn @InnoNet_Eval  #eval13 #ignite</t>
  </si>
  <si>
    <t>MT @kayebear: Let's get off the evaluation merry-go-round! @wtfenn from @InnoNet_Eval  #eval13 #ignite</t>
  </si>
  <si>
    <t>RT @kayebear: Good job @isaac_outcomes and @AnnKEmery at your ignite session! #eval13</t>
  </si>
  <si>
    <t>RT @kayebear: Let's get off the evaluation merry-go-round! William Fenn @InnoNet_Eval  #eval13 #ignite</t>
  </si>
  <si>
    <t>Hanging w/ my evaluation peeps at the American Evaluation Assn conference #poindexterstakedc #eval13</t>
  </si>
  <si>
    <t>@InnoNet_Eval @AnnKEmery @wtfenn - just saw William's talk. It was great! #Eval13</t>
  </si>
  <si>
    <t>Chart-apalooza with @AnnKEmery! Very cool data portrayal techniques w/ Excel. #Eval13</t>
  </si>
  <si>
    <t>RT @Trina_Willard: @InnoNet_Eval @AnnKEmery @wtfenn - just saw William's talk. It was great! #Eval13</t>
  </si>
  <si>
    <t>RT @Trina_Willard: Chart-apalooza with @AnnKEmery! Very cool data portrayal techniques w/ Excel. #Eval13</t>
  </si>
  <si>
    <t>Here is another one, this one inspired by @Trina_Willard  #eval13 http://t.co/OmFye2lev9</t>
  </si>
  <si>
    <t>Woohoo! My awesome officemate! RT @Trina_Willard 8m @InnoNet_Eval @wtfenn - just saw William's talk. It was great! #Eval13</t>
  </si>
  <si>
    <t>@MQuinnP is getting rave reviews from my colleagues on his workshop on developmental evaluation...Next year! #eval13</t>
  </si>
  <si>
    <t>Come visit me at our #eval13 booth #44 and snap your own "Evaluation in the 21st century means..." photo! http://t.co/lgzURVNvh9</t>
  </si>
  <si>
    <t>Another #eval13 snapshot of what evaluation in the 21st century means at JSI! http://t.co/CtjDhnMSiX</t>
  </si>
  <si>
    <t>Evaluation in the 21st century means... #eval13</t>
  </si>
  <si>
    <t>#dataviz ethics at #eval13 http://t.co/EAxjrQfJni</t>
  </si>
  <si>
    <t>Open heat map looks like a cool, simple tool - nice editing capacity for color #eval13 #DVR #dataviz</t>
  </si>
  <si>
    <t>#eval13 "Evaluation in the 21st century means..." http://t.co/uPSq7DI26K</t>
  </si>
  <si>
    <t>Good infographics are beautiful, functional, layered, and refined... #eval13</t>
  </si>
  <si>
    <t>Love accessibility of free #infographic tools but important to remember good tools does not always equal good product. #eval13</t>
  </si>
  <si>
    <t>The Power of Small Data by our inspirational M&amp;amp;E advisor Kristin Eifler #eval13 http://t.co/RJ86fi77FA</t>
  </si>
  <si>
    <t>LOVING all of the interesting, thoughtful &amp;amp; interesting people I've met at #eval13 - great sense of community at this conference.</t>
  </si>
  <si>
    <t>We asked attendees at #eval13 "Evaluation in the 21st century means..." Here are a few... http://t.co/bi9gdROQ8F</t>
  </si>
  <si>
    <t>Last day at #eval13! It's been a blast - our wall of Eval in the 21st century means is awesome. http://t.co/L7WnQbJaJk</t>
  </si>
  <si>
    <t>Kristin's coffee mug says, “I Heart Big Data” &amp;amp; she's going to get one made for small data, too. Here’s why. #eval13 http://t.co/RJ86fi77FA</t>
  </si>
  <si>
    <t>RT @abmakulec: Come visit me at our #eval13 booth #44 and snap your own "Evaluation in the 21st century means..." photo! http://t.co/lgzURV…</t>
  </si>
  <si>
    <t>Just attended an excellent presentation on #Indigenous #evaluation #methodology at #eval13. Thanks presenters.</t>
  </si>
  <si>
    <t>Enjoyed a number of great sessions, and even more wonderful conversations, at #eval13. Thanks all.</t>
  </si>
  <si>
    <t>RT @RefocusInstitut: Useful methods for advocacy evaluation #eval13 http://t.co/3BcsrYIOw0</t>
  </si>
  <si>
    <t>@alexfink check out the #eval13 hashtag -- come join our community :-)</t>
  </si>
  <si>
    <t>What are you looking forward to today at #eval13? http://t.co/scdG1NBxZu via @clysy http://t.co/DHIcOGecZs</t>
  </si>
  <si>
    <t>Will @clysy be cartooning the #eval13 meetup/tweetup this evening. We think he should. #nudging 😊</t>
  </si>
  <si>
    <t>We are at the #eval13 Happy Hour and tweet-up. Join us! http://t.co/dkmZDXqiX2 #Networking http://t.co/gI4AgtqT8X</t>
  </si>
  <si>
    <t>#Eval13 #happyhour #tweetup #NycEvaluators http://t.co/6GiSQ1CpwQ</t>
  </si>
  <si>
    <t>#Eval13 #Happyhour #Tweetup http://t.co/FnYbi8SMfZ</t>
  </si>
  <si>
    <t>#Eval13 #Happyhour #Tweetup http://t.co/kSIDAlupV9</t>
  </si>
  <si>
    <t>#Eval13 #Happyhour #Tweetup http://t.co/FuXlZU8euA</t>
  </si>
  <si>
    <t>RT @j_morariu: #eval13 John rocking the DVRTIG Ignite http://t.co/EI5gW8K4zT</t>
  </si>
  <si>
    <t>What meth does. #eval13 #ignite #dataviz http://t.co/ckzKrMYWKp</t>
  </si>
  <si>
    <t>"Old age and treachery always overcomes youth and skill"-Waylon Jennings heard at @MQuinnP presentation on Qual eval methods. #eval13</t>
  </si>
  <si>
    <t>RT @GLSENResearch: Food for thought from @clysy: Blog in order to kick off deeper discussion about eval &amp;amp; methods. #eval13</t>
  </si>
  <si>
    <t>We &amp;lt;3 logic models! MT @CarsonResearch: Chapel's #Eval13 wkshp takeaways: Logic Models 4Program Evaluation &amp;amp; Planning http://t.co/bgQN43WVix</t>
  </si>
  <si>
    <t>RT @CarsonResearch: Will @clysy be cartooning the #eval13 meetup/tweetup this evening. We think he should. #nudging 😊</t>
  </si>
  <si>
    <t>@rsimmon @jdeancoffey Jara has about a dozen examples from a Presidential Strand panel at our #eval13 conference. They're slides (jpegs?)</t>
  </si>
  <si>
    <t>What Do #Nonprofits Want To Become Stronger Public Policy Advocates? Report by @SueAFJ1 http://t.co/5S6sqA0iRo #eval13</t>
  </si>
  <si>
    <t>In DC for #eval13? Check out Sat workshop about new report on #nonprofit advocacy by @SueAFJ1 http://t.co/4c6Mxv7oZI
 @AEAWeb</t>
  </si>
  <si>
    <t>Hey #eval13 Folks! Sat workshop about new report on #nonprofit advocacy by @SueAFJ1 http://t.co/4c6Mxv7oZI
 @AEAWeb</t>
  </si>
  <si>
    <t>RT @AFJBeBold: In DC for #eval13? Check out Sat workshop about new report on #nonprofit advocacy by @SueAFJ1 http://t.co/4c6Mxv7oZI
 @AEAWeb</t>
  </si>
  <si>
    <t>Learn about assessing #nonprofit advocacy today at 2:40 w/@SueAFJ1 http://t.co/4c6Mxv7oZI
 @AEAWeb #eval13</t>
  </si>
  <si>
    <t>Great happy hour at #eval13 last night! Thanks to everyone from @EasternEval, BAE, #WashEval, &amp;amp; NYCCE for coming. http://t.co/OnAWexbgPk</t>
  </si>
  <si>
    <t>Great presentation by Patrick Germain at #eval13 about performance management at @ProjectRenewal: http://t.co/9L7Jxnes2l</t>
  </si>
  <si>
    <t>Great to see all the tweets for #eval13. Couldn't make it, but feel the excitement and energy.</t>
  </si>
  <si>
    <t>Kicking off the last day of #eval13 with evaluation blogging geniuses @AnnKEmery, @sukist, @clysy, &amp;amp; @SheilaBRobinson!</t>
  </si>
  <si>
    <t>Oh Sheila :) 
RT @SheilaBRobinson Brilliant presentation &amp;amp; support for graphic recording in #eval by @jdeancoffey #eval13</t>
  </si>
  <si>
    <t>Want to #blog about eval? @AnnKEmery @clysy @sukist @SheilaBRobinson will help improve your practice! 9:50am @ International Center #eval13</t>
  </si>
  <si>
    <t>RT @SheilaBRobinson: Rubrics are about explaining how you (as evaluator) are drawing your evaluative conclusions. @ejanedavidson #eval13</t>
  </si>
  <si>
    <t>Prof @scriv1 giving fascinating history of #eval from 2 million yrs ago! Who knew? I thought it started w/ R. Tyler. :-) #eval13</t>
  </si>
  <si>
    <t>RT @ejanedavidson: A quick history of #evaluation (last 2 million years) by laser pointer from @scriv1 at #eval13</t>
  </si>
  <si>
    <t>Side effects are consequences of any exam - medical or #eval. They must b faced when found. @scriv1 #eval13</t>
  </si>
  <si>
    <t>“@ejanedavidson: Think not just program #eval; also product, personnel, proposal, performance, portfolio, and policy. @scriv1 #eval13”</t>
  </si>
  <si>
    <t>Helping us understand merit, worth, &amp;amp; significance as quality, value &amp;amp; importance. @ejanedavidson w/ @scriv1 #eval13</t>
  </si>
  <si>
    <t>You can't jump to measurement w/ out thinking deeply about point of view, &amp;amp; identifying &amp;amp; defining relevant values! @ejanedavidson #eval13</t>
  </si>
  <si>
    <t>Rubrics are about explaining how you (as evaluator) are drawing your evaluative conclusions. @ejanedavidson #eval13</t>
  </si>
  <si>
    <t>.@RefocusInstitut Who are you callin' a #datanerd ? Oh yeah, all of us. Feeling as if I'm #ingoodcompany @ #eval13</t>
  </si>
  <si>
    <t>Attended really compelling session on Anne Vo's Delphi study on developing definition of evaluative thinking. #eval13</t>
  </si>
  <si>
    <t>Developmental evaluation (DE) is responsive to culture &amp;amp; context; not method prescriptive. @MQuinnP #eval13</t>
  </si>
  <si>
    <t>Brilliant presentation &amp;amp; support for graphic recording in #eval by @jdeancoffey #eval13</t>
  </si>
  <si>
    <t>Hattie's Visible learning in the context of #eval -uative thinking! Love it! #eval13 http://t.co/xO8EbDqFa5</t>
  </si>
  <si>
    <t>The capacity you build is extremely fragile in a complex system. #eval13 Insights from session on evaluative thinking.</t>
  </si>
  <si>
    <t>What I love about MQP &amp;amp; Scriven: their penchant 4 calling BS BS, as if the term itself is part of #eval lexicon. @MQuinnP @scriv1 #eval13</t>
  </si>
  <si>
    <t>Mini-break from #eval13; listened 2: Interview with Stephanie Evergreen | Adventures In Evaluation Podcast http://t.co/bVqG1IAbKS</t>
  </si>
  <si>
    <t>Mission accomplished @ #eval13. http://t.co/GLo0Bg2xob</t>
  </si>
  <si>
    <t>RT @AnnKEmery: Tomorrow I get to present w/ @sukist, @clysy, @SheilaBRobinson, @tonyfujs, *AND* @wtfenn. Best conference ever?!? #eval13</t>
  </si>
  <si>
    <t>Sat 10/19 @ 9:50am. Bring ur coffee &amp;amp; ideas. #eval13 http://t.co/UDbVIReK3d</t>
  </si>
  <si>
    <t>RT @GLSENResearch: Kicking off the last day of #eval13 with evaluation blogging geniuses @AnnKEmery, @sukist, @clysy, &amp;amp; @SheilaBRobinson!</t>
  </si>
  <si>
    <t>The Conversation Prism by Brian Solis and JESS3 http://t.co/sbfbSKHPkc shared by @sukist #eval13</t>
  </si>
  <si>
    <t>The Conclave Standards for Social Media Measurement http://t.co/5dlQxA2O5T shared by @sukist #eval13</t>
  </si>
  <si>
    <t>#Eval13 swag. http://t.co/VcmWiVjZvk</t>
  </si>
  <si>
    <t>I'll see that awesome and raise you a fabulous! MT “@evalu8r: OMG #eval13 that was awesome.”</t>
  </si>
  <si>
    <t>Would love to present w/ @SheilaBRobinson...@AnnKEmery is a tough act to follow. #eval13 was great, looking forward to #eval14 already</t>
  </si>
  <si>
    <t>Reflections on my first AEA Conference http://t.co/pLW67OaAeT Mary was in our audience at #eval13 @sukist @annkemery @sheilabrobinson :)</t>
  </si>
  <si>
    <t>Photos &amp;amp; quotes please! MT @SheilaBRobinson: Prof @scriv1 giving fascinating history of #eval from 2 million yrs ago! #eval13</t>
  </si>
  <si>
    <t>Tomorrow I get to present w/ @sukist, @clysy, @SheilaBRobinson, @tonyfujs, *AND* @wtfenn. Best conference ever?!? #eval13</t>
  </si>
  <si>
    <t>Evaluation Blogging! Sat 10/19, 9:50-10:35am in Int'l Center w/ @sukist, @clysy, @SheilaBRobinson &amp;amp; I. #eval13 http://t.co/LUKWfQbgHT</t>
  </si>
  <si>
    <t>Fab kickoff to #eval13 at the 1st Youth-Focused Eval panel: "Engaging youth can radically... illuminate evaluation questions."</t>
  </si>
  <si>
    <t>Great #eval13 poster on new research re LGBTQ issues &amp;amp; Utah school staff (modeled after our NSCS :) http://t.co/65x5g6Vbr5</t>
  </si>
  <si>
    <t>We appreciate the coincidence that our #eval13 #lgbt ribbon also covers us for #SpiritDay! http://t.co/HbU7Gcx0hx</t>
  </si>
  <si>
    <t>Love #eval13 session "LGBT Lens:Questioning Strat 4 Sensitive Info" But indication LGBT not more sensitive than other demos (eg race,income)</t>
  </si>
  <si>
    <t>Reminder our Research Associate Maddy is cohosting an #eval13 roundtable on youth development and organizing in 4101 in just a few minutes!</t>
  </si>
  <si>
    <t>Our Maddy leading gr8 convo #eval13 examining contradictions &amp;amp; connections btwn youth development &amp;amp; youth organizing http://t.co/OjNlKsQjXg</t>
  </si>
  <si>
    <t>Followers @ #eval13:care about #lgbt isses in eval? Participate in LGBT TIG mtg @ 7:15 2night,Fairchild West. We want 2 meet u, come say hi!</t>
  </si>
  <si>
    <t>Anyone @ #eval13 looking 4 place 2 eat &amp;amp; drink w supercool evaluators - come join the LGBT, Multicultural, &amp;amp; Indigenous TIGs! DM us 4 deets!</t>
  </si>
  <si>
    <t>Our director Emily Greytak is kicking off our #eval13 session on gender identity survey questions in style! http://t.co/fl6CI3VUAb</t>
  </si>
  <si>
    <t>Emily's plea: Ask youth about gender identity &amp;amp; expression, but don't start from scratch. There IS info out there about how to ask! #eval13</t>
  </si>
  <si>
    <t>Bianca: A lot of our work is raising awareness about the decades of research on asking youth about sexual orientation and gender id. #eval13</t>
  </si>
  <si>
    <t>Thank you SO much to our panel attendees! We'll make our slides available on the AEA website. #eval13</t>
  </si>
  <si>
    <t>Food for thought from @clysy: Blog in order to kick off deeper discussion about eval &amp;amp; methods. #eval13</t>
  </si>
  <si>
    <t>RT @AllisonTitcomb: Dominica McBride receives evaluation award (Az St U Grad!).  Grace-filled acceptance speech. #eval13 http://t.co/73IJVO…</t>
  </si>
  <si>
    <t>It's a world view RT @AllisonTitcomb Once U gain a systems perspective, U cnt return 2 a simpler view of evaluation. -Jean King #eval13</t>
  </si>
  <si>
    <t>RT @KD_eval: !! RT @KarcsiG: . @KD_eval "Let's crash the barriers between evaluation methodologies" - Yes! #eval13</t>
  </si>
  <si>
    <t>Dominica McBride receives evaluation award (Az St U Grad!).  Grace-filled acceptance speech. #eval13 http://t.co/73IJVOdxeh</t>
  </si>
  <si>
    <t>Tom Chapel accepts award on behalf of CDC Eval unit-supports evaluation's critical role for agency.#eval13 http://t.co/AbjmRxVU9N</t>
  </si>
  <si>
    <t>@sukist keepin' it real while receiving a standing ovation from the crowd.  #welldone #welldeserved #tears=authenticemotions.  #eval13</t>
  </si>
  <si>
    <t>Think Tank + Systems = Too Much Fun.  :)  Developing a learning network #eval13 #eval2013.  Great group. http://t.co/PmWWJQojKI</t>
  </si>
  <si>
    <t>Local Affiliate Collaborative has resources for "Affiliates" of AEA and other PD groups:http://t.co/7RISjANmsE #eval13</t>
  </si>
  <si>
    <t>RT @aeaweb: Eval13 http://t.co/TOaUCdagYJ #storify #eval13 #indigenous</t>
  </si>
  <si>
    <t>Once you gain a systems perspective, you cannot return to a simpler view of evaluation. -Jean King #eval13 #eval2013 http://t.co/JVAXN11SdI</t>
  </si>
  <si>
    <t>RT @RefocusInstitut: Graphic recording in action #eval13 https://t.co/8O1A7AWZhr</t>
  </si>
  <si>
    <t>Super yummy snacks at Birds-of-a- feather table. Thx Cheri Levenson!  #eval13 http://t.co/OT4Wf2xqE0</t>
  </si>
  <si>
    <t>Die hard group at final session. Love evaluators. :) #eval13 http://t.co/knTZjdpaQx</t>
  </si>
  <si>
    <t>Last look at DuPont circle area:-)  Bye DC and thanks for all the fish. #eval13 http://t.co/9jLJRPw0ux</t>
  </si>
  <si>
    <t>#rstats presentation tomorrow at #eval13 with @AnnKEmery &amp;amp; @wtfenn 
Code + Slides already on Github https://t.co/epbo8YMd6W</t>
  </si>
  <si>
    <t>After 6 days at #eval13, today was supposed to be TV on the couch, but... I'm feeling way too inspired by @tonyfujs: http://t.co/6cMzhMDRnx</t>
  </si>
  <si>
    <t>Really looking forward to the start of #eval13.  Will be presenting today and tomorrow.  More details to come.</t>
  </si>
  <si>
    <t>Lots of good energy here at #eval13 as people are arriving for the plenary.</t>
  </si>
  <si>
    <t>At #eval13 today? I invite you to hear @AnnKEmery and I talk about performance mgmt and #eval. Session 90 at 6:10 - Lincoln West</t>
  </si>
  <si>
    <t>Join @AnnKEmery and I in our Ignite session at 6:10 in Lincoln West as we talk performance mgmt and #eval. #eval13 http://t.co/7iHRgoCFvn</t>
  </si>
  <si>
    <t>Today's #eval13 opening plenary summarized: the message, communicator, and recipient ALL matter when communicating #eval results.</t>
  </si>
  <si>
    <t>RT @j_morariu: #eval13 full house @AnnKEmery excel for #dataviz http://t.co/7rkvBWR6uZ</t>
  </si>
  <si>
    <t>Find out how a funder and 6 nonprofits agreed on shared outcome framework. Session 266 at 2:40 in Holmead. #eval13 http://t.co/lK98VrA5na</t>
  </si>
  <si>
    <t>@AnnKEmery Thanks to you as well!!  I can't wait to try out our new Ignite ideas together so we can evolve the format! #eval13</t>
  </si>
  <si>
    <t>Perf. mgmt. and #eval: two sides of the same coin. My Ignite presentation with @AnnKEmery at #Eval13: 
http://t.co/rSJFuXoClg</t>
  </si>
  <si>
    <t>Thanks to @isaac_outcomes for being such a thoughtful, smart, &amp;amp; FUN co-presenter yesterday! #ignite #eval13 http://t.co/yfD4FK1TpN</t>
  </si>
  <si>
    <t>Thanks for the kind words about my #eval13 Ignite presentation w/ @isaac_outcomes! Tons of fun. Here are our slides: http://t.co/XARou3g9td</t>
  </si>
  <si>
    <t>@leumeni @isaac_outcomes Yep, the Performance Management &amp;amp; Evaluation Ignite presentation slides are here: http://t.co/XARou3g9td #eval13</t>
  </si>
  <si>
    <t>RT @AnnKEmery: Woohoo! Go @KatAthanasiades! “@RefocusInstitut: And they're doing graphic recording! #eval13 http://t.co/YfLmuEcxmy” #eval13</t>
  </si>
  <si>
    <t>Here is @tanyabeer from @Eval_Innovation presenting in our session w/ @gigibarsoum &amp;amp; @masterspolicy #eval13 http://t.co/BaldNtFrnl</t>
  </si>
  <si>
    <t>RT @InnoNet_Eval: Here is @tanyabeer from @Eval_Innovation presenting in our session w/ @gigibarsoum &amp;amp; @masterspolicy #eval13 http://t.co/B…</t>
  </si>
  <si>
    <t>How to evaluate field-building? @j_morariu @tanyabeer @gigibarsoum @rkaneDC &amp;amp; Jewlya Lynn on this topic @ 4:30pm, Columbia 4 #eval13</t>
  </si>
  <si>
    <t>Great discussion in @tanyabeer &amp;amp; @j_morariu's think tank - what are differences between field-building &amp;amp; movement-building? #eval13</t>
  </si>
  <si>
    <t>Evaluator talking about implications for strategy told to 'stay in their lane' away from program.   Ouch.  #eval13</t>
  </si>
  <si>
    <t>Early copies of @SarahStachowiak's updated edition of Pathways for Change will be at our table at #eval13!  Available online next week!</t>
  </si>
  <si>
    <t>RT @SarahStachowiak: Evaluator talking about implications for strategy told to 'stay in their lane' away from program.   Ouch.  #eval13</t>
  </si>
  <si>
    <t>5 eval lessons from a recovering program officer - don't miss @InnoNet_Eval'er @wtfenn's #Ignite session at 8am in Lincoln West! #eval13</t>
  </si>
  <si>
    <t>Good #eval requires mutual expectations - as demonstrated by#meerkats! @wtfenn at #eval13</t>
  </si>
  <si>
    <t>It's about data processes, not just data! Great tip to keep in mind. @wtfenn at #eval13</t>
  </si>
  <si>
    <t>How do you climb the R curve w/o falling off the cliff? @InnoNet_Eval'ers @wtfenn &amp;amp; @AnnKEmery will help. 10:45am Lincoln East #eval13</t>
  </si>
  <si>
    <t>Check out all our #eval13 tweets with @InnoNet_Eval</t>
  </si>
  <si>
    <t>RT @InnoNet_Eval: Still @ #eval13? Come learn about the advocacy eval experiences of @j_morariu @TomEval @DDFoltz @rkaneDC @jraynor1 &amp;amp; othe…</t>
  </si>
  <si>
    <t>Yes! RT"@jdeancoffey: In a nutshell he sums it up RT @jraynor1 Advocacy may be messy. Advocacy intent should not. #eval13"</t>
  </si>
  <si>
    <t>@jraynor1  Recommended book for coalition capacity analysis http://t.co/D0XeOq0rg3 #eval13</t>
  </si>
  <si>
    <t>Instead of strategic philanthropy how bout shared philanthropy-notion you are sharing goal orientation outside 1 org? #eval13 #philanthropy</t>
  </si>
  <si>
    <t>"If I'm sending my CEO and you are sending your intern, we are not on the same partnership page."-Vivienne Wildes #eval13</t>
  </si>
  <si>
    <t>Anyone else ever hear this: "Our goals were "like last year, maybe a little more" " Joslyn Maula #ignite #eval13</t>
  </si>
  <si>
    <t>Big data guidance from Stephanie Fuentes: "Work with what you have; avoid the creepy factor; find a few gems" #eval13 #bigdata</t>
  </si>
  <si>
    <t>No brainers from  #eval13: SNA on your interactive website only works if people use your website.</t>
  </si>
  <si>
    <t>"Suspend idea that synthesis [review] is a report. It is a process." Gabriela Fitz #issuelab #eval13</t>
  </si>
  <si>
    <t>RT @TomEval: “@InnoNet_Eval: Still @ #eval13? Come learn about advocacy eval w/ @j_morariu @TomEval @DDFoltz @rkaneDC @jraynor1 &amp;amp; others! 8…</t>
  </si>
  <si>
    <t>Advocacy may be messy. Advocacy intent should not. #eval13</t>
  </si>
  <si>
    <t>Awesome: Most important step on the learning loop: learn.  #eval13</t>
  </si>
  <si>
    <t>MT still learning tons from this crew! advocacy eval panel #eval13 @j_morariu @jdeancoffey @rkaneDC @DDFoltz @TomEval http://t.co/pDzL31RB6f</t>
  </si>
  <si>
    <t>Amen RT @jraynor1 "Suspend idea that synthesis [review] is a report. It is a process." Gabriela Fitz #issuelab #eval13</t>
  </si>
  <si>
    <t>In a nutshell he sums it up RT @jraynor1 Advocacy may be messy. Advocacy intent should not. #eval13</t>
  </si>
  <si>
    <t>Still @ #eval13? Come learn about the advocacy eval experiences of @j_morariu @TomEval @DDFoltz @rkaneDC @jraynor1 &amp;amp; others! 8am Columbia 4</t>
  </si>
  <si>
    <t>Superstar advocacy eval panel right now @ #eval13 @j_morariu @jdeancoffey @jraynor1 @rkaneDC @DDFoltz http://t.co/fJJ3dHHF0k</t>
  </si>
  <si>
    <t>RT @jraynor1: Advocacy may be messy. Advocacy intent should not. #eval13</t>
  </si>
  <si>
    <t>“@InnoNet_Eval: Still @ #eval13? Come learn about advocacy eval w/ @j_morariu @TomEval @DDFoltz @rkaneDC @jraynor1 &amp;amp; others! 8am Columbia 4</t>
  </si>
  <si>
    <t>Great crew @InnoNet_Eval: Superstar advocacy eval panel #eval13 @j_morariu @jdeancoffey @jraynor1 @rkaneDC @DDFoltz http://t.co/NYo2RU6Pm5</t>
  </si>
  <si>
    <t>RT @orsimpact: @jdeancoffey #eval13 -fabulous format- interactive panel- and visual map. @TomEval  been in Hawaii long enough to call his a…</t>
  </si>
  <si>
    <t>@AnnKEmery on using Excel (!) to make meaniingful charts/visuals was an #Eval13 highlight</t>
  </si>
  <si>
    <t>Great work on engaging stakeholders in data analysis/interpretation at #eval13 by http://t.co/FPt1vWqI8a</t>
  </si>
  <si>
    <t>Thank you @KatAthanasiades for great visual recording at #eval13. http://t.co/hpK7NLrqc7</t>
  </si>
  <si>
    <t>RT @rkaneDC: Thank you @KatAthanasiades for great visual recording at #eval13. http://t.co/hpK7NLrqc7</t>
  </si>
  <si>
    <t>Agreed -thanks, Kat ...and at 8am RT @rkaneDC: Thank you @KatAthanasiades for great visual recording at #eval13. http://t.co/67jbhAuJv2</t>
  </si>
  <si>
    <t>Media measurement: look at a targeted group not as an audience but as a community. Good tip from Stephen LaFrance in @DDFoltz #eval13 panel</t>
  </si>
  <si>
    <t>Awesome graphic recording of advocacy eval session by @KatAthanasiades  #eval13 http://t.co/ZcasO08j8y</t>
  </si>
  <si>
    <t>Value + RT @AnnKEmery Woohoo! Go @KatAthanasiades! “@RefocusInstitut: And they're doing graphic recording! #eval13 http://t.co/KVOPt5aY7V”</t>
  </si>
  <si>
    <t>Rich picture of @KatAthanasiades' post-secondary school trajectory. Great systems thinking workshop at #eval13! http://t.co/fYOdgzRN1w</t>
  </si>
  <si>
    <t>Don't miss @InnoNet_Eval'ers @KatAthanasiades &amp;amp; Veena today, 4:30-6, Columbia Rm 4, talking about public policy advocacy eval tools! #eval13</t>
  </si>
  <si>
    <t>Interested in #coalition assessment? @InnoNet_Eval'ers @KatAthanasiades &amp;amp; Veena are presenting on this at 2:40pm, Cabinet room! #eval13</t>
  </si>
  <si>
    <t>Some graphic recording of this morning's advocacy eval session by @KatAthanasiades. It was really fun! #eval13 http://t.co/x9y5mYvxAm</t>
  </si>
  <si>
    <t>Woohoo! Go @KatAthanasiades! “@RefocusInstitut: And they're doing graphic recording! #eval13 http://t.co/YfLmuEcxmy” #eval13</t>
  </si>
  <si>
    <t>RT @InnoNet_Eval: Rich picture of @KatAthanasiades' post-secondary school trajectory. Great systems thinking workshop at #eval13! http://t.…</t>
  </si>
  <si>
    <t>Thank you! RT @AnnKEmery thx 2 @jdeancoffey 4 sharing excellent examples of graphic recording! #thumbsupviz #eval13 http://t.co/jE56JnAupq</t>
  </si>
  <si>
    <t>What's the diff btw #performancemanagement &amp;amp; eval? Find out in @InnoNet_Eval'er @AnnKEmery's 6:10 session today in Lincoln West. #eval13</t>
  </si>
  <si>
    <t>Love great-looking, useful #dataviz? Head to @InnoNet_Eval'er @AnnKEmery's 11am session in Lincoln East for helpful tips! #eval13</t>
  </si>
  <si>
    <t>#Eval13 workshop instructors have really gone above and beyond! Entire beautiful binder on factor analysis: http://t.co/yJpuoB6wqn</t>
  </si>
  <si>
    <t>RT @j_morariu: #eval13 @ wtfenn 5 lessons from a recovering foundation program officer - funders &amp;amp; grantees can stop riding the #eval merry…</t>
  </si>
  <si>
    <t>Timelines, strategy frameworks, dot plots, unit charts, &amp;amp; more (in Excel!): 11am in Lincoln East #eval13 http://t.co/ax6JuN72Kk</t>
  </si>
  <si>
    <t>Can't wait to see your charts! “@JWong013: Looking forward to checking out @AnnKEmery blog and tools from "how to fool excel" #eval13”</t>
  </si>
  <si>
    <t>Thanks! RT “@usefuleval: @AnnKEmery changed my life with her tips to use Excel to automate graph and chart production! #eval13 #dataviz”</t>
  </si>
  <si>
    <t>Thanks! See you at lunch tomorrow :) “@Trina_Willard: Chart-apalooza with @AnnKEmery! Very cool data portrayal techniques w/ Excel. #Eval13”</t>
  </si>
  <si>
    <t>As requested, here are my slides from today's Excel Elbow Grease session at #eval13: http://t.co/cvLx6iWq0A Enjoy!</t>
  </si>
  <si>
    <t>Thanks to @jdeancoffey for sharing excellent examples of graphic recording!  #thumbsupviz #eval13 http://t.co/7fgMrzaMnW</t>
  </si>
  <si>
    <t>"Evaluation in the 21st century means..." (Just in case my vision isn't obvious, ha!) #eval13 http://t.co/bvvyEDfciT</t>
  </si>
  <si>
    <t>Excellent presentation by nonprofit internal evaluators Patrick Germaine &amp;amp; Michelle Portlock at #eval13: http://t.co/GkEBLJaycM</t>
  </si>
  <si>
    <t>RT @InnoNet_Eval: Our friendly directors, Veena &amp;amp; @j_morariu. Come by our booth to say hi! #eval13 http://t.co/Cup9e8HTV7</t>
  </si>
  <si>
    <t>RT @RefocusInstitut: Advocacy evaluators panel, Columbia 4,#eval13 http://t.co/tdJH6mxWOM</t>
  </si>
  <si>
    <t>Thanks Robin!! “@rkaneDC: @AnnKEmery on using Excel (!) to make meaniingful charts/visuals was an #Eval13 highlight”</t>
  </si>
  <si>
    <t>RT @TomEval: Good panel! W/O sweatpants "@clysy: What should I wear when presenting on blogging #eval13 ? I'm thinking sweatpants http://t.…</t>
  </si>
  <si>
    <t>[New video!] I recorded a portion of last week's #eval13 presentation about doing #dataviz in Excel: http://t.co/vE7upsM8Lj</t>
  </si>
  <si>
    <t>#Eval13: 3000+ evaluators, 800+ sessions, and way too little time to soak it all in: http://t.co/CjwKKhevGo</t>
  </si>
  <si>
    <t>RT @aeaweb: #Eval13 - 3000+ evaluators, 800+ sessions, and way too little time to soak it all in - from Emery #Evaluation http://t.co/csCkO…</t>
  </si>
  <si>
    <t>#eval13 full house @AnnKEmery excel for #dataviz http://t.co/7rkvBWR6uZ</t>
  </si>
  <si>
    <t>Up early to hear Patti Patrizi talk about measurement as misdirection #eval13</t>
  </si>
  <si>
    <t>Current state of evaluation :  we've introduced the word 'complexity' but still evaluate as if strategy is simple-Patti Patrizi #eval13</t>
  </si>
  <si>
    <t>Risks of dashboards from Patti Patrizi-either too many indicators, too few or too distal.  #eval13</t>
  </si>
  <si>
    <t>Patti Patrizi encouraging evaluators to help foundations present learning and complexity when reporting on strategy to boards #eval13</t>
  </si>
  <si>
    <t>TerryBehrens-lacking eval models, focus on accountability, evaluating discrete pieces not whole: history to understand current state #eval13</t>
  </si>
  <si>
    <t>IDing when you are dealing with a finite and infinite game--great frame for advocacy eval and thinking about strategy  #eval13</t>
  </si>
  <si>
    <t>Lovely Dhillon shares business tool for assessing expected impact value  of outcomes across a portfolio #eval13 http://t.co/ADryetxQi3</t>
  </si>
  <si>
    <t>Session 645 #eval13 comments--1) strategic learning bridges disconnect between priorities and the work 2) ecosystem learning is new frontier</t>
  </si>
  <si>
    <t>Great session #eval13 706 on real life advocacy evaluation experiences from field leaders http://t.co/gK62fcRoDM</t>
  </si>
  <si>
    <t>@jdeancoffey #eval13 -fabulous format- interactive panel- and visual map. @TomEval  been in Hawaii long enough to call his approach "chill"</t>
  </si>
  <si>
    <t>#eval13 I am here to hear Tom Cook to speak about the "new frontier of research design" (AEA conference, day 2)</t>
  </si>
  <si>
    <t>EPA's Matt Keene shares network analysis of conference attendees to enhance how people connect and learn about shared interests #eval13</t>
  </si>
  <si>
    <t>Len Bickman says: "I'm going to present on something I'm very interested in, and that's me." #eval13 Quant TIG business meeting.</t>
  </si>
  <si>
    <t>Georgia State's Paul Ferraro admits that he doesn't do qualitative research because he's lazy. #eval13</t>
  </si>
  <si>
    <t>#eval13 Tip for conference-goers from the woman next to me: bring an extra scarf that can double as a blanket in over-A/C'ed space.</t>
  </si>
  <si>
    <t>Michael Quinn Patton notes the past decade's Top 10 developments in qualitative research methods #eval13</t>
  </si>
  <si>
    <t>#eval13 Quinn's Top10: 10Software 9SocMedia 8Ethics 7Mixed 6Visuals 5UseDemand 4QualAsIntervention 3Context 2EvaluatorAsInstrument 1Sampling</t>
  </si>
  <si>
    <t>My favorite quote of #eval13: "You need to love your problem a little bit more" - Sanjeev Sridharan quoting Paul Rosenbaum.</t>
  </si>
  <si>
    <t>Second favorite quote of #eval13: "All models are wrong but some are useful" - Mel Mark quoting George Box</t>
  </si>
  <si>
    <t>Luv this RT @lrpeck Second favorite quote of #eval13: "All models are wrong but some are useful" - Mel Mark quoting George Box</t>
  </si>
  <si>
    <t>250+ in the data viz multi paper session today. Excited to share incorporation of graphic recording as an evaluation tool. #eval13</t>
  </si>
  <si>
    <t>With data viz, the garbage in and garbage out problem is exaggerated. Use visualization with caution. Stephanie Green  #eval13</t>
  </si>
  <si>
    <t>What is the meaningful difference between movement building and field building? Value set, individual vs organizational focus... #eval13</t>
  </si>
  <si>
    <t>Hi Lady..RT @KD_eval Hi #eval13! Glad to be here at AEA to learn more about evaluation today-- now with USEPA on my badge. :)</t>
  </si>
  <si>
    <t>Happy to have found Millet, Joy and Hopson.  Now where is Dr Hood?  #eval13</t>
  </si>
  <si>
    <t>Hopson, Casey and Hopson talking about graphic conceptual models. #eval13</t>
  </si>
  <si>
    <t>Torres shares findings re: benefits of conceptual models.  #eval13 http://t.co/LFFRNLrg0W</t>
  </si>
  <si>
    <t>Factors which influence use and benefits of graphic #eval13 conceptual models http://t.co/lEPrEEHT8A</t>
  </si>
  <si>
    <t>Typical elements of graphic conceptual models  #eval13 http://t.co/S6nAwqhmea</t>
  </si>
  <si>
    <t>Because the soul needs feeding as much as the brain  #eval13 http://t.co/0mmQ5pY1pH</t>
  </si>
  <si>
    <t>@InnoNet_Eval that to Johanna M for pulling together such a great panel. She made us all look good. #eval13</t>
  </si>
  <si>
    <t>Dr Hood seen and hugged at #eval13 Looking forward to #CREA14</t>
  </si>
  <si>
    <t>Gd grp RT @KD_eval Relating 2 presentations abt #eval leadership in organiznations arranged by @KarcsiG w/ @TomEval on the panel. #eval13</t>
  </si>
  <si>
    <t>Find the Stacey Matrix very useful frame for thinking abt the context for #eval13 and our notions of control http://t.co/OtYPd1g4wT</t>
  </si>
  <si>
    <t>Did I really say that? “@orsimpact: @jdeancoffey #eval13-fabulous format- @TomEval been in Hawaii long enough to call his approach "chill"</t>
  </si>
  <si>
    <t>Good panel! W/O sweatpants "@clysy: What should I wear when presenting on blogging #eval13 ? I'm thinking sweatpants http://t.co/iexHmzDWYn"</t>
  </si>
  <si>
    <t>But no one knew who John Snow was! “@abbyik: Appreciate @TomEval's description of evaluators as "Guardian of theory of change." #eval13”</t>
  </si>
  <si>
    <t>Still not sure what a Vine is but now I am in one: RT @RefocusInstitut 19Oct13 Graphic recording in action #eval13 https://t.co/PdBEF0Txfi</t>
  </si>
  <si>
    <t>Relating to the presentations about #eval leadership in organiznations arranged by @KarcsiG with @TomEval on the panel. #eval13</t>
  </si>
  <si>
    <t>Reviewing use of video as an evaluation report to incorporate youth voices #eval13. What are unique ways you report information?</t>
  </si>
  <si>
    <t>Video content emerged from desire to present deaf youth voice.  I've heard of "emergent outcomes", what about emergent report? #eval13</t>
  </si>
  <si>
    <t>Jodi Fitzpatrick on researchers as evaluators &amp;amp; tie to methods w/ lack of eval theories - eval tied to tools, not tools for eval #eval13</t>
  </si>
  <si>
    <t>Interesting bias in community based photography -people tended to not photograph things they didn't like. #eval13</t>
  </si>
  <si>
    <t>Frustrated. Count now up to 4 speakers who "dumb down" content to share. There is diff btwn dumbing down &amp;amp; using clear language #eval13</t>
  </si>
  <si>
    <t>. @KD_eval "Let's crash the barriers between evaluation methodologies" - Yes! #eval13</t>
  </si>
  <si>
    <t>.@KD_eval - shared her excitement of involving others w/ relevant work/effort- strongly agree. Happy AEA's reaching out more #eval13</t>
  </si>
  <si>
    <t>Enjoying #programdesign by graduate students in design competition. Want to see more evaluators add this to their services. #eval13</t>
  </si>
  <si>
    <t>For #eval in emergent contexts, have a range of possible expected outcomes instead of very specific intended outcomes, says @KarcsiG #eval13</t>
  </si>
  <si>
    <t>Emergent outcomes are addicting and exciting - @KarcsiG. Yeah!!! As is designing open-ended #evaluation that can capture them. :) #eval13</t>
  </si>
  <si>
    <t>!! RT @KarcsiG: . @KD_eval "Let's crash the barriers between evaluation methodologies" - Yes! #eval13</t>
  </si>
  <si>
    <t>Opening plenary session Pres. Fitzpatrick  #eval13 http://t.co/jR2CI7yz1f</t>
  </si>
  <si>
    <t>Full house, opening plenary, wow! #datanerds  #eval13</t>
  </si>
  <si>
    <t>Here they are! #datanerds #eval13 http://t.co/UevrPw6X5z</t>
  </si>
  <si>
    <t>What DO we mean by accountability? #eval13 http://t.co/RXl6PLHrrZ</t>
  </si>
  <si>
    <t>Come and top up your business skills at the Intermediate a Consulting Skill Building session in Columbia 7 #eval13</t>
  </si>
  <si>
    <t>Come visit me to learn about my innovative, community based evaluations -193 #eval13 http://t.co/XGnXZlXKnr</t>
  </si>
  <si>
    <t>Love Ignite! Presentations, Lincoln West #eval13</t>
  </si>
  <si>
    <t>My ignite from last year #eval13 #throwbackthursday http://t.co/d094CofZkh</t>
  </si>
  <si>
    <t>Think tank on facilitating data-based decision making in community planning in Coats #eval13</t>
  </si>
  <si>
    <t>Learning about evaluation at United Way as I delve further into the npo world #eval13</t>
  </si>
  <si>
    <t>CPEE TIG meeting starting now Kalorama #eval13 http://t.co/hHmGnOmmOf</t>
  </si>
  <si>
    <t>Collaborative, Participatory, Empowerment #Evaluation, oh my! #DFett #eval13 http://t.co/j0TEy3oTuC</t>
  </si>
  <si>
    <t>Rita O'Sullivan - collaborative #eval #eval13 http://t.co/WjFI1sUwIH</t>
  </si>
  <si>
    <t>Ann Zukoski discusses participatory evaluation #eval13 http://t.co/GAD6lv4qFn</t>
  </si>
  <si>
    <t>What is empowerment evaluation? #eval13 http://t.co/tODleWVYeg</t>
  </si>
  <si>
    <t>Aaaabe Wanderssssssman, has to pick up the pace to keep up with #DFett #eval13 http://t.co/6g0sE6NBHk</t>
  </si>
  <si>
    <t>Abe Wandersman opens empowerment eval dinner #eval13 http://t.co/at7K5eBF2A</t>
  </si>
  <si>
    <t>The future of empowerment evaluation #eval13 http://t.co/iStCwIRak2</t>
  </si>
  <si>
    <t>Advocacy evaluators panel, Columbia 4,#eval13 http://t.co/tdJH6mxWOM</t>
  </si>
  <si>
    <t>And they're doing graphic recording! #eval13 http://t.co/s9r3mq1SKC</t>
  </si>
  <si>
    <t>Totally cool graphic recording of finding readiness/purpose in advocacy evaluation #eval13 http://t.co/xhRGEdjjhb</t>
  </si>
  <si>
    <t>Useful methods for advocacy evaluation #eval13 http://t.co/3BcsrYIOw0</t>
  </si>
  <si>
    <t>Graphic recording in action #eval13 https://t.co/8O1A7AWZhr</t>
  </si>
  <si>
    <t>Rigor in advocacy evaluation  #eval13 http://t.co/rw7ljkz1xX</t>
  </si>
  <si>
    <t>Free online project management tool  #eval13 https://t.co/Hx3R7kSpIF</t>
  </si>
  <si>
    <t>Awesome group discussing survey boredom, intl ballroom table 12 #eval13 http://t.co/RMM1cAYzXZ</t>
  </si>
  <si>
    <t>Hmm....some people need to have a better understanding of participatory. A committee of leaders reviewing data is NOT participatory #eval13</t>
  </si>
  <si>
    <t>Deuces to the session with participatory in title that is most definitely NOT participatory #WhoReviewsThese #eval13</t>
  </si>
  <si>
    <t>Or I could stay here and put them on blast....hmmm....tempting  #eval13</t>
  </si>
  <si>
    <t>Ok, better now. In session on pv.  #eval13</t>
  </si>
  <si>
    <t>Free data mapping program #eval13 http://t.co/BoolQVz6tV</t>
  </si>
  <si>
    <t>RT @RefocusInstitut: Totally cool graphic recording of finding readiness/purpose in advocacy evaluation #eval13 http://t.co/xhRGEdjjhb</t>
  </si>
  <si>
    <t>Looking forward to rocking our 1-day workshop tomorrow on #eval logic &amp;amp; methodology, co-presenting with @scriv1 - watch for tweets! #eval13</t>
  </si>
  <si>
    <t>A quick history of #evaluation (last 2 million years) by laser pointer from @scriv1 at #eval13</t>
  </si>
  <si>
    <t>History of science is just 5000 years; history of #evaluation and #technology 2 million years old, says @scriv1 #eval13</t>
  </si>
  <si>
    <t>Doctors give patients what they need, not what they request. Evaluators should negotiate hard to do the same. @scriv1 #eval13 #eval</t>
  </si>
  <si>
    <t>Think not just program #eval; also product, personnel, proposal, performance, portfolio, and policy. @scriv1 #eval13</t>
  </si>
  <si>
    <t>Rotten, osteoporotic intradisciplinary #eval that assures quality of disciplines: peer review. Our role as alpha discipline. #eval13 @scriv1</t>
  </si>
  <si>
    <t>If the thing you are calling #evaluation does not draw conclusions about merit or worth, it's invalid to call it an eval - @scriv1 #eval13</t>
  </si>
  <si>
    <t>Future of eval theory, from @scriv1  Where are we going with the whole of #eval is more interesting than just program eval #eval13 #eval2013</t>
  </si>
  <si>
    <t>Agree MT @ejanedavidson: Future of eval theory, from @scriv1 Where we're going w/whole of #eval more interesting than just prgm eval #eval13</t>
  </si>
  <si>
    <t>Grab books sooner rather than later. They sell out! "@SAGE_Methods: Our #eval13 booth opens bright &amp;amp; early tomorrow at 8am. See you there!"</t>
  </si>
  <si>
    <t>Popularity of these writings show public interest in #evaluation, says Jodi Fitzpatrick #eval13 presidential address http://t.co/eSe8Ap1YLh</t>
  </si>
  <si>
    <t>Not everyone who does "evaluation" is an evaluator ... true; most know nothing of the core of #eval e.g. ESM #eval13 http://t.co/yfFQZ0xiPD</t>
  </si>
  <si>
    <t>AEA 365 post: #Evaluation 2013 Conference Week: Jane Davidson on Actionable Evaluation -
http://t.co/pNGdg5JtCn #eval13</t>
  </si>
  <si>
    <t>#evaluation-specific methodology. Why it must be in your toolkit. Michael Scriven and me, 45 min demo. Jefferson West right NOW!! #eval13</t>
  </si>
  <si>
    <t>Woot! More on #evaluation rubrics right NOW in suite 2101. Get here, people! :) #eval13</t>
  </si>
  <si>
    <t>Interesting session on SSD for R, single subj #eval data. What's a good 101 course to learn R? Or PSPP, other free stats software? #eval13</t>
  </si>
  <si>
    <t>Bob Stake: we should take pride in seeing things differently. In some ways we are all outliers. #eval13 #evaluation #eval2013</t>
  </si>
  <si>
    <t>Moving. Some amazing and powerful - often negative, scary - childhood experiences have shaped thinking of #eval's pioneers #eval13 #eval2013</t>
  </si>
  <si>
    <t>ALL initiatives are faith-based until they are evaluated -- @MQuinnP #omgMQP #eval #eval13 #eval2013</t>
  </si>
  <si>
    <t>Evangelicals are wise to fear sending people off to college. Social science corrupts! @mquinnp was corrupted. Classic #omgMQP #eval #eval13</t>
  </si>
  <si>
    <t>Great example, how knowing where someone came from individually &amp;amp; culturally illuminates where they're coming from, #eval approaches #eval13</t>
  </si>
  <si>
    <t>"@Indigo_Queendom: Overheard at #eval13: "The only tool you need in your evaluator's toolbox is wine." #geethanks" LOL ... but it helps!</t>
  </si>
  <si>
    <t>Put substantial flesh on the bones of infusing social justice into #eval. Take shower, new lint in navel. LOL, had to be here. ;-&amp;gt;  #eval13</t>
  </si>
  <si>
    <t>We need to better know policy makers, those in politics, and help them understand our profession. Rakesh Mohan #eval #eval13</t>
  </si>
  <si>
    <t>The press, media should be our allies. -- Rakesh Mohan #eval13 closing session reflections #eval</t>
  </si>
  <si>
    <t>Themes From Case Studies of Evaluators' Lives - Got a good pic from this #eval13 panel? For a http://t.co/M6qCeDZxGx post. #eval #eval2013</t>
  </si>
  <si>
    <t>Handouts from Survey Design 101 in eLibrary - Creative Commons Licensed for you to use and abuse http://t.co/5wKoXa0jTK #eval13</t>
  </si>
  <si>
    <t>Worth a try: Got a mac vga dongle that I could borrow in Columbia 11 at 7:50 am? Lent mine, not returned, now panicked. Oh my. #eval13</t>
  </si>
  <si>
    <t>Yay! If This Then That working with Twitter once again - can archive messages for analysis #eval #eval13 http://t.co/drGnvk7k3Y</t>
  </si>
  <si>
    <t>If this session wasn't inherently interesting my brain would have collapsed &amp;amp; I'd leave. Well played, @aeaweb @sukist, well played. #eval13</t>
  </si>
  <si>
    <t>Check out all the #evaluators in one room! Opening plenary at #eval13. @aeaweb http://t.co/R4sTnU73kk</t>
  </si>
  <si>
    <t>RT @aeaweb: #Eval13 Day Four from @clysy http://t.co/j8u3re4xRW</t>
  </si>
  <si>
    <t>Evaluation 2013 Conference Week: Jane Davidson on Actionable #Eval - 10/16 on aea365 http://t.co/Cw5nZi6CbN #eval13</t>
  </si>
  <si>
    <t>Reminder for #Eval13 Attendees: Using Twitter to Add Value to Your Evaluation 2013 Experience - http://t.co/tLdzQ3VdvO</t>
  </si>
  <si>
    <t>Tweet your #eval13 photos with the conference hashtag, or post to the Facebook Event page to share w/the community http://t.co/MO0MvVBwhC</t>
  </si>
  <si>
    <t>Have something to donate for Friday's Silent Auction? Drop-off is at both the volunteer and registration desks.#eval13</t>
  </si>
  <si>
    <t>RT @clysy: #Eval13 Day Two is up, can you help fill it with cartoons? http://t.co/XVTywUoP3Y</t>
  </si>
  <si>
    <t>Evaluation 2013 Conference Week: Kathy McKnight on PD Opportunities in Quantitative Methods - 10/17 on aea365 http://t.co/WYw71m3xXo #eval13</t>
  </si>
  <si>
    <t>John Easton's The Practice of Educational #Eval Today: A Federal Perspective will now be tomorrow at 2:40-4:10 in Jefferson West  #eval13</t>
  </si>
  <si>
    <t>Evaluation 2013 Conference Week: Chris Lysy on Cartooning the #eval13 Conference - 10/18 on http://t.co/wqdDjVo2lt cc/@clysy</t>
  </si>
  <si>
    <t>#eval13 Day One - from @clysy http://t.co/CKHxhwqouw</t>
  </si>
  <si>
    <t>#Eval13 Day Two from @clysy http://t.co/AtHO3R12yv</t>
  </si>
  <si>
    <t>#Eval13 Day Three from @clysy http://t.co/MQWJjNmvMs</t>
  </si>
  <si>
    <t>Eval13 http://t.co/TOaUCdagYJ #storify #eval13 #indigenous</t>
  </si>
  <si>
    <t>Evaluation 2013 Conference Week: Conference Twitter Users on #Eval13 - 10/19 on aea365 http://t.co/vi54exwsnT</t>
  </si>
  <si>
    <t>#Eval13 Day Four from @clysy http://t.co/j8u3re4xRW</t>
  </si>
  <si>
    <t>#Eval13 - 3000+ evaluators, 800+ sessions, and way too little time to soak it all in - from Emery #Evaluation http://t.co/csCkOjQqOc</t>
  </si>
  <si>
    <t>#eval13 Uploaded 10 qualitative trends presidential strand to AEA eLibrary. Thx to all for your interest &amp;amp; support.  MQP</t>
  </si>
  <si>
    <t>Attended a @mquinnp session, so added 4 developmental eval cartoons.  #eval13 http://t.co/zcLOkzD3GB here's one http://t.co/ZPw1lQbk9W</t>
  </si>
  <si>
    <t>#Eval13 Day One http://t.co/oQNQmx8UEH</t>
  </si>
  <si>
    <t>Running late, someone take notes! And comment on http://t.co/FjHdF7rUnN :) #eval13</t>
  </si>
  <si>
    <t>8 more cartoons added, but come on people, give me some inspiration in the comments! #Eval13 Day One http://t.co/oQNQmx8UEH</t>
  </si>
  <si>
    <t>#Eval13 Day Two is up, can you help fill it with cartoons? http://t.co/FPuk7dCMou</t>
  </si>
  <si>
    <t>Inspired by @raryrlewis1 added to http://t.co/YzK2pyDJRS #eval13 http://t.co/EJl2TouhLz</t>
  </si>
  <si>
    <t>Remember excited evaluators TIG cartoon from day one http://t.co/5ys78pRrZr here they are #eval13 http://t.co/9xqlg3XDt9</t>
  </si>
  <si>
    <t>#eval13 one last set of cartoons added to day two, on #Data Viz! http://t.co/YzK2pyDJRS http://t.co/dgeTCbrR0s</t>
  </si>
  <si>
    <t>#eval13 Day Three is up, not much there yet so give me comments! http://t.co/bZvs6JbnDs http://t.co/SMi18D9DOJ</t>
  </si>
  <si>
    <t>#eval13 afternoon cartoon update. http://t.co/bZvs6JbnDs http://t.co/ggLwiVBGnJ</t>
  </si>
  <si>
    <t>What should I wear when presenting on blogging #eval13 ? I'm thinking sweatpants with a jacket and tie http://t.co/BIqWJK05PD</t>
  </si>
  <si>
    <t>#eval13 two last ones for day 3 including this one inspired by Elisa http://t.co/bZvs6JbnDs http://t.co/2TH3yZitrJ</t>
  </si>
  <si>
    <t>#eval13 Cartooning huge Conference day 4 is up http://t.co/05H8RRztyb http://t.co/WuwwdghHqP</t>
  </si>
  <si>
    <t>Not sure what the iPad had in mind when it changed my Cartooning the Conference into... "Cartooning huge Conference" #eval13</t>
  </si>
  <si>
    <t>Retroactively adding #eval13 cartoons, comment on http://t.co/FjHdF7rUnN w/ your stories... I added this to day4 http://t.co/8lOZg3esnj</t>
  </si>
  <si>
    <t>Thank you to all those who inspired #eval13 cartoons &amp;amp; shared them with the #eval community!  ebook coming soon http://t.co/41RxKh1ftX</t>
  </si>
  <si>
    <t>#eval13 musings by Ann Price http://t.co/8Qst2gX8xL</t>
  </si>
  <si>
    <t>27 RTs &amp;amp; 6 Favorites, I think I'm going to mark this as my top cartoon of #eval13 http://t.co/EJl2TouhLz</t>
  </si>
  <si>
    <t>#Eval13 is here! If you're wondering where we'll be at any point this week, check out our site: http://t.co/GVOgE3hNod</t>
  </si>
  <si>
    <t>Really enjoyed the Michael Quinn Patton developmental eval workshop the last few days. Are you an evaluator or eval facilitator? #eval13</t>
  </si>
  <si>
    <t>"Are they doing things right vs. are they doing the right thing?" The latter q is crucial, not always asked. NPF TIG breakfast at #eval13</t>
  </si>
  <si>
    <t>RT @j_morariu: #eval13 NPFTIG Patti telling it like it is - 3 traps: linearity/certainty bias; auto-pilot; &amp;amp; indicator blindness</t>
  </si>
  <si>
    <t>To help an org embrace org learning and improvement, think like a community organizer &amp;amp; use design thinking! Rosanna Tran at #eval13</t>
  </si>
  <si>
    <t>Our friendly directors, Veena &amp;amp; @j_morariu. Come by our booth to say hi! #eval13 http://t.co/Cup9e8HTV7</t>
  </si>
  <si>
    <t>Challenges in portfolio eval? 1.Diverse objects 2.Level of analysis 3.So much data 4.Capturing staff contribution- Bonnie Shepard #eval13</t>
  </si>
  <si>
    <t>Is the strategy catalytic? To eval, you're looking for ripple effects. Bonnie Shepard #eval13</t>
  </si>
  <si>
    <t>Effectiveness: is the portfolio more than the sum of its parts (grantees)? Bonnie L.Shepard #eval13</t>
  </si>
  <si>
    <t>Sun is rising on the final day of #eval13! http://t.co/SxRehyfUpO</t>
  </si>
  <si>
    <t>#sna of #eval13 - check out @InnoNet_Eval (red) - way 2 tweet, Kat! way more #eval chatter http://t.co/1jN1AlpGPs http://t.co/in3Gxq6YV6</t>
  </si>
  <si>
    <t>RT @j_morariu: #sna of #eval13 - check out @InnoNet_Eval (red) - way 2 tweet, Kat! way more #eval chatter http://t.co/1jN1AlpGPs http://t.c…</t>
  </si>
  <si>
    <t>#eval13 NPFTIG Patti telling it like it is - 3 traps: linearity/certainty bias; auto-pilot; &amp;amp; indicator blindness</t>
  </si>
  <si>
    <t>#eval13 NPFTIG Terri B: With strategy (&amp;amp; the Board) be honest with what you know and don't know</t>
  </si>
  <si>
    <t>#eval13 NPFTIG: Numbers (esp. bad indicators) are reductions &amp;amp; stand in for trust</t>
  </si>
  <si>
    <t>#eval13 @rtrannchcf use community organizing strategies &amp;amp; design thinking to engage colleagues in #eval</t>
  </si>
  <si>
    <t>#eval13 @ wtfenn 5 lessons from a recovering foundation program officer - funders &amp;amp; grantees can stop riding the #eval merry-go-round!</t>
  </si>
  <si>
    <t>#eval13 Gretchen: 3 steps for data review: Observe, infer, action planning. Get our brains warmed up to process</t>
  </si>
  <si>
    <t>#eval13 John rocking the DVRTIG Ignite http://t.co/EI5gW8K4zT</t>
  </si>
  <si>
    <t>#eval13 Bonnie Shepard on funder portfolio #eval - portfolio effectiveness is more than the sum of its parts</t>
  </si>
  <si>
    <t>Intriguing exploration of whether a Pay-For-Success approach to support a green workforce training program in TN could work. #AEA13 #eval13</t>
  </si>
  <si>
    <t>Hi #eval13! Glad to be here at AEA to learn more about evaluation today-- now with USEPA on my badge. :)</t>
  </si>
  <si>
    <t>Getting ready to hear from Beverly Parsons, AEA's 2014 President at the Environmental Evaluation TIG #eval13</t>
  </si>
  <si>
    <t>Bev Parsons: Visionary Evaluation is not a "new" form of evaluation but a way of thinking about the role of #eval. #eval13</t>
  </si>
  <si>
    <t>Listening to Peter Davis talk about the groundbreaking work on #eval policy within the US State Department. #eval13</t>
  </si>
  <si>
    <t>After 10 years of wearing out my copy of Utilization-Focused Evaluation, I finally bought the new edition...@MQuinnP #geek #eval #eval13</t>
  </si>
  <si>
    <t>Hadn't tracked Gates Foundation #eval work for a few years, fascinating to learn that they now have a formal eval policy. #eval13</t>
  </si>
  <si>
    <t>http://knowledgeinstitute.co.nz/</t>
  </si>
  <si>
    <t>http://ow.ly/pS4J3</t>
  </si>
  <si>
    <t>http://ow.ly/pS6NA</t>
  </si>
  <si>
    <t>http://bit.ly/1cV09gz</t>
  </si>
  <si>
    <t>http://ow.ly/pOqcb</t>
  </si>
  <si>
    <t>http://www.eval.org/Evaluation2013</t>
  </si>
  <si>
    <t>http://ow.ly/pBZCe</t>
  </si>
  <si>
    <t>http://instagram.com/p/fi1ECloT4Y/</t>
  </si>
  <si>
    <t>http://aea365.org/blog/?p=10307</t>
  </si>
  <si>
    <t>http://shar.es/EafVS</t>
  </si>
  <si>
    <t>http://freshspectrum.com/eval13-day-two/</t>
  </si>
  <si>
    <t>http://freshspectrum.com/eval2013/</t>
  </si>
  <si>
    <t>http://www.bethkanter.org/measure-impact/</t>
  </si>
  <si>
    <t>http://www.tiny.cc/unlearning</t>
  </si>
  <si>
    <t>http://bolderadvocacy.org/blog/what-do-nonprofits-want-to-become-stronger-public-policy-advocates#.Ul_2VSw8exs.twitter</t>
  </si>
  <si>
    <t>http://freshspectrum.com/eval13-day-two</t>
  </si>
  <si>
    <t>http://ow.ly/pUXjI</t>
  </si>
  <si>
    <t>http://www.wileyonlinelibrary.com/journal/wmhp</t>
  </si>
  <si>
    <t>http://ow.ly/pV38Z http://ow.ly/pV3cR</t>
  </si>
  <si>
    <t>http://informalscience.org</t>
  </si>
  <si>
    <t>http://ow.ly/25zjHa</t>
  </si>
  <si>
    <t>http://bit.ly/1auw02x</t>
  </si>
  <si>
    <t>http://tmi.me/1aPRvv</t>
  </si>
  <si>
    <t>http://bit.ly/1c243EM</t>
  </si>
  <si>
    <t>http://mktg.peoplefluent.com/PictureYourBusinessStrategy_Registration.html</t>
  </si>
  <si>
    <t>http://www.phdcomics.com/comics.php?f=1323</t>
  </si>
  <si>
    <t>http://freshspectrum.com/eval13-day-one/#loveit</t>
  </si>
  <si>
    <t>http://wp.me/p41khL-c</t>
  </si>
  <si>
    <t>http://www.slideshare.net/annkemery/excel-2013-1016</t>
  </si>
  <si>
    <t>http://freshspectrum.com/eval13-day-three/</t>
  </si>
  <si>
    <t>http://ow.ly/pUo0P</t>
  </si>
  <si>
    <t>http://ow.ly/pWQQd</t>
  </si>
  <si>
    <t>http://ow.ly/pWN99</t>
  </si>
  <si>
    <t>http://bolderadvocacy.org/blog/what-do-nonprofits-want-to-become-stronger-public-policy-advocates#.UmEwi2pHKGg.twitter</t>
  </si>
  <si>
    <t>http://bit.ly/GSCn6R</t>
  </si>
  <si>
    <t>http://www.issuelab.org</t>
  </si>
  <si>
    <t>http://goo.gl/PqbDY2</t>
  </si>
  <si>
    <t>http://goo.gl/xoY0hP</t>
  </si>
  <si>
    <t>https://github.com/tonyfujs/AEA2013</t>
  </si>
  <si>
    <t>http://ow.ly/pXXwk</t>
  </si>
  <si>
    <t>http://ow.ly/pYmaO</t>
  </si>
  <si>
    <t>http://ow.ly/pWZjj</t>
  </si>
  <si>
    <t>http://bit.ly/19WiAhG</t>
  </si>
  <si>
    <t>http://www.qualitative-researcher.com</t>
  </si>
  <si>
    <t>http://wp.me/p27JjM-dC</t>
  </si>
  <si>
    <t>http://ow.ly/pX5kq</t>
  </si>
  <si>
    <t>http://4sq.com/19MEwaR</t>
  </si>
  <si>
    <t>http://researchdesignreview.com</t>
  </si>
  <si>
    <t>http://instagram.com/p/fimgqtQrVm/</t>
  </si>
  <si>
    <t>http://ow.ly/25vdCb</t>
  </si>
  <si>
    <t>https://miradi.org/</t>
  </si>
  <si>
    <t>http://instagram.com/p/fnWKLwwrSX/</t>
  </si>
  <si>
    <t>http://aea365.org/blog/?p=10277</t>
  </si>
  <si>
    <t>http://bonfyre.me/1/2s7FiUGg0TPgGETuQr2KE</t>
  </si>
  <si>
    <t>http://informalscience.org/evaluation/evaluation-resources/pi-guide#chapter-6</t>
  </si>
  <si>
    <t>http://ow.ly/pT1BF</t>
  </si>
  <si>
    <t>http://ow.ly/pT1f9</t>
  </si>
  <si>
    <t>http://ow.ly/pT1S1</t>
  </si>
  <si>
    <t>http://ow.ly/pUQh2</t>
  </si>
  <si>
    <t>http://ow.ly/pUQRX</t>
  </si>
  <si>
    <t>http://ow.ly/pUW77</t>
  </si>
  <si>
    <t>http://ow.ly/pUUqI</t>
  </si>
  <si>
    <t>http://ow.ly/pUTgc</t>
  </si>
  <si>
    <t>http://ow.ly/pUWHM</t>
  </si>
  <si>
    <t>http://ow.ly/pUU8h</t>
  </si>
  <si>
    <t>http://ow.ly/pUWXl</t>
  </si>
  <si>
    <t>http://ow.ly/pUVTo</t>
  </si>
  <si>
    <t>http://ow.ly/pUVOI</t>
  </si>
  <si>
    <t>http://ow.ly/pUXam</t>
  </si>
  <si>
    <t>http://ow.ly/pUXwV</t>
  </si>
  <si>
    <t>http://evaluation.nu/?p=260</t>
  </si>
  <si>
    <t>http://evaluation.ces.ncsu.edu</t>
  </si>
  <si>
    <t>http://bit.ly/1crk8k7</t>
  </si>
  <si>
    <t>http://wp.me/p27JjM-dJ</t>
  </si>
  <si>
    <t>http://to.gg/ti</t>
  </si>
  <si>
    <t>http://ow.ly/pScUp</t>
  </si>
  <si>
    <t>http://ow.ly/pV0hJ</t>
  </si>
  <si>
    <t>http://ow.ly/i/3sELw</t>
  </si>
  <si>
    <t>http://ow.ly/pSbSA</t>
  </si>
  <si>
    <t>http://ow.ly/pScqE</t>
  </si>
  <si>
    <t>http://aea365.org/blog</t>
  </si>
  <si>
    <t>http://www.edc.org/newsroom/announcements/edc_american_evaluation_association</t>
  </si>
  <si>
    <t>http://ltd.edc.org/edc-aea-2013</t>
  </si>
  <si>
    <t>http://ow.ly/pBtZE</t>
  </si>
  <si>
    <t>http://lnkd.in/bKXWhCW</t>
  </si>
  <si>
    <t>http://ow.ly/pV6pF</t>
  </si>
  <si>
    <t>http://ow.ly/pV74V</t>
  </si>
  <si>
    <t>http://ow.ly/pV7hL</t>
  </si>
  <si>
    <t>http://ow.ly/pS77m</t>
  </si>
  <si>
    <t>http://fb.me/10mAiuSjA</t>
  </si>
  <si>
    <t>http://fb.me/2OO1Ljj2f</t>
  </si>
  <si>
    <t>http://shar.es/EThUv</t>
  </si>
  <si>
    <t>http://ow.ly/pSIGQ</t>
  </si>
  <si>
    <t>http://freshspectrum.com/wp-content/uploads/2013/10/wpid-Photo-Oct-17-2013-923-AM.jpg</t>
  </si>
  <si>
    <t>http://ow.ly/pUodT http://ow.ly/pUotN</t>
  </si>
  <si>
    <t>http://ow.ly/pUmn9</t>
  </si>
  <si>
    <t>http://www.eval.org/p/cm/ld/fid=21</t>
  </si>
  <si>
    <t>http://ow.ly/25B9p1</t>
  </si>
  <si>
    <t>http://ow.ly/pSI0a</t>
  </si>
  <si>
    <t>http://thepump.jsi.com/streamlining-the-data-collection-process-using-mobile-technology-an-example-from-sc4ccm/</t>
  </si>
  <si>
    <t>http://ow.ly/pS7zK</t>
  </si>
  <si>
    <t>http://ow.ly/pXXLX</t>
  </si>
  <si>
    <t>http://bit.ly/15PWBI1</t>
  </si>
  <si>
    <t>http://freshspectrum.com/eval13-day-four/</t>
  </si>
  <si>
    <t>http://www.livingcities.org/blog/?id=186</t>
  </si>
  <si>
    <t>http://ow.ly/pV0WD</t>
  </si>
  <si>
    <t>http://ow.ly/q19Ct</t>
  </si>
  <si>
    <t>http://eval.org/p/cm/ld/fid=21</t>
  </si>
  <si>
    <t>http://ow.ly/pS7KL</t>
  </si>
  <si>
    <t>http://ow.ly/pUex7</t>
  </si>
  <si>
    <t>http://ow.ly/pUfhv</t>
  </si>
  <si>
    <t>http://www.youtube.com/watch?v=1hP0yDMRxVc&amp;feature=c4-overview&amp;list=UUu0waUz-GtZzeRQunEHSj_g</t>
  </si>
  <si>
    <t>http://abtassociates.com/White-Papers/2012/What-Works-for-Addressing-the-What-Works-Question-.aspx</t>
  </si>
  <si>
    <t>http://abtassociates.com/Practice-Areas/Education/Science,-Technology,-Engineering-and-Math.aspx</t>
  </si>
  <si>
    <t>http://watersfoundation.org</t>
  </si>
  <si>
    <t>http://moby.to/osp2mf</t>
  </si>
  <si>
    <t>http://gis.cridata.org/maps/mapas/</t>
  </si>
  <si>
    <t>http://www.theconversationprism.com/#.UmLdfq4ct-s.twitter</t>
  </si>
  <si>
    <t>http://adventuresinevaluation.podbean.com/2013/10/06/presenting-data-effectively-an-interview-with-stephanie-evergreen/</t>
  </si>
  <si>
    <t>http://ow.ly/q11uR</t>
  </si>
  <si>
    <t>http://ow.ly/q1U89</t>
  </si>
  <si>
    <t>http://ow.ly/q1Tya</t>
  </si>
  <si>
    <t>http://wp.me/s2dXgC-eval13</t>
  </si>
  <si>
    <t>http://tumblacre.tumblr.com/post/64580240708/an-ethnographic-study-of-data-visualizers</t>
  </si>
  <si>
    <t>http://ow.ly/q4EHR</t>
  </si>
  <si>
    <t>http://betterevaluation.org/plan/approach/developmental_evaluation</t>
  </si>
  <si>
    <t>http://bit.ly/eval2012_twitter</t>
  </si>
  <si>
    <t>http://education.nationalgeographic.com/education/media/nasa-kids-intro-engineering/?ar_a=1</t>
  </si>
  <si>
    <t>http://sfy.co/iTsr</t>
  </si>
  <si>
    <t>http://buff.ly/H7viiM</t>
  </si>
  <si>
    <t>http://bit.ly/19VTcZC</t>
  </si>
  <si>
    <t>http://instagram.com/p/fur2k6Gp-Q/</t>
  </si>
  <si>
    <t>http://ow.ly/pX5Fq</t>
  </si>
  <si>
    <t>http://ow.ly/pS6KC</t>
  </si>
  <si>
    <t>http://ow.ly/pS6SZ</t>
  </si>
  <si>
    <t>http://ow.ly/pS7ua</t>
  </si>
  <si>
    <t>http://ow.ly/pS9JD</t>
  </si>
  <si>
    <t>http://ow.ly/pX5dt</t>
  </si>
  <si>
    <t>http://ow.ly/pS7R9</t>
  </si>
  <si>
    <t>http://ow.ly/q2dE6</t>
  </si>
  <si>
    <t>http://ow.ly/pJTUT</t>
  </si>
  <si>
    <t>http://bit.ly/18kTZSj</t>
  </si>
  <si>
    <t>http://goo.gl/1AKJMJ</t>
  </si>
  <si>
    <t>http://goo.gl/RB3zp2</t>
  </si>
  <si>
    <t>http://cesef.memberlodge.org/Default.aspx?pageId=670313</t>
  </si>
  <si>
    <t>http://freshspectrum.com</t>
  </si>
  <si>
    <t>http://ow.ly/q5McT</t>
  </si>
  <si>
    <t>http://stephanieevergreen.com/wp-content/uploads/2013/02/Data-Presentation-Theory-of-Change-Handout.pdf</t>
  </si>
  <si>
    <t>http://wp.me/p27JjM-dF http://bit.ly/17u9Lrk</t>
  </si>
  <si>
    <t>http://wp.me/p27JjM-dF</t>
  </si>
  <si>
    <t>http://ow.ly/pRDyz</t>
  </si>
  <si>
    <t>http://ow.ly/oNtUU</t>
  </si>
  <si>
    <t>http://stephanieevergreen.com/upcoming-events/</t>
  </si>
  <si>
    <t>http://freshspectrum.com/eval13-day-one/</t>
  </si>
  <si>
    <t>http://thepump.jsi.com/the-power-of-small-data/</t>
  </si>
  <si>
    <t>http://instagram.com/p/fn8urAGp7r/</t>
  </si>
  <si>
    <t>http://bit.ly/GZKkXQ</t>
  </si>
  <si>
    <t>http://adventuresinevaluation.podbean.com/2013/10/06/presenting-data-effectively-an-interview-with-stephanie-evergreen/#.UmFt6JaFJoo.twitter</t>
  </si>
  <si>
    <t>http://bit.ly/1a2w23f</t>
  </si>
  <si>
    <t>http://ow.ly/q2d0o</t>
  </si>
  <si>
    <t>http://lacaea.org</t>
  </si>
  <si>
    <t>http://sfy.co/jTan</t>
  </si>
  <si>
    <t>https://vine.co/v/hdZ2mejFAYV</t>
  </si>
  <si>
    <t>http://tinyurl.com/ngq2asr</t>
  </si>
  <si>
    <t>http://www.slideshare.net/annkemery/performance-management-2-27320101</t>
  </si>
  <si>
    <t>http://twitter.com/bhaggs</t>
  </si>
  <si>
    <t>http://www.infoagepub.com/products/Emerging-Practices-in-International-Development-Evaluation</t>
  </si>
  <si>
    <t>http://newperspectivesinc.org</t>
  </si>
  <si>
    <t>http://j.mp/178dLUd</t>
  </si>
  <si>
    <t>http://j.mp/1cyNbCr</t>
  </si>
  <si>
    <t>http://moby.to/cxiw0q</t>
  </si>
  <si>
    <t>http://moby.to/rpzqnf</t>
  </si>
  <si>
    <t>http://moby.to/ojs2d4</t>
  </si>
  <si>
    <t>http://igniteshow.com/videos/i-dont-evaluate-i-facilitate-awesomeness</t>
  </si>
  <si>
    <t>http://fb.me/324u9TDz2</t>
  </si>
  <si>
    <t>http://fb.me/2ut06huUm</t>
  </si>
  <si>
    <t>http://fb.me/2ns8KnQsq</t>
  </si>
  <si>
    <t>http://fb.me/Nm17PRlm</t>
  </si>
  <si>
    <t>http://fb.me/2zCAkS321</t>
  </si>
  <si>
    <t>http://fb.me/2pA3R4rOv</t>
  </si>
  <si>
    <t>http://fb.me/382wM8MHt</t>
  </si>
  <si>
    <t>http://fb.me/2JIXeRzQ0</t>
  </si>
  <si>
    <t>https://asana.com</t>
  </si>
  <si>
    <t>http://GenuineEvaluation.com</t>
  </si>
  <si>
    <t>http://ow.ly/pYm5q</t>
  </si>
  <si>
    <t>http://ow.ly/q3sQ1</t>
  </si>
  <si>
    <t>http://ow.ly/pSZd9</t>
  </si>
  <si>
    <t>http://ow.ly/25uLbb</t>
  </si>
  <si>
    <t>http://ow.ly/pXeUu</t>
  </si>
  <si>
    <t>http://ow.ly/pXeYR</t>
  </si>
  <si>
    <t>http://ow.ly/pXf4A</t>
  </si>
  <si>
    <t>http://ow.ly/q6ncw</t>
  </si>
  <si>
    <t>http://freshspectrum.com/eval13/</t>
  </si>
  <si>
    <t>http://www.communityevaluationsolutions.com/eval-2013-musings/</t>
  </si>
  <si>
    <t>http://bit.ly/Vwh8xX</t>
  </si>
  <si>
    <t>http://bit.ly/1gG1sm0</t>
  </si>
  <si>
    <t>co.nz</t>
  </si>
  <si>
    <t>ow.ly</t>
  </si>
  <si>
    <t>bit.ly</t>
  </si>
  <si>
    <t>eval.org</t>
  </si>
  <si>
    <t>instagram.com</t>
  </si>
  <si>
    <t>aea365.org</t>
  </si>
  <si>
    <t>shar.es</t>
  </si>
  <si>
    <t>freshspectrum.com</t>
  </si>
  <si>
    <t>bethkanter.org</t>
  </si>
  <si>
    <t>tiny.cc</t>
  </si>
  <si>
    <t>bolderadvocacy.org</t>
  </si>
  <si>
    <t>wileyonlinelibrary.com</t>
  </si>
  <si>
    <t>ow.ly ow.ly</t>
  </si>
  <si>
    <t>informalscience.org</t>
  </si>
  <si>
    <t>tmi.me</t>
  </si>
  <si>
    <t>peoplefluent.com</t>
  </si>
  <si>
    <t>phdcomics.com</t>
  </si>
  <si>
    <t>wp.me</t>
  </si>
  <si>
    <t>slideshare.net</t>
  </si>
  <si>
    <t>issuelab.org</t>
  </si>
  <si>
    <t>goo.gl</t>
  </si>
  <si>
    <t>github.com</t>
  </si>
  <si>
    <t>qualitative-researcher.com</t>
  </si>
  <si>
    <t>4sq.com</t>
  </si>
  <si>
    <t>researchdesignreview.com</t>
  </si>
  <si>
    <t>miradi.org</t>
  </si>
  <si>
    <t>bonfyre.me</t>
  </si>
  <si>
    <t>evaluation.nu</t>
  </si>
  <si>
    <t>ncsu.edu</t>
  </si>
  <si>
    <t>to.gg</t>
  </si>
  <si>
    <t>edc.org</t>
  </si>
  <si>
    <t>lnkd.in</t>
  </si>
  <si>
    <t>fb.me</t>
  </si>
  <si>
    <t>jsi.com</t>
  </si>
  <si>
    <t>livingcities.org</t>
  </si>
  <si>
    <t>youtube.com</t>
  </si>
  <si>
    <t>abtassociates.com</t>
  </si>
  <si>
    <t>watersfoundation.org</t>
  </si>
  <si>
    <t>moby.to</t>
  </si>
  <si>
    <t>cridata.org</t>
  </si>
  <si>
    <t>theconversationprism.com</t>
  </si>
  <si>
    <t>podbean.com</t>
  </si>
  <si>
    <t>tumblr.com</t>
  </si>
  <si>
    <t>betterevaluation.org</t>
  </si>
  <si>
    <t>nationalgeographic.com</t>
  </si>
  <si>
    <t>sfy.co</t>
  </si>
  <si>
    <t>buff.ly</t>
  </si>
  <si>
    <t>memberlodge.org</t>
  </si>
  <si>
    <t>stephanieevergreen.com</t>
  </si>
  <si>
    <t>wp.me bit.ly</t>
  </si>
  <si>
    <t>lacaea.org</t>
  </si>
  <si>
    <t>vine.co</t>
  </si>
  <si>
    <t>tinyurl.com</t>
  </si>
  <si>
    <t>twitter.com</t>
  </si>
  <si>
    <t>infoagepub.com</t>
  </si>
  <si>
    <t>newperspectivesinc.org</t>
  </si>
  <si>
    <t>j.mp</t>
  </si>
  <si>
    <t>igniteshow.com</t>
  </si>
  <si>
    <t>asana.com</t>
  </si>
  <si>
    <t>genuineevaluation.com</t>
  </si>
  <si>
    <t>communityevaluationsolutions.com</t>
  </si>
  <si>
    <t>kulayellow eval13</t>
  </si>
  <si>
    <t>eval13</t>
  </si>
  <si>
    <t>eval13 highered</t>
  </si>
  <si>
    <t>eval eval13</t>
  </si>
  <si>
    <t>washington eval13 gradschool gradschool eval socal</t>
  </si>
  <si>
    <t>evaluation eval13</t>
  </si>
  <si>
    <t>eval13 lgbt spiritday</t>
  </si>
  <si>
    <t>eval13 rwjf</t>
  </si>
  <si>
    <t>eval13 infomediaries opendata</t>
  </si>
  <si>
    <t>eval13 aea13 dmv evaluation</t>
  </si>
  <si>
    <t>nonprofits eval13</t>
  </si>
  <si>
    <t>scalingup eval13</t>
  </si>
  <si>
    <t>aea13 eval13</t>
  </si>
  <si>
    <t>eval13 advocacy pa661</t>
  </si>
  <si>
    <t>eval13 pa661</t>
  </si>
  <si>
    <t>data4good eval13</t>
  </si>
  <si>
    <t>eval13 museum</t>
  </si>
  <si>
    <t>eval13 ic_research</t>
  </si>
  <si>
    <t>coopext eval13</t>
  </si>
  <si>
    <t>dataviz eval13</t>
  </si>
  <si>
    <t>aea eval13</t>
  </si>
  <si>
    <t>eval13 dataviz</t>
  </si>
  <si>
    <t>dc eval13</t>
  </si>
  <si>
    <t>fridayfeeling eval13</t>
  </si>
  <si>
    <t>aea13 eval13 quinnpattonrocksrar</t>
  </si>
  <si>
    <t>evalnerd eval13</t>
  </si>
  <si>
    <t>malawi rwanda ethiopia eval13</t>
  </si>
  <si>
    <t>eval13 awards</t>
  </si>
  <si>
    <t>eval13 aea13</t>
  </si>
  <si>
    <t>sifund eval13</t>
  </si>
  <si>
    <t>eval13 eval2013</t>
  </si>
  <si>
    <t>eval13 nonprofit</t>
  </si>
  <si>
    <t>aea2013 eval13</t>
  </si>
  <si>
    <t>eval13 artsed</t>
  </si>
  <si>
    <t>rstats eval13</t>
  </si>
  <si>
    <t>nationalcathedral dc eval13</t>
  </si>
  <si>
    <t>dataviz dataviz eval eval13</t>
  </si>
  <si>
    <t>eval13 indigenous evaluators</t>
  </si>
  <si>
    <t>eval13 edreform</t>
  </si>
  <si>
    <t>eval13 scicomm</t>
  </si>
  <si>
    <t>ignite eval13 welovemaps</t>
  </si>
  <si>
    <t>eval13 evaluation</t>
  </si>
  <si>
    <t>aea13 eval13 umich eval</t>
  </si>
  <si>
    <t>eval13 aea13 eval</t>
  </si>
  <si>
    <t>ies eval13 aea13</t>
  </si>
  <si>
    <t>eval13 nonprofit socialwork</t>
  </si>
  <si>
    <t>eval13 diversity equity inclusion</t>
  </si>
  <si>
    <t>eval13 diversity</t>
  </si>
  <si>
    <t>ignite eval13</t>
  </si>
  <si>
    <t>eval13 potomac</t>
  </si>
  <si>
    <t>eval13 ignite</t>
  </si>
  <si>
    <t>econ eval13</t>
  </si>
  <si>
    <t>eval13 leadermooc</t>
  </si>
  <si>
    <t>informal eval13</t>
  </si>
  <si>
    <t>museums eval13</t>
  </si>
  <si>
    <t>eval13 dc</t>
  </si>
  <si>
    <t>eval13 dc fsu</t>
  </si>
  <si>
    <t>omgmqp eval eval13 eval2013</t>
  </si>
  <si>
    <t>evaluator eval13</t>
  </si>
  <si>
    <t>eval13 alaska</t>
  </si>
  <si>
    <t>eval13 nj community grants socialmedia</t>
  </si>
  <si>
    <t>shapingnj eval13</t>
  </si>
  <si>
    <t>eval13 eval</t>
  </si>
  <si>
    <t>eval13 washingtondc</t>
  </si>
  <si>
    <t>learning eval13</t>
  </si>
  <si>
    <t>eval13 shaw dc</t>
  </si>
  <si>
    <t>eval13 data</t>
  </si>
  <si>
    <t>thumbsupviz eval13</t>
  </si>
  <si>
    <t>cognitivedisabilities eval eval13</t>
  </si>
  <si>
    <t>eval trauma eval13</t>
  </si>
  <si>
    <t>eval13 drwho</t>
  </si>
  <si>
    <t>eval13 evallove</t>
  </si>
  <si>
    <t>survey alamna eval13</t>
  </si>
  <si>
    <t>dataviz mac eval13</t>
  </si>
  <si>
    <t>graphicrecording eval13</t>
  </si>
  <si>
    <t>infographic eval13</t>
  </si>
  <si>
    <t>infographics eval13</t>
  </si>
  <si>
    <t>infographics dataviz eval13</t>
  </si>
  <si>
    <t>eval13 eval14</t>
  </si>
  <si>
    <t>southafrica eval13</t>
  </si>
  <si>
    <t>shutdown eval13</t>
  </si>
  <si>
    <t>eval13 socinn</t>
  </si>
  <si>
    <t>usaidppl eval13</t>
  </si>
  <si>
    <t>eval13 mhealth</t>
  </si>
  <si>
    <t>nevertoolate eval13</t>
  </si>
  <si>
    <t>eval13 geethanks</t>
  </si>
  <si>
    <t>funders grantees eval13</t>
  </si>
  <si>
    <t>healthreform eval13</t>
  </si>
  <si>
    <t>eval13 healthreform</t>
  </si>
  <si>
    <t>birds evaluation eval13</t>
  </si>
  <si>
    <t>eval13 michaelquinnpatton</t>
  </si>
  <si>
    <t>bigdata eval13</t>
  </si>
  <si>
    <t>evaluators bigdata eval13</t>
  </si>
  <si>
    <t>mhealth eval13 evaluation</t>
  </si>
  <si>
    <t>issuelab eval13</t>
  </si>
  <si>
    <t>evaluation accountability learning eval13</t>
  </si>
  <si>
    <t>eval13 ant</t>
  </si>
  <si>
    <t>eval13 k12evaltig</t>
  </si>
  <si>
    <t>data eval13</t>
  </si>
  <si>
    <t>eval13 eval stem</t>
  </si>
  <si>
    <t>omgmqp eval13</t>
  </si>
  <si>
    <t>datanerds eval13</t>
  </si>
  <si>
    <t>eval2013 eval13</t>
  </si>
  <si>
    <t>eval13 evaluation eva</t>
  </si>
  <si>
    <t>eval13 aea prek12tig</t>
  </si>
  <si>
    <t>eval13 omgmqp</t>
  </si>
  <si>
    <t>eval13 avoidbs</t>
  </si>
  <si>
    <t>eval13 eva</t>
  </si>
  <si>
    <t>sna eval13</t>
  </si>
  <si>
    <t>oralhealth eval13 sna</t>
  </si>
  <si>
    <t>eval omgmqp omgmqp eval13</t>
  </si>
  <si>
    <t>eval13 annebetzner</t>
  </si>
  <si>
    <t>eval13 nottryingtobenegative</t>
  </si>
  <si>
    <t>eval13 seeprevioustweet</t>
  </si>
  <si>
    <t>storify eval13 aea</t>
  </si>
  <si>
    <t>eval13 feynman</t>
  </si>
  <si>
    <t>eval13 evaluation eval</t>
  </si>
  <si>
    <t>familyplanning eval13</t>
  </si>
  <si>
    <t>workshop eval13 hcsm</t>
  </si>
  <si>
    <t>nutrition eval13</t>
  </si>
  <si>
    <t>brazil eval13</t>
  </si>
  <si>
    <t>eval13 nonprofit eval</t>
  </si>
  <si>
    <t>eval2013 eval13 eval</t>
  </si>
  <si>
    <t>dataviz infographic eval13</t>
  </si>
  <si>
    <t>eval eval13 thumbsupviz</t>
  </si>
  <si>
    <t>eval13 sob</t>
  </si>
  <si>
    <t>opendata eval13</t>
  </si>
  <si>
    <t>opendev eval13</t>
  </si>
  <si>
    <t>eval13 opengov</t>
  </si>
  <si>
    <t>infomediaries opengov eval13</t>
  </si>
  <si>
    <t>eval13 bcc</t>
  </si>
  <si>
    <t>eval13 tweetup</t>
  </si>
  <si>
    <t>eval13 bigdata</t>
  </si>
  <si>
    <t>eval13 stayalive</t>
  </si>
  <si>
    <t>dca eval13</t>
  </si>
  <si>
    <t>eval13 stem</t>
  </si>
  <si>
    <t>eval13 governmentopen</t>
  </si>
  <si>
    <t>eval eval13 eval2013</t>
  </si>
  <si>
    <t>eval13 dataviz eval</t>
  </si>
  <si>
    <t>poindexterstakedc eval13</t>
  </si>
  <si>
    <t>eval13 dvr dataviz</t>
  </si>
  <si>
    <t>indigenous evaluation methodology eval13</t>
  </si>
  <si>
    <t>eval13 nudging</t>
  </si>
  <si>
    <t>eval13 networking</t>
  </si>
  <si>
    <t>eval13 happyhour tweetup nycevaluators</t>
  </si>
  <si>
    <t>eval13 happyhour tweetup</t>
  </si>
  <si>
    <t>eval13 ignite dataviz</t>
  </si>
  <si>
    <t>nonprofit eval13</t>
  </si>
  <si>
    <t>eval13 washeval</t>
  </si>
  <si>
    <t>blog eval13</t>
  </si>
  <si>
    <t>datanerd ingoodcompany eval13</t>
  </si>
  <si>
    <t>eval13 lgbt</t>
  </si>
  <si>
    <t>welldone welldeserved tears eval13</t>
  </si>
  <si>
    <t>storify eval13 indigenous</t>
  </si>
  <si>
    <t>eval13 eval13</t>
  </si>
  <si>
    <t>eval13 philanthropy</t>
  </si>
  <si>
    <t>coalition eval13</t>
  </si>
  <si>
    <t>performancemanagement eval13</t>
  </si>
  <si>
    <t>eval13 crea14</t>
  </si>
  <si>
    <t>programdesign eval13</t>
  </si>
  <si>
    <t>eval13 throwbackthursday</t>
  </si>
  <si>
    <t>evaluation dfett eval13</t>
  </si>
  <si>
    <t>dfett eval13</t>
  </si>
  <si>
    <t>whoreviewsthese eval13</t>
  </si>
  <si>
    <t>evaluation technology eval13</t>
  </si>
  <si>
    <t>eval13 evaluation eval2013</t>
  </si>
  <si>
    <t>omgmqp eval eval13</t>
  </si>
  <si>
    <t>eval13 eval eval2013</t>
  </si>
  <si>
    <t>evaluators eval13</t>
  </si>
  <si>
    <t>sna eval13 eval</t>
  </si>
  <si>
    <t>geek eval eval13</t>
  </si>
  <si>
    <t>https://twitter.com/#!/arham2023/status/390354030855086080</t>
  </si>
  <si>
    <t>https://twitter.com/#!/nztaylor/status/390413509093122048</t>
  </si>
  <si>
    <t>https://twitter.com/#!/ygk/status/390458207287537664</t>
  </si>
  <si>
    <t>https://twitter.com/#!/sjaggars/status/390468464852221953</t>
  </si>
  <si>
    <t>https://twitter.com/#!/teresasmithmktg/status/390473169997668352</t>
  </si>
  <si>
    <t>https://twitter.com/#!/h_y_l/status/390476687676166144</t>
  </si>
  <si>
    <t>https://twitter.com/#!/machtm/status/390478436063784960</t>
  </si>
  <si>
    <t>https://twitter.com/#!/kyrobiz/status/390482715419504642</t>
  </si>
  <si>
    <t>https://twitter.com/#!/wasteofspaces/status/390484529309552640</t>
  </si>
  <si>
    <t>https://twitter.com/#!/intentionalmuse/status/390491589388537856</t>
  </si>
  <si>
    <t>https://twitter.com/#!/discovercgu/status/390493610065805313</t>
  </si>
  <si>
    <t>https://twitter.com/#!/noel_megan/status/390496793546727424</t>
  </si>
  <si>
    <t>https://twitter.com/#!/noel_megan/status/390496833430384640</t>
  </si>
  <si>
    <t>https://twitter.com/#!/ddbragg/status/390496554039013377</t>
  </si>
  <si>
    <t>https://twitter.com/#!/urnotaperson/status/390509117045239810</t>
  </si>
  <si>
    <t>https://twitter.com/#!/urnotaperson/status/390509002368770048</t>
  </si>
  <si>
    <t>https://twitter.com/#!/kenzgrondahl/status/390526874243174400</t>
  </si>
  <si>
    <t>https://twitter.com/#!/inventivodesign/status/390541041205776384</t>
  </si>
  <si>
    <t>https://twitter.com/#!/iieresearch/status/390546648793112576</t>
  </si>
  <si>
    <t>https://twitter.com/#!/dcameron_ielts/status/390551226816794624</t>
  </si>
  <si>
    <t>https://twitter.com/#!/originalglen/status/390586836344516608</t>
  </si>
  <si>
    <t>https://twitter.com/#!/ctanasichuk/status/390597937577082881</t>
  </si>
  <si>
    <t>https://twitter.com/#!/myalmg/status/390611625633665024</t>
  </si>
  <si>
    <t>https://twitter.com/#!/penstarr1/status/390614083625832448</t>
  </si>
  <si>
    <t>https://twitter.com/#!/penstarr1/status/390614319639314432</t>
  </si>
  <si>
    <t>https://twitter.com/#!/szergout/status/390621568914972672</t>
  </si>
  <si>
    <t>https://twitter.com/#!/katehg4/status/390653724856967168</t>
  </si>
  <si>
    <t>https://twitter.com/#!/helenssalmon/status/390655749707558912</t>
  </si>
  <si>
    <t>https://twitter.com/#!/helenssalmon/status/390655814585032704</t>
  </si>
  <si>
    <t>https://twitter.com/#!/jadz/status/390661119733673985</t>
  </si>
  <si>
    <t>https://twitter.com/#!/jadz/status/390556408816893952</t>
  </si>
  <si>
    <t>https://twitter.com/#!/goodresearch/status/390696667265392640</t>
  </si>
  <si>
    <t>https://twitter.com/#!/catina68/status/390731437881958400</t>
  </si>
  <si>
    <t>https://twitter.com/#!/pamojauk/status/390746227572482048</t>
  </si>
  <si>
    <t>https://twitter.com/#!/giepp_info/status/390804966837075969</t>
  </si>
  <si>
    <t>https://twitter.com/#!/giepp_info/status/390805042280038400</t>
  </si>
  <si>
    <t>https://twitter.com/#!/giepp_info/status/390805364234813441</t>
  </si>
  <si>
    <t>https://twitter.com/#!/giepp_info/status/390805776576811008</t>
  </si>
  <si>
    <t>https://twitter.com/#!/comofevaluators/status/390793242997833728</t>
  </si>
  <si>
    <t>https://twitter.com/#!/comofevaluators/status/390812828904353793</t>
  </si>
  <si>
    <t>https://twitter.com/#!/verticalchange/status/390819109455138816</t>
  </si>
  <si>
    <t>https://twitter.com/#!/ann_gero/status/390827827207368704</t>
  </si>
  <si>
    <t>https://twitter.com/#!/dustingotlegos/status/390831061510672384</t>
  </si>
  <si>
    <t>https://twitter.com/#!/sarahstachowiak/status/390567292771504129</t>
  </si>
  <si>
    <t>https://twitter.com/#!/gafcpnews/status/390835554159325184</t>
  </si>
  <si>
    <t>https://twitter.com/#!/lauratagle/status/390837262306787328</t>
  </si>
  <si>
    <t>https://twitter.com/#!/amyw415/status/390490683540504576</t>
  </si>
  <si>
    <t>https://twitter.com/#!/amyw415/status/390830752021352448</t>
  </si>
  <si>
    <t>https://twitter.com/#!/amyw415/status/390842166496727040</t>
  </si>
  <si>
    <t>https://twitter.com/#!/deborahmm/status/390848035112353792</t>
  </si>
  <si>
    <t>https://twitter.com/#!/oldmh/status/390850580824215552</t>
  </si>
  <si>
    <t>https://twitter.com/#!/hollywhisman/status/390850736076386304</t>
  </si>
  <si>
    <t>https://twitter.com/#!/johnolavs/status/390851051555131392</t>
  </si>
  <si>
    <t>https://twitter.com/#!/johannaberg/status/390851602497941504</t>
  </si>
  <si>
    <t>https://twitter.com/#!/zenpeacekeeper/status/390852004056035328</t>
  </si>
  <si>
    <t>https://twitter.com/#!/splachtaelliott/status/390352732285964288</t>
  </si>
  <si>
    <t>https://twitter.com/#!/kayebear/status/390446345758466048</t>
  </si>
  <si>
    <t>https://twitter.com/#!/kayebear/status/390464685021343745</t>
  </si>
  <si>
    <t>https://twitter.com/#!/kayebear/status/390852415643480064</t>
  </si>
  <si>
    <t>https://twitter.com/#!/mingome/status/390859007399047168</t>
  </si>
  <si>
    <t>https://twitter.com/#!/gaylonparsons/status/390864190002720769</t>
  </si>
  <si>
    <t>https://twitter.com/#!/gtak/status/390870405067456512</t>
  </si>
  <si>
    <t>https://twitter.com/#!/hapeeler/status/390872789416411136</t>
  </si>
  <si>
    <t>https://twitter.com/#!/sarahstachowiak/status/390834759813042176</t>
  </si>
  <si>
    <t>https://twitter.com/#!/glendaeoyang/status/390882030596018176</t>
  </si>
  <si>
    <t>https://twitter.com/#!/lrizzardini/status/390883188693676032</t>
  </si>
  <si>
    <t>https://twitter.com/#!/jnash/status/390883805554573313</t>
  </si>
  <si>
    <t>https://twitter.com/#!/wested/status/390893735137271808</t>
  </si>
  <si>
    <t>https://twitter.com/#!/bstabile1/status/390638721457852416</t>
  </si>
  <si>
    <t>https://twitter.com/#!/bstabile1/status/390641172445552640</t>
  </si>
  <si>
    <t>https://twitter.com/#!/bstabile1/status/390850596623769600</t>
  </si>
  <si>
    <t>https://twitter.com/#!/bstabile1/status/390860315962793984</t>
  </si>
  <si>
    <t>https://twitter.com/#!/bstabile1/status/390893984702140416</t>
  </si>
  <si>
    <t>https://twitter.com/#!/kla_mcps/status/390900053273235456</t>
  </si>
  <si>
    <t>https://twitter.com/#!/msiworldwide/status/390839598689304576</t>
  </si>
  <si>
    <t>https://twitter.com/#!/msiworldwide/status/390839898510733313</t>
  </si>
  <si>
    <t>https://twitter.com/#!/msiworldwide/status/390899664935202817</t>
  </si>
  <si>
    <t>https://twitter.com/#!/msiworldwide/status/390899920968089600</t>
  </si>
  <si>
    <t>https://twitter.com/#!/msiworldwide/status/390900852074237952</t>
  </si>
  <si>
    <t>https://twitter.com/#!/kristinwolff/status/390571769075355649</t>
  </si>
  <si>
    <t>https://twitter.com/#!/ly_wilson/status/390920200813821952</t>
  </si>
  <si>
    <t>https://twitter.com/#!/drlatulane/status/390926195627278336</t>
  </si>
  <si>
    <t>https://twitter.com/#!/sofianola/status/390915920773660672</t>
  </si>
  <si>
    <t>https://twitter.com/#!/usaidassist/status/390926682468909056</t>
  </si>
  <si>
    <t>https://twitter.com/#!/evlahaki/status/390943904465305600</t>
  </si>
  <si>
    <t>https://twitter.com/#!/nonprofadvocacy/status/390862292868681728</t>
  </si>
  <si>
    <t>https://twitter.com/#!/nonprofadvocacy/status/390862910257643520</t>
  </si>
  <si>
    <t>https://twitter.com/#!/nonprofadvocacy/status/390928614449229824</t>
  </si>
  <si>
    <t>https://twitter.com/#!/nonprofadvocacy/status/390952549760503808</t>
  </si>
  <si>
    <t>https://twitter.com/#!/jnickrand/status/390954416385183744</t>
  </si>
  <si>
    <t>https://twitter.com/#!/joshdelarosa1/status/390954548178980864</t>
  </si>
  <si>
    <t>https://twitter.com/#!/claremnolan/status/390255720798490624</t>
  </si>
  <si>
    <t>https://twitter.com/#!/claremnolan/status/390833889306218496</t>
  </si>
  <si>
    <t>https://twitter.com/#!/claremnolan/status/390955865575919616</t>
  </si>
  <si>
    <t>https://twitter.com/#!/illuminatedllc/status/390970395480035328</t>
  </si>
  <si>
    <t>https://twitter.com/#!/academyofscistl/status/390974031563735042</t>
  </si>
  <si>
    <t>https://twitter.com/#!/aimeejmf/status/391027099303440384</t>
  </si>
  <si>
    <t>https://twitter.com/#!/motubean/status/391049323158306816</t>
  </si>
  <si>
    <t>https://twitter.com/#!/jeskak/status/391049707210158081</t>
  </si>
  <si>
    <t>https://twitter.com/#!/hamaiconsulting/status/391055051369631745</t>
  </si>
  <si>
    <t>https://twitter.com/#!/dexterpante/status/391092670094774272</t>
  </si>
  <si>
    <t>https://twitter.com/#!/clearinitiative/status/391100363228872704</t>
  </si>
  <si>
    <t>https://twitter.com/#!/ideaseval/status/391150939270561792</t>
  </si>
  <si>
    <t>https://twitter.com/#!/programeval/status/390856916295245824</t>
  </si>
  <si>
    <t>https://twitter.com/#!/programeval/status/391171262523117568</t>
  </si>
  <si>
    <t>https://twitter.com/#!/beantownkate/status/391174824623878144</t>
  </si>
  <si>
    <t>https://twitter.com/#!/siggymarvin/status/391177078583730177</t>
  </si>
  <si>
    <t>https://twitter.com/#!/alvaroelima/status/391187673580576768</t>
  </si>
  <si>
    <t>https://twitter.com/#!/gefeo_tweets/status/391190673116102656</t>
  </si>
  <si>
    <t>https://twitter.com/#!/ajtitong/status/391036876267982848</t>
  </si>
  <si>
    <t>https://twitter.com/#!/lizzjade/status/390589433130807296</t>
  </si>
  <si>
    <t>https://twitter.com/#!/lizzjade/status/390851052280750080</t>
  </si>
  <si>
    <t>https://twitter.com/#!/lizzjade/status/391196787757056000</t>
  </si>
  <si>
    <t>https://twitter.com/#!/pfcd/status/391201273443540992</t>
  </si>
  <si>
    <t>https://twitter.com/#!/hankmarotske/status/391203138167791616</t>
  </si>
  <si>
    <t>https://twitter.com/#!/jennifer_z8/status/390835448576487425</t>
  </si>
  <si>
    <t>https://twitter.com/#!/unitedwaygc/status/390896270308417536</t>
  </si>
  <si>
    <t>https://twitter.com/#!/jennifer_z8/status/390894073869258752</t>
  </si>
  <si>
    <t>https://twitter.com/#!/kathrynmarker/status/390650429207752704</t>
  </si>
  <si>
    <t>https://twitter.com/#!/kathrynmarker/status/390663446305701888</t>
  </si>
  <si>
    <t>https://twitter.com/#!/kathrynmarker/status/390953760161562625</t>
  </si>
  <si>
    <t>https://twitter.com/#!/kathrynmarker/status/391203815988662273</t>
  </si>
  <si>
    <t>https://twitter.com/#!/exposyourmuseum/status/391175553187057664</t>
  </si>
  <si>
    <t>https://twitter.com/#!/rsrchevalmeasur/status/391205837886472193</t>
  </si>
  <si>
    <t>https://twitter.com/#!/rsrchevalmeasur/status/391206218842529792</t>
  </si>
  <si>
    <t>https://twitter.com/#!/eliro/status/390566231956553728</t>
  </si>
  <si>
    <t>https://twitter.com/#!/eliro/status/390598431200542720</t>
  </si>
  <si>
    <t>https://twitter.com/#!/hiltonwash/status/390597806345289728</t>
  </si>
  <si>
    <t>https://twitter.com/#!/hiltonwash/status/390598133731700737</t>
  </si>
  <si>
    <t>https://twitter.com/#!/hiltonwash/status/391206342028832768</t>
  </si>
  <si>
    <t>https://twitter.com/#!/emeraldedu/status/390607777099694080</t>
  </si>
  <si>
    <t>https://twitter.com/#!/emeraldedu/status/390635917901168640</t>
  </si>
  <si>
    <t>https://twitter.com/#!/emeraldedu/status/390878329416712192</t>
  </si>
  <si>
    <t>https://twitter.com/#!/emeraldedu/status/391208949405323265</t>
  </si>
  <si>
    <t>https://twitter.com/#!/indo_monev/status/391210483954380801</t>
  </si>
  <si>
    <t>https://twitter.com/#!/grindato/status/391213677409734656</t>
  </si>
  <si>
    <t>https://twitter.com/#!/researchatcri/status/390873813162135552</t>
  </si>
  <si>
    <t>https://twitter.com/#!/researchatcri/status/391172127132774400</t>
  </si>
  <si>
    <t>https://twitter.com/#!/researchatcri/status/391218040089493504</t>
  </si>
  <si>
    <t>https://twitter.com/#!/tomdoub/status/391220818123833344</t>
  </si>
  <si>
    <t>https://twitter.com/#!/monasf/status/391219802549014528</t>
  </si>
  <si>
    <t>https://twitter.com/#!/monasf/status/391226996334006272</t>
  </si>
  <si>
    <t>https://twitter.com/#!/dallshell/status/391227162168410112</t>
  </si>
  <si>
    <t>https://twitter.com/#!/rootsharmon/status/391228106067169280</t>
  </si>
  <si>
    <t>https://twitter.com/#!/ambersligar/status/391228479943233537</t>
  </si>
  <si>
    <t>https://twitter.com/#!/exposyourmuseum/status/391172977112662016</t>
  </si>
  <si>
    <t>https://twitter.com/#!/link2alchemy/status/391232043222196224</t>
  </si>
  <si>
    <t>https://twitter.com/#!/mscrystalduran/status/390856566796066816</t>
  </si>
  <si>
    <t>https://twitter.com/#!/mscrystalduran/status/391232844317876224</t>
  </si>
  <si>
    <t>https://twitter.com/#!/sc4ccm/status/390847762256125952</t>
  </si>
  <si>
    <t>https://twitter.com/#!/sc4ccm/status/391179783545315328</t>
  </si>
  <si>
    <t>https://twitter.com/#!/datadyne/status/390847945631072256</t>
  </si>
  <si>
    <t>https://twitter.com/#!/datadyne/status/391239005482016768</t>
  </si>
  <si>
    <t>https://twitter.com/#!/katrinamari_com/status/390705150328709120</t>
  </si>
  <si>
    <t>https://twitter.com/#!/katrinamari_com/status/390272188692967425</t>
  </si>
  <si>
    <t>https://twitter.com/#!/katrinamari_com/status/390429654793740288</t>
  </si>
  <si>
    <t>https://twitter.com/#!/katrinamari_com/status/390430070201802752</t>
  </si>
  <si>
    <t>https://twitter.com/#!/katrinamari_com/status/390914266699546624</t>
  </si>
  <si>
    <t>https://twitter.com/#!/katrinamari_com/status/391251617838039040</t>
  </si>
  <si>
    <t>https://twitter.com/#!/metisassociates/status/390518900778999808</t>
  </si>
  <si>
    <t>https://twitter.com/#!/amberagd/status/391261754543452160</t>
  </si>
  <si>
    <t>https://twitter.com/#!/sreffey/status/391265427223232520</t>
  </si>
  <si>
    <t>https://twitter.com/#!/sreffey/status/391227134486007809</t>
  </si>
  <si>
    <t>https://twitter.com/#!/sreffey/status/391230278515298304</t>
  </si>
  <si>
    <t>https://twitter.com/#!/sreffey/status/391264359860953088</t>
  </si>
  <si>
    <t>https://twitter.com/#!/sreffey/status/391265025387945985</t>
  </si>
  <si>
    <t>https://twitter.com/#!/zsuzsiness/status/390545840835932160</t>
  </si>
  <si>
    <t>https://twitter.com/#!/zsuzsiness/status/390824822777057281</t>
  </si>
  <si>
    <t>https://twitter.com/#!/zsuzsiness/status/391182923871043584</t>
  </si>
  <si>
    <t>https://twitter.com/#!/zsuzsiness/status/390855349462654977</t>
  </si>
  <si>
    <t>https://twitter.com/#!/zsuzsiness/status/390867276674899968</t>
  </si>
  <si>
    <t>https://twitter.com/#!/zsuzsiness/status/390956241285308417</t>
  </si>
  <si>
    <t>https://twitter.com/#!/zsuzsiness/status/391228414754955264</t>
  </si>
  <si>
    <t>https://twitter.com/#!/zsuzsiness/status/391265798775635968</t>
  </si>
  <si>
    <t>https://twitter.com/#!/colleenbarbero/status/391175936609378304</t>
  </si>
  <si>
    <t>https://twitter.com/#!/cphsswustl/status/391209591893020673</t>
  </si>
  <si>
    <t>https://twitter.com/#!/cphsswustl/status/391278095497310208</t>
  </si>
  <si>
    <t>https://twitter.com/#!/rayrlewis1/status/391281192252612608</t>
  </si>
  <si>
    <t>https://twitter.com/#!/measuringsucces/status/391265675072655360</t>
  </si>
  <si>
    <t>https://twitter.com/#!/measuringsucces/status/391285496665874432</t>
  </si>
  <si>
    <t>https://twitter.com/#!/acarlman/status/391288957834915840</t>
  </si>
  <si>
    <t>https://twitter.com/#!/sedltweets/status/390839261463072768</t>
  </si>
  <si>
    <t>https://twitter.com/#!/sedltweets/status/391209506828730368</t>
  </si>
  <si>
    <t>https://twitter.com/#!/sedltweets/status/391292914120552448</t>
  </si>
  <si>
    <t>https://twitter.com/#!/knowledgeall/status/391294571453616128</t>
  </si>
  <si>
    <t>https://twitter.com/#!/kelciprice/status/391279851652800512</t>
  </si>
  <si>
    <t>https://twitter.com/#!/fdncenter/status/391301536829423616</t>
  </si>
  <si>
    <t>https://twitter.com/#!/westendresnyc/status/391312458918277120</t>
  </si>
  <si>
    <t>https://twitter.com/#!/tmsquires/status/391317445971296256</t>
  </si>
  <si>
    <t>https://twitter.com/#!/rebeccaeddy/status/390562065901170689</t>
  </si>
  <si>
    <t>https://twitter.com/#!/rebeccaeddy/status/391320064177496064</t>
  </si>
  <si>
    <t>https://twitter.com/#!/missjusna/status/390838549823893504</t>
  </si>
  <si>
    <t>https://twitter.com/#!/missjusna/status/390851772103016448</t>
  </si>
  <si>
    <t>https://twitter.com/#!/missjusna/status/391321461740544001</t>
  </si>
  <si>
    <t>https://twitter.com/#!/mayraadiaz1/status/391330743185862657</t>
  </si>
  <si>
    <t>https://twitter.com/#!/patriciajrogers/status/391029331138334720</t>
  </si>
  <si>
    <t>https://twitter.com/#!/patriciajrogers/status/391330878942478336</t>
  </si>
  <si>
    <t>https://twitter.com/#!/patriciajrogers/status/391331057486008320</t>
  </si>
  <si>
    <t>https://twitter.com/#!/cwbadger12/status/391335929618923521</t>
  </si>
  <si>
    <t>https://twitter.com/#!/createquity/status/391232610224988160</t>
  </si>
  <si>
    <t>https://twitter.com/#!/active_voice/status/391290979073810432</t>
  </si>
  <si>
    <t>https://twitter.com/#!/createquity/status/390564758560440320</t>
  </si>
  <si>
    <t>https://twitter.com/#!/createquity/status/390569695226888193</t>
  </si>
  <si>
    <t>https://twitter.com/#!/createquity/status/390853482548563968</t>
  </si>
  <si>
    <t>https://twitter.com/#!/createquity/status/390951657896693760</t>
  </si>
  <si>
    <t>https://twitter.com/#!/createquity/status/390952065750798336</t>
  </si>
  <si>
    <t>https://twitter.com/#!/createquity/status/391022154101583873</t>
  </si>
  <si>
    <t>https://twitter.com/#!/active_voice/status/391290688182026240</t>
  </si>
  <si>
    <t>https://twitter.com/#!/donglasstwit/status/391351128589217792</t>
  </si>
  <si>
    <t>https://twitter.com/#!/donglasstwit/status/391352350062813184</t>
  </si>
  <si>
    <t>https://twitter.com/#!/donglasstwit/status/391357174040911873</t>
  </si>
  <si>
    <t>https://twitter.com/#!/donglasstwit/status/391357228763987968</t>
  </si>
  <si>
    <t>https://twitter.com/#!/mediametrics/status/391313496086163456</t>
  </si>
  <si>
    <t>https://twitter.com/#!/damianrainey/status/391311707735588865</t>
  </si>
  <si>
    <t>https://twitter.com/#!/damianrainey/status/390906301859250176</t>
  </si>
  <si>
    <t>https://twitter.com/#!/damianrainey/status/391311861955956736</t>
  </si>
  <si>
    <t>https://twitter.com/#!/damianrainey/status/391360251314069504</t>
  </si>
  <si>
    <t>https://twitter.com/#!/_fundraisers/status/390571578179997696</t>
  </si>
  <si>
    <t>https://twitter.com/#!/_fundraisers/status/390836634243317760</t>
  </si>
  <si>
    <t>https://twitter.com/#!/_fundraisers/status/391370726621474816</t>
  </si>
  <si>
    <t>https://twitter.com/#!/timelyportfolio/status/391385572306325504</t>
  </si>
  <si>
    <t>https://twitter.com/#!/brendasheik/status/391333293339078656</t>
  </si>
  <si>
    <t>https://twitter.com/#!/brendasheik/status/391348899409297408</t>
  </si>
  <si>
    <t>https://twitter.com/#!/brendasheik/status/391387686273310720</t>
  </si>
  <si>
    <t>https://twitter.com/#!/annie314159/status/391396008263188480</t>
  </si>
  <si>
    <t>https://twitter.com/#!/iwannotowidigdo/status/391402319080083456</t>
  </si>
  <si>
    <t>https://twitter.com/#!/jwasbes/status/390869199637458944</t>
  </si>
  <si>
    <t>https://twitter.com/#!/jwasbes/status/390869222433492992</t>
  </si>
  <si>
    <t>https://twitter.com/#!/jwasbes/status/390915891648819200</t>
  </si>
  <si>
    <t>https://twitter.com/#!/jwasbes/status/391255690071007232</t>
  </si>
  <si>
    <t>https://twitter.com/#!/jwasbes/status/391360701425807360</t>
  </si>
  <si>
    <t>https://twitter.com/#!/jwasbes/status/391513353979691008</t>
  </si>
  <si>
    <t>https://twitter.com/#!/fluidsurveys/status/390870085306310656</t>
  </si>
  <si>
    <t>https://twitter.com/#!/fluidsurveys/status/390928796050010112</t>
  </si>
  <si>
    <t>https://twitter.com/#!/evaluationmaven/status/390859494236123137</t>
  </si>
  <si>
    <t>https://twitter.com/#!/covedc/status/391337192557412352</t>
  </si>
  <si>
    <t>https://twitter.com/#!/evaluationmaven/status/391335028044886016</t>
  </si>
  <si>
    <t>https://twitter.com/#!/visualbrains/status/390675284351287296</t>
  </si>
  <si>
    <t>https://twitter.com/#!/evaluationmaven/status/391503873703444480</t>
  </si>
  <si>
    <t>https://twitter.com/#!/drokba/status/391522689158246400</t>
  </si>
  <si>
    <t>https://twitter.com/#!/eblueberry/status/391546794465034240</t>
  </si>
  <si>
    <t>https://twitter.com/#!/zanchema/status/390501293254397952</t>
  </si>
  <si>
    <t>https://twitter.com/#!/zanchema/status/390656374993993728</t>
  </si>
  <si>
    <t>https://twitter.com/#!/zanchema/status/391169064531275777</t>
  </si>
  <si>
    <t>https://twitter.com/#!/alb202/status/391170529484218370</t>
  </si>
  <si>
    <t>https://twitter.com/#!/alb202/status/391547642401914880</t>
  </si>
  <si>
    <t>https://twitter.com/#!/beccacarsel/status/391548218578059265</t>
  </si>
  <si>
    <t>https://twitter.com/#!/orsimpact/status/391551746507812864</t>
  </si>
  <si>
    <t>https://twitter.com/#!/elisatin/status/390603350775193601</t>
  </si>
  <si>
    <t>https://twitter.com/#!/elisatin/status/390605285725061120</t>
  </si>
  <si>
    <t>https://twitter.com/#!/elisatin/status/390606586152226816</t>
  </si>
  <si>
    <t>https://twitter.com/#!/elisatin/status/390608720876826624</t>
  </si>
  <si>
    <t>https://twitter.com/#!/elisatin/status/390610104779030528</t>
  </si>
  <si>
    <t>https://twitter.com/#!/elisatin/status/390613752825274368</t>
  </si>
  <si>
    <t>https://twitter.com/#!/elisatin/status/390615252137951233</t>
  </si>
  <si>
    <t>https://twitter.com/#!/elisatin/status/390615906453553152</t>
  </si>
  <si>
    <t>https://twitter.com/#!/elisatin/status/390812367317397504</t>
  </si>
  <si>
    <t>https://twitter.com/#!/elisatin/status/390814344445181953</t>
  </si>
  <si>
    <t>https://twitter.com/#!/elisatin/status/390815116331335680</t>
  </si>
  <si>
    <t>https://twitter.com/#!/elisatin/status/390819298958409728</t>
  </si>
  <si>
    <t>https://twitter.com/#!/elisatin/status/390825914818629633</t>
  </si>
  <si>
    <t>https://twitter.com/#!/elisatin/status/390830636178870272</t>
  </si>
  <si>
    <t>https://twitter.com/#!/hannahgbenro/status/390310238332940288</t>
  </si>
  <si>
    <t>https://twitter.com/#!/frkearns/status/390867785309777920</t>
  </si>
  <si>
    <t>https://twitter.com/#!/frkearns/status/390892388329484288</t>
  </si>
  <si>
    <t>https://twitter.com/#!/frkearns/status/390905475572989952</t>
  </si>
  <si>
    <t>https://twitter.com/#!/frkearns/status/390945563455545345</t>
  </si>
  <si>
    <t>https://twitter.com/#!/hannahgbenro/status/390925507304640512</t>
  </si>
  <si>
    <t>https://twitter.com/#!/usefuleval/status/391042360509231105</t>
  </si>
  <si>
    <t>https://twitter.com/#!/carsonresearch/status/391007542715097088</t>
  </si>
  <si>
    <t>https://twitter.com/#!/carsonresearch/status/391008733872287744</t>
  </si>
  <si>
    <t>https://twitter.com/#!/benitaw/status/390575587787829248</t>
  </si>
  <si>
    <t>https://twitter.com/#!/benitaw/status/390577735451836417</t>
  </si>
  <si>
    <t>https://twitter.com/#!/benitaw/status/390584731311833088</t>
  </si>
  <si>
    <t>https://twitter.com/#!/benitaw/status/390814694023647233</t>
  </si>
  <si>
    <t>https://twitter.com/#!/benitaw/status/391067060920659970</t>
  </si>
  <si>
    <t>https://twitter.com/#!/benitaw/status/391067549750009856</t>
  </si>
  <si>
    <t>https://twitter.com/#!/benitaw/status/391591915835392000</t>
  </si>
  <si>
    <t>https://twitter.com/#!/tomschenkjr/status/391592038266720256</t>
  </si>
  <si>
    <t>https://twitter.com/#!/akishajones/status/390841294622568448</t>
  </si>
  <si>
    <t>https://twitter.com/#!/akishajones/status/390892778584285185</t>
  </si>
  <si>
    <t>https://twitter.com/#!/akishajones/status/391274738188058624</t>
  </si>
  <si>
    <t>https://twitter.com/#!/glsenresearch/status/391207590929371136</t>
  </si>
  <si>
    <t>https://twitter.com/#!/pagingdrjama/status/391328351547559936</t>
  </si>
  <si>
    <t>https://twitter.com/#!/glsenresearch/status/391300066511556608</t>
  </si>
  <si>
    <t>https://twitter.com/#!/glsenresearch/status/391310225086509056</t>
  </si>
  <si>
    <t>https://twitter.com/#!/pagingdrjama/status/391329033319112704</t>
  </si>
  <si>
    <t>https://twitter.com/#!/williamspolicy/status/391592319985938432</t>
  </si>
  <si>
    <t>https://twitter.com/#!/glsenresearch/status/391316462029139968</t>
  </si>
  <si>
    <t>https://twitter.com/#!/glsenresearch/status/391592634185420800</t>
  </si>
  <si>
    <t>https://twitter.com/#!/pagingdrjama/status/391219491276734467</t>
  </si>
  <si>
    <t>https://twitter.com/#!/4socialimpact/status/390545386487939073</t>
  </si>
  <si>
    <t>https://twitter.com/#!/4socialimpact/status/391591666672365568</t>
  </si>
  <si>
    <t>https://twitter.com/#!/esaccesibleapp/status/391596004254154753</t>
  </si>
  <si>
    <t>https://twitter.com/#!/jrainedrop/status/391599371109687297</t>
  </si>
  <si>
    <t>https://twitter.com/#!/cobblestoneeval/status/390561417570840577</t>
  </si>
  <si>
    <t>https://twitter.com/#!/cobblestoneeval/status/391208234364968961</t>
  </si>
  <si>
    <t>https://twitter.com/#!/cobblestoneeval/status/391319777303863296</t>
  </si>
  <si>
    <t>https://twitter.com/#!/cobblestoneeval/status/391556003139182592</t>
  </si>
  <si>
    <t>https://twitter.com/#!/richeddy/status/391600073765052416</t>
  </si>
  <si>
    <t>https://twitter.com/#!/richeddy/status/390453971254792192</t>
  </si>
  <si>
    <t>https://twitter.com/#!/alanakinarsky/status/391596615762714624</t>
  </si>
  <si>
    <t>https://twitter.com/#!/alanakinarsky/status/391602201149190144</t>
  </si>
  <si>
    <t>https://twitter.com/#!/mariannephd/status/390820930517073921</t>
  </si>
  <si>
    <t>https://twitter.com/#!/mariannephd/status/391607832472477696</t>
  </si>
  <si>
    <t>https://twitter.com/#!/lorifullerisme/status/390852295745085440</t>
  </si>
  <si>
    <t>https://twitter.com/#!/lorifullerisme/status/391611943238504448</t>
  </si>
  <si>
    <t>https://twitter.com/#!/samheld15/status/391623064188125184</t>
  </si>
  <si>
    <t>https://twitter.com/#!/stuarthenderon/status/391628307214516224</t>
  </si>
  <si>
    <t>https://twitter.com/#!/meowtree/status/390562776118480897</t>
  </si>
  <si>
    <t>https://twitter.com/#!/transpositionsc/status/390561238935429120</t>
  </si>
  <si>
    <t>https://twitter.com/#!/transpositionsc/status/390562209493168128</t>
  </si>
  <si>
    <t>https://twitter.com/#!/transpositionsc/status/390562946973442048</t>
  </si>
  <si>
    <t>https://twitter.com/#!/transpositionsc/status/390563176397701120</t>
  </si>
  <si>
    <t>https://twitter.com/#!/transpositionsc/status/390565657483702272</t>
  </si>
  <si>
    <t>https://twitter.com/#!/transpositionsc/status/390567487173300224</t>
  </si>
  <si>
    <t>https://twitter.com/#!/transpositionsc/status/390573233025847296</t>
  </si>
  <si>
    <t>https://twitter.com/#!/transpositionsc/status/390833300665032704</t>
  </si>
  <si>
    <t>https://twitter.com/#!/transpositionsc/status/390833781432913920</t>
  </si>
  <si>
    <t>https://twitter.com/#!/transpositionsc/status/390834355251474433</t>
  </si>
  <si>
    <t>https://twitter.com/#!/transpositionsc/status/390834749738336257</t>
  </si>
  <si>
    <t>https://twitter.com/#!/transpositionsc/status/390864322362355712</t>
  </si>
  <si>
    <t>https://twitter.com/#!/transpositionsc/status/390865254529650689</t>
  </si>
  <si>
    <t>https://twitter.com/#!/transpositionsc/status/391233708256395264</t>
  </si>
  <si>
    <t>https://twitter.com/#!/refocusinstitut/status/390563836186869761</t>
  </si>
  <si>
    <t>https://twitter.com/#!/jmemclean/status/390818047843631104</t>
  </si>
  <si>
    <t>https://twitter.com/#!/rtranchcf/status/390834962318258176</t>
  </si>
  <si>
    <t>https://twitter.com/#!/refocusinstitut/status/390818458797342720</t>
  </si>
  <si>
    <t>https://twitter.com/#!/springproject2/status/390817797259141120</t>
  </si>
  <si>
    <t>https://twitter.com/#!/refocusinstitut/status/390818583871500288</t>
  </si>
  <si>
    <t>https://twitter.com/#!/kassy_alia/status/390582602325049344</t>
  </si>
  <si>
    <t>https://twitter.com/#!/kassy_alia/status/390599244601888768</t>
  </si>
  <si>
    <t>https://twitter.com/#!/kassy_alia/status/391282891147452416</t>
  </si>
  <si>
    <t>https://twitter.com/#!/kassy_alia/status/391283264331055104</t>
  </si>
  <si>
    <t>https://twitter.com/#!/kassy_alia/status/391535039860989952</t>
  </si>
  <si>
    <t>https://twitter.com/#!/refocusinstitut/status/391536638515744768</t>
  </si>
  <si>
    <t>https://twitter.com/#!/refocusinstitut/status/391548704366534656</t>
  </si>
  <si>
    <t>https://twitter.com/#!/kimfleonard/status/390735147836116992</t>
  </si>
  <si>
    <t>https://twitter.com/#!/kimfleonard/status/390900548821458944</t>
  </si>
  <si>
    <t>https://twitter.com/#!/kimfleonard/status/391396017704165376</t>
  </si>
  <si>
    <t>https://twitter.com/#!/kimfleonard/status/391400230559571968</t>
  </si>
  <si>
    <t>https://twitter.com/#!/kimfleonard/status/391400243197001728</t>
  </si>
  <si>
    <t>https://twitter.com/#!/kimfleonard/status/391604132504547328</t>
  </si>
  <si>
    <t>https://twitter.com/#!/kimfleonard/status/391605958612246528</t>
  </si>
  <si>
    <t>https://twitter.com/#!/kimfleonard/status/391650917415538690</t>
  </si>
  <si>
    <t>https://twitter.com/#!/biancafrogner/status/391660832850857984</t>
  </si>
  <si>
    <t>https://twitter.com/#!/pamojauk/status/390744456456331264</t>
  </si>
  <si>
    <t>https://twitter.com/#!/cnoeone/status/390583771063648256</t>
  </si>
  <si>
    <t>https://twitter.com/#!/bonfyreapp/status/390848070319357953</t>
  </si>
  <si>
    <t>https://twitter.com/#!/cnoeone/status/390808016599400448</t>
  </si>
  <si>
    <t>https://twitter.com/#!/cnoeone/status/390820655811551233</t>
  </si>
  <si>
    <t>https://twitter.com/#!/taniajarosewich/status/390863302689300480</t>
  </si>
  <si>
    <t>https://twitter.com/#!/cnoeone/status/390853886741065728</t>
  </si>
  <si>
    <t>https://twitter.com/#!/informalscience/status/390556490605789184</t>
  </si>
  <si>
    <t>https://twitter.com/#!/informalscience/status/390558408673624064</t>
  </si>
  <si>
    <t>https://twitter.com/#!/cnoeone/status/390864933170458624</t>
  </si>
  <si>
    <t>https://twitter.com/#!/cnoeone/status/391220637433622528</t>
  </si>
  <si>
    <t>https://twitter.com/#!/cnoeone/status/391549622248046592</t>
  </si>
  <si>
    <t>https://twitter.com/#!/dechenterprise/status/391665054741176320</t>
  </si>
  <si>
    <t>https://twitter.com/#!/brenlizhen/status/391219853694341120</t>
  </si>
  <si>
    <t>https://twitter.com/#!/meowtree/status/390567135451578369</t>
  </si>
  <si>
    <t>https://twitter.com/#!/brenlizhen/status/390554265200373760</t>
  </si>
  <si>
    <t>https://twitter.com/#!/brenlizhen/status/390564616126078976</t>
  </si>
  <si>
    <t>https://twitter.com/#!/brenlizhen/status/390852468604936194</t>
  </si>
  <si>
    <t>https://twitter.com/#!/brenlizhen/status/390860102083035136</t>
  </si>
  <si>
    <t>https://twitter.com/#!/brenlizhen/status/391222303637659648</t>
  </si>
  <si>
    <t>https://twitter.com/#!/brenlizhen/status/391224057917874176</t>
  </si>
  <si>
    <t>https://twitter.com/#!/brenlizhen/status/391665892876386304</t>
  </si>
  <si>
    <t>https://twitter.com/#!/kminichello/status/390546982961688577</t>
  </si>
  <si>
    <t>https://twitter.com/#!/kminichello/status/391666352622436352</t>
  </si>
  <si>
    <t>https://twitter.com/#!/debbiecarwana/status/391666517487935489</t>
  </si>
  <si>
    <t>https://twitter.com/#!/liesastamm/status/391674426023895040</t>
  </si>
  <si>
    <t>https://twitter.com/#!/lisafrantzen/status/390473990160252928</t>
  </si>
  <si>
    <t>https://twitter.com/#!/lisafrantzen/status/390569426858569728</t>
  </si>
  <si>
    <t>https://twitter.com/#!/lisafrantzen/status/390827832085327872</t>
  </si>
  <si>
    <t>https://twitter.com/#!/lisafrantzen/status/390831142515245057</t>
  </si>
  <si>
    <t>https://twitter.com/#!/elisegarvey/status/390557580533460992</t>
  </si>
  <si>
    <t>https://twitter.com/#!/elisegarvey/status/390561258308915201</t>
  </si>
  <si>
    <t>https://twitter.com/#!/elisegarvey/status/390567842988707840</t>
  </si>
  <si>
    <t>https://twitter.com/#!/elisegarvey/status/390850025347383296</t>
  </si>
  <si>
    <t>https://twitter.com/#!/exposyourmuseum/status/390568112795684864</t>
  </si>
  <si>
    <t>https://twitter.com/#!/lisafrantzen/status/390851254043561984</t>
  </si>
  <si>
    <t>https://twitter.com/#!/lisafrantzen/status/391268101901520896</t>
  </si>
  <si>
    <t>https://twitter.com/#!/catapult_design/status/391640073319747584</t>
  </si>
  <si>
    <t>https://twitter.com/#!/lisafrantzen/status/391309622709338113</t>
  </si>
  <si>
    <t>https://twitter.com/#!/lisafrantzen/status/391324242912239617</t>
  </si>
  <si>
    <t>https://twitter.com/#!/lisafrantzen/status/391628282418184194</t>
  </si>
  <si>
    <t>https://twitter.com/#!/mathpolresearch/status/390473053911920640</t>
  </si>
  <si>
    <t>https://twitter.com/#!/mathpolresearch/status/390784393092284417</t>
  </si>
  <si>
    <t>https://twitter.com/#!/mathpolresearch/status/390787035034030080</t>
  </si>
  <si>
    <t>https://twitter.com/#!/mathpolresearch/status/390875133134798848</t>
  </si>
  <si>
    <t>https://twitter.com/#!/mathpolresearch/status/391170611399385089</t>
  </si>
  <si>
    <t>https://twitter.com/#!/mathpolresearch/status/391284014696648704</t>
  </si>
  <si>
    <t>https://twitter.com/#!/mathpolresearch/status/391285303623045120</t>
  </si>
  <si>
    <t>https://twitter.com/#!/mathpolresearch/status/391289011446480896</t>
  </si>
  <si>
    <t>https://twitter.com/#!/mathpolresearch/status/391521784530751489</t>
  </si>
  <si>
    <t>https://twitter.com/#!/mathpolresearch/status/391523068910518272</t>
  </si>
  <si>
    <t>https://twitter.com/#!/mathpolresearch/status/391523081636020224</t>
  </si>
  <si>
    <t>https://twitter.com/#!/mathpolresearch/status/391525523006177280</t>
  </si>
  <si>
    <t>https://twitter.com/#!/mathpolresearch/status/391525542836838400</t>
  </si>
  <si>
    <t>https://twitter.com/#!/mathpolresearch/status/391525551149957121</t>
  </si>
  <si>
    <t>https://twitter.com/#!/mathpolresearch/status/391528028469473280</t>
  </si>
  <si>
    <t>https://twitter.com/#!/mathpolresearch/status/391528041866080256</t>
  </si>
  <si>
    <t>https://twitter.com/#!/mathpolresearch/status/391528045372518400</t>
  </si>
  <si>
    <t>https://twitter.com/#!/mathpolresearch/status/391529326950506498</t>
  </si>
  <si>
    <t>https://twitter.com/#!/mathpolresearch/status/391552623125733376</t>
  </si>
  <si>
    <t>https://twitter.com/#!/mathpolresearch/status/391554504749240320</t>
  </si>
  <si>
    <t>https://twitter.com/#!/mathpolresearch/status/391573324163465216</t>
  </si>
  <si>
    <t>https://twitter.com/#!/lisafrantzen/status/391655587924430848</t>
  </si>
  <si>
    <t>https://twitter.com/#!/lisafrantzen/status/391656605466755072</t>
  </si>
  <si>
    <t>https://twitter.com/#!/stevenhojlund/status/390812400623960064</t>
  </si>
  <si>
    <t>https://twitter.com/#!/alexfink/status/390819348048121856</t>
  </si>
  <si>
    <t>https://twitter.com/#!/alexfink/status/391677310161539072</t>
  </si>
  <si>
    <t>https://twitter.com/#!/cnoeone/status/391660932075888640</t>
  </si>
  <si>
    <t>https://twitter.com/#!/broadleafc/status/391647306942255104</t>
  </si>
  <si>
    <t>https://twitter.com/#!/aldininorris/status/391256771991728128</t>
  </si>
  <si>
    <t>https://twitter.com/#!/aldininorris/status/391294513979084800</t>
  </si>
  <si>
    <t>https://twitter.com/#!/aldininorris/status/391294974916313088</t>
  </si>
  <si>
    <t>https://twitter.com/#!/aldininorris/status/391317867041681408</t>
  </si>
  <si>
    <t>https://twitter.com/#!/aldininorris/status/391684242817966080</t>
  </si>
  <si>
    <t>https://twitter.com/#!/aldininorris/status/391684429632249856</t>
  </si>
  <si>
    <t>https://twitter.com/#!/shapingnj/status/391609657070206976</t>
  </si>
  <si>
    <t>https://twitter.com/#!/shapingnj/status/391643293236199424</t>
  </si>
  <si>
    <t>https://twitter.com/#!/fattydp/status/391608972232630273</t>
  </si>
  <si>
    <t>https://twitter.com/#!/fattydp/status/391692223940939776</t>
  </si>
  <si>
    <t>https://twitter.com/#!/shapingnj/status/390877823046414336</t>
  </si>
  <si>
    <t>https://twitter.com/#!/shapingnj/status/391541255244881920</t>
  </si>
  <si>
    <t>https://twitter.com/#!/jwong013/status/390470453661560832</t>
  </si>
  <si>
    <t>https://twitter.com/#!/jwong013/status/390470620992913408</t>
  </si>
  <si>
    <t>https://twitter.com/#!/jwong013/status/390471008697593856</t>
  </si>
  <si>
    <t>https://twitter.com/#!/jwong013/status/390471222544179200</t>
  </si>
  <si>
    <t>https://twitter.com/#!/jwong013/status/390850012391153664</t>
  </si>
  <si>
    <t>https://twitter.com/#!/jwong013/status/390852509168041985</t>
  </si>
  <si>
    <t>https://twitter.com/#!/jwong013/status/390863469731663872</t>
  </si>
  <si>
    <t>https://twitter.com/#!/jwong013/status/390877557476032512</t>
  </si>
  <si>
    <t>https://twitter.com/#!/jwong013/status/390916952421859328</t>
  </si>
  <si>
    <t>https://twitter.com/#!/jwong013/status/390917112556158977</t>
  </si>
  <si>
    <t>https://twitter.com/#!/jwong013/status/390930492415299584</t>
  </si>
  <si>
    <t>https://twitter.com/#!/jwong013/status/390947128014811136</t>
  </si>
  <si>
    <t>https://twitter.com/#!/jwong013/status/390947442562437120</t>
  </si>
  <si>
    <t>https://twitter.com/#!/jwong013/status/390951678608162816</t>
  </si>
  <si>
    <t>https://twitter.com/#!/jwong013/status/390952656552095744</t>
  </si>
  <si>
    <t>https://twitter.com/#!/jwong013/status/391040295359750144</t>
  </si>
  <si>
    <t>https://twitter.com/#!/jwong013/status/391040622506680320</t>
  </si>
  <si>
    <t>https://twitter.com/#!/jwong013/status/391040953857110017</t>
  </si>
  <si>
    <t>https://twitter.com/#!/jwong013/status/391041129627811840</t>
  </si>
  <si>
    <t>https://twitter.com/#!/jwong013/status/391041158404923392</t>
  </si>
  <si>
    <t>https://twitter.com/#!/jwong013/status/391192325491556353</t>
  </si>
  <si>
    <t>https://twitter.com/#!/jwong013/status/391192613728305152</t>
  </si>
  <si>
    <t>https://twitter.com/#!/jwong013/status/391193976218615808</t>
  </si>
  <si>
    <t>https://twitter.com/#!/jwong013/status/391223460753838080</t>
  </si>
  <si>
    <t>https://twitter.com/#!/jwong013/status/391225533830148096</t>
  </si>
  <si>
    <t>https://twitter.com/#!/jwong013/status/391618326528815104</t>
  </si>
  <si>
    <t>https://twitter.com/#!/jwong013/status/391618577587240960</t>
  </si>
  <si>
    <t>https://twitter.com/#!/jwong013/status/391618864804810753</t>
  </si>
  <si>
    <t>https://twitter.com/#!/jwong013/status/391619075795062784</t>
  </si>
  <si>
    <t>https://twitter.com/#!/jwong013/status/391645033952444416</t>
  </si>
  <si>
    <t>https://twitter.com/#!/broadleafc/status/391647040213901312</t>
  </si>
  <si>
    <t>https://twitter.com/#!/eboutylkova/status/391686214782578689</t>
  </si>
  <si>
    <t>https://twitter.com/#!/irate01/status/391699524684480512</t>
  </si>
  <si>
    <t>https://twitter.com/#!/tweet_afrea/status/390582785066295296</t>
  </si>
  <si>
    <t>https://twitter.com/#!/tweet_afrea/status/390582932558974976</t>
  </si>
  <si>
    <t>https://twitter.com/#!/tweet_afrea/status/391323468362690560</t>
  </si>
  <si>
    <t>https://twitter.com/#!/tweet_afrea/status/391323629062860801</t>
  </si>
  <si>
    <t>https://twitter.com/#!/txtpablo/status/391150149843836929</t>
  </si>
  <si>
    <t>https://twitter.com/#!/jhecklinger/status/390936366366097408</t>
  </si>
  <si>
    <t>https://twitter.com/#!/globalgiving/status/391209064082206720</t>
  </si>
  <si>
    <t>https://twitter.com/#!/txtpablo/status/391228790757945344</t>
  </si>
  <si>
    <t>https://twitter.com/#!/icommhealth/status/390802334034722816</t>
  </si>
  <si>
    <t>https://twitter.com/#!/hysho/status/390899897664557056</t>
  </si>
  <si>
    <t>https://twitter.com/#!/icommhealth/status/390896061109501952</t>
  </si>
  <si>
    <t>https://twitter.com/#!/mateenpregnancy/status/391265733315145728</t>
  </si>
  <si>
    <t>https://twitter.com/#!/icommhealth/status/391248697641938944</t>
  </si>
  <si>
    <t>https://twitter.com/#!/icommhealth/status/390486994994077696</t>
  </si>
  <si>
    <t>https://twitter.com/#!/icommhealth/status/390542808517726208</t>
  </si>
  <si>
    <t>https://twitter.com/#!/icommhealth/status/390944527982551041</t>
  </si>
  <si>
    <t>https://twitter.com/#!/icommhealth/status/390951948377399297</t>
  </si>
  <si>
    <t>https://twitter.com/#!/icommhealth/status/391166978930798592</t>
  </si>
  <si>
    <t>https://twitter.com/#!/icommhealth/status/391579292519661568</t>
  </si>
  <si>
    <t>https://twitter.com/#!/icommhealth/status/391702461444263936</t>
  </si>
  <si>
    <t>https://twitter.com/#!/wjguardado/status/391195655949271040</t>
  </si>
  <si>
    <t>https://twitter.com/#!/wjguardado/status/391710405867110400</t>
  </si>
  <si>
    <t>https://twitter.com/#!/viaevaluation/status/391161125896990720</t>
  </si>
  <si>
    <t>https://twitter.com/#!/viaevaluation/status/391526102310866944</t>
  </si>
  <si>
    <t>https://twitter.com/#!/theimprovegroup/status/391712721525157888</t>
  </si>
  <si>
    <t>https://twitter.com/#!/theimprovegroup/status/391716543756640256</t>
  </si>
  <si>
    <t>https://twitter.com/#!/cormacquinn/status/391738563119030273</t>
  </si>
  <si>
    <t>https://twitter.com/#!/cormacquinn/status/391738671550189568</t>
  </si>
  <si>
    <t>https://twitter.com/#!/cormacquinn/status/391739301832454144</t>
  </si>
  <si>
    <t>https://twitter.com/#!/tccgroup/status/390824155832406016</t>
  </si>
  <si>
    <t>https://twitter.com/#!/jraynor1/status/390815133489831936</t>
  </si>
  <si>
    <t>https://twitter.com/#!/jraynor1/status/390815961504169984</t>
  </si>
  <si>
    <t>https://twitter.com/#!/ichirotoda1/status/391762450850537472</t>
  </si>
  <si>
    <t>https://twitter.com/#!/christiegetman/status/390909473394802688</t>
  </si>
  <si>
    <t>https://twitter.com/#!/christiegetman/status/390954509276811265</t>
  </si>
  <si>
    <t>https://twitter.com/#!/christiegetman/status/391547422838910976</t>
  </si>
  <si>
    <t>https://twitter.com/#!/christiegetman/status/391619516767436800</t>
  </si>
  <si>
    <t>https://twitter.com/#!/lisafrantzen/status/391615761120518146</t>
  </si>
  <si>
    <t>https://twitter.com/#!/christiegetman/status/391767288070029312</t>
  </si>
  <si>
    <t>https://twitter.com/#!/sandravelthuis/status/391644559811547136</t>
  </si>
  <si>
    <t>https://twitter.com/#!/sandravelthuis/status/391664816714436608</t>
  </si>
  <si>
    <t>https://twitter.com/#!/limeygrl/status/391223517372755968</t>
  </si>
  <si>
    <t>https://twitter.com/#!/limeygrl/status/391224044756156416</t>
  </si>
  <si>
    <t>https://twitter.com/#!/limeygrl/status/391337365656338432</t>
  </si>
  <si>
    <t>https://twitter.com/#!/limeygrl/status/391817522506252290</t>
  </si>
  <si>
    <t>https://twitter.com/#!/edctweets/status/390521781817057280</t>
  </si>
  <si>
    <t>https://twitter.com/#!/edctweets/status/390869811544072192</t>
  </si>
  <si>
    <t>https://twitter.com/#!/crariza1/status/390828612397858816</t>
  </si>
  <si>
    <t>https://twitter.com/#!/crariza1/status/390828269018574848</t>
  </si>
  <si>
    <t>https://twitter.com/#!/crariza1/status/390828830157733889</t>
  </si>
  <si>
    <t>https://twitter.com/#!/crariza1/status/390909992607690752</t>
  </si>
  <si>
    <t>https://twitter.com/#!/crariza1/status/390910119837724672</t>
  </si>
  <si>
    <t>https://twitter.com/#!/crariza1/status/390910239396352000</t>
  </si>
  <si>
    <t>https://twitter.com/#!/crariza1/status/391074182379094017</t>
  </si>
  <si>
    <t>https://twitter.com/#!/crariza1/status/391074222103351296</t>
  </si>
  <si>
    <t>https://twitter.com/#!/crariza1/status/391290930588024832</t>
  </si>
  <si>
    <t>https://twitter.com/#!/crariza1/status/391291654432645120</t>
  </si>
  <si>
    <t>https://twitter.com/#!/crariza1/status/391385815877558272</t>
  </si>
  <si>
    <t>https://twitter.com/#!/crariza1/status/391386150054555648</t>
  </si>
  <si>
    <t>https://twitter.com/#!/crariza1/status/391902779482308609</t>
  </si>
  <si>
    <t>https://twitter.com/#!/crariza1/status/391902854061260800</t>
  </si>
  <si>
    <t>https://twitter.com/#!/laurabotwinick/status/391920628032233474</t>
  </si>
  <si>
    <t>https://twitter.com/#!/ejanedavidson/status/390327616701333504</t>
  </si>
  <si>
    <t>https://twitter.com/#!/kmckegg/status/390921303449804800</t>
  </si>
  <si>
    <t>https://twitter.com/#!/kmckegg/status/391164728770191360</t>
  </si>
  <si>
    <t>https://twitter.com/#!/kmckegg/status/391251325255577600</t>
  </si>
  <si>
    <t>https://twitter.com/#!/kmckegg/status/391251855767924736</t>
  </si>
  <si>
    <t>https://twitter.com/#!/ejanedavidson/status/390328144663543808</t>
  </si>
  <si>
    <t>https://twitter.com/#!/ejanedavidson/status/390458619453800448</t>
  </si>
  <si>
    <t>https://twitter.com/#!/ejanedavidson/status/390819877113831424</t>
  </si>
  <si>
    <t>https://twitter.com/#!/ejanedavidson/status/390921396479463424</t>
  </si>
  <si>
    <t>https://twitter.com/#!/urcchs/status/390906292086534144</t>
  </si>
  <si>
    <t>https://twitter.com/#!/urcchs/status/391258952413220864</t>
  </si>
  <si>
    <t>https://twitter.com/#!/urcchs/status/391912156226387968</t>
  </si>
  <si>
    <t>https://twitter.com/#!/tanawuliji/status/391924700777304064</t>
  </si>
  <si>
    <t>https://twitter.com/#!/rajahmagat/status/391987290865537024</t>
  </si>
  <si>
    <t>https://twitter.com/#!/kayebear/status/390447202088546304</t>
  </si>
  <si>
    <t>https://twitter.com/#!/ajtitong/status/390427789574164480</t>
  </si>
  <si>
    <t>https://twitter.com/#!/ajtitong/status/390495532072075264</t>
  </si>
  <si>
    <t>https://twitter.com/#!/ajtitong/status/390590908715892736</t>
  </si>
  <si>
    <t>https://twitter.com/#!/ajtitong/status/390593700201779201</t>
  </si>
  <si>
    <t>https://twitter.com/#!/ajtitong/status/390593998387429376</t>
  </si>
  <si>
    <t>https://twitter.com/#!/ajtitong/status/390595722980388864</t>
  </si>
  <si>
    <t>https://twitter.com/#!/ajtitong/status/390596428558774272</t>
  </si>
  <si>
    <t>https://twitter.com/#!/ajtitong/status/390910308740763649</t>
  </si>
  <si>
    <t>https://twitter.com/#!/ajtitong/status/390910434301448192</t>
  </si>
  <si>
    <t>https://twitter.com/#!/ajtitong/status/390914901012938754</t>
  </si>
  <si>
    <t>https://twitter.com/#!/ajtitong/status/390925346734108672</t>
  </si>
  <si>
    <t>https://twitter.com/#!/ajtitong/status/390930059907051520</t>
  </si>
  <si>
    <t>https://twitter.com/#!/ajtitong/status/390931000605552640</t>
  </si>
  <si>
    <t>https://twitter.com/#!/ajtitong/status/390932020731580416</t>
  </si>
  <si>
    <t>https://twitter.com/#!/ajtitong/status/391177008736395264</t>
  </si>
  <si>
    <t>https://twitter.com/#!/ajtitong/status/391178271490310144</t>
  </si>
  <si>
    <t>https://twitter.com/#!/ajtitong/status/391178414662897664</t>
  </si>
  <si>
    <t>https://twitter.com/#!/ajtitong/status/391178854674731008</t>
  </si>
  <si>
    <t>https://twitter.com/#!/ajtitong/status/391179296464990208</t>
  </si>
  <si>
    <t>https://twitter.com/#!/ajtitong/status/391179813270335488</t>
  </si>
  <si>
    <t>https://twitter.com/#!/ajtitong/status/391182838160433152</t>
  </si>
  <si>
    <t>https://twitter.com/#!/ajtitong/status/391186400164741120</t>
  </si>
  <si>
    <t>https://twitter.com/#!/ajtitong/status/391187003276283905</t>
  </si>
  <si>
    <t>https://twitter.com/#!/ajtitong/status/391191858430611456</t>
  </si>
  <si>
    <t>https://twitter.com/#!/evaluationdiva/status/390256661690318848</t>
  </si>
  <si>
    <t>https://twitter.com/#!/jdeancoffey/status/390932390572748800</t>
  </si>
  <si>
    <t>https://twitter.com/#!/jennifer_z8/status/390802375658987520</t>
  </si>
  <si>
    <t>https://twitter.com/#!/jennifer_z8/status/390803513301016577</t>
  </si>
  <si>
    <t>https://twitter.com/#!/jennifer_z8/status/390804686473035776</t>
  </si>
  <si>
    <t>https://twitter.com/#!/jennifer_z8/status/390815323890667520</t>
  </si>
  <si>
    <t>https://twitter.com/#!/jennifer_z8/status/390822046906994688</t>
  </si>
  <si>
    <t>https://twitter.com/#!/jennifer_z8/status/390858993096491009</t>
  </si>
  <si>
    <t>https://twitter.com/#!/jennifer_z8/status/391203139199979520</t>
  </si>
  <si>
    <t>https://twitter.com/#!/rtranchcf/status/390834404479995904</t>
  </si>
  <si>
    <t>https://twitter.com/#!/resilientchild/status/392095284303372288</t>
  </si>
  <si>
    <t>https://twitter.com/#!/solemu/status/392227590280589312</t>
  </si>
  <si>
    <t>https://twitter.com/#!/omg_impact/status/390791225726341120</t>
  </si>
  <si>
    <t>https://twitter.com/#!/omg_impact/status/392260274381533185</t>
  </si>
  <si>
    <t>https://twitter.com/#!/evaluatedlife/status/391316465196232704</t>
  </si>
  <si>
    <t>https://twitter.com/#!/conceptsysinc/status/391302588794413056</t>
  </si>
  <si>
    <t>https://twitter.com/#!/conceptsysinc/status/391303949573054464</t>
  </si>
  <si>
    <t>https://twitter.com/#!/conceptsysinc/status/391306321070665728</t>
  </si>
  <si>
    <t>https://twitter.com/#!/conceptsysinc/status/391307870274203649</t>
  </si>
  <si>
    <t>https://twitter.com/#!/conceptsysinc/status/392289615672901632</t>
  </si>
  <si>
    <t>https://twitter.com/#!/ifvp/status/392299068212662272</t>
  </si>
  <si>
    <t>https://twitter.com/#!/sss_inc/status/390857794884493312</t>
  </si>
  <si>
    <t>https://twitter.com/#!/suementors/status/390571666117779457</t>
  </si>
  <si>
    <t>https://twitter.com/#!/kristinwolff/status/390571747734749185</t>
  </si>
  <si>
    <t>https://twitter.com/#!/kristinwolff/status/390571822233952256</t>
  </si>
  <si>
    <t>https://twitter.com/#!/kristinwolff/status/390571863476162560</t>
  </si>
  <si>
    <t>https://twitter.com/#!/kristinwolff/status/390571908049432576</t>
  </si>
  <si>
    <t>https://twitter.com/#!/kristinwolff/status/390571950676123650</t>
  </si>
  <si>
    <t>https://twitter.com/#!/kristinwolff/status/390571994410151936</t>
  </si>
  <si>
    <t>https://twitter.com/#!/kristinwolff/status/390877832672718848</t>
  </si>
  <si>
    <t>https://twitter.com/#!/kristinwolff/status/390903930542391296</t>
  </si>
  <si>
    <t>https://twitter.com/#!/suementors/status/390573243075428354</t>
  </si>
  <si>
    <t>https://twitter.com/#!/suementors/status/391191912759439360</t>
  </si>
  <si>
    <t>https://twitter.com/#!/elisatin/status/391172732991193088</t>
  </si>
  <si>
    <t>https://twitter.com/#!/elisatin/status/391173979953958913</t>
  </si>
  <si>
    <t>https://twitter.com/#!/elisatin/status/391176273441337344</t>
  </si>
  <si>
    <t>https://twitter.com/#!/elisatin/status/391177530776240128</t>
  </si>
  <si>
    <t>https://twitter.com/#!/elisatin/status/391178866724982784</t>
  </si>
  <si>
    <t>https://twitter.com/#!/elisatin/status/391182717297377280</t>
  </si>
  <si>
    <t>https://twitter.com/#!/elisatin/status/391187747190620160</t>
  </si>
  <si>
    <t>https://twitter.com/#!/elisatin/status/391190368890683392</t>
  </si>
  <si>
    <t>https://twitter.com/#!/elisatin/status/391192143123210240</t>
  </si>
  <si>
    <t>https://twitter.com/#!/elisatin/status/391195042297430016</t>
  </si>
  <si>
    <t>https://twitter.com/#!/elisatin/status/391320762172596224</t>
  </si>
  <si>
    <t>https://twitter.com/#!/elisatin/status/391321384536002560</t>
  </si>
  <si>
    <t>https://twitter.com/#!/elisatin/status/391542744428326912</t>
  </si>
  <si>
    <t>https://twitter.com/#!/elisatin/status/391556665113595904</t>
  </si>
  <si>
    <t>https://twitter.com/#!/hannahgbenro/status/391322767473123328</t>
  </si>
  <si>
    <t>https://twitter.com/#!/suementors/status/391192535827480576</t>
  </si>
  <si>
    <t>https://twitter.com/#!/suementors/status/391265396239904768</t>
  </si>
  <si>
    <t>https://twitter.com/#!/suementors/status/391276313530875904</t>
  </si>
  <si>
    <t>https://twitter.com/#!/suementors/status/391276874665828352</t>
  </si>
  <si>
    <t>https://twitter.com/#!/suementors/status/391277391018201088</t>
  </si>
  <si>
    <t>https://twitter.com/#!/adaptationfund/status/390839433907687424</t>
  </si>
  <si>
    <t>https://twitter.com/#!/adaptationfund/status/391278514697408512</t>
  </si>
  <si>
    <t>https://twitter.com/#!/suementors/status/391280056435478529</t>
  </si>
  <si>
    <t>https://twitter.com/#!/sss_inc/status/390463434245943296</t>
  </si>
  <si>
    <t>https://twitter.com/#!/sss_inc/status/390857930826063872</t>
  </si>
  <si>
    <t>https://twitter.com/#!/sss_inc/status/390858465632976896</t>
  </si>
  <si>
    <t>https://twitter.com/#!/sss_inc/status/390901282955087872</t>
  </si>
  <si>
    <t>https://twitter.com/#!/suementors/status/390476062641385472</t>
  </si>
  <si>
    <t>https://twitter.com/#!/suementors/status/391350905737867264</t>
  </si>
  <si>
    <t>https://twitter.com/#!/suementors/status/390533004319539200</t>
  </si>
  <si>
    <t>https://twitter.com/#!/suementors/status/390572507386109953</t>
  </si>
  <si>
    <t>https://twitter.com/#!/suementors/status/390572704304488448</t>
  </si>
  <si>
    <t>https://twitter.com/#!/suementors/status/390573869880598529</t>
  </si>
  <si>
    <t>https://twitter.com/#!/suementors/status/390889624333459456</t>
  </si>
  <si>
    <t>https://twitter.com/#!/suementors/status/390890124009308160</t>
  </si>
  <si>
    <t>https://twitter.com/#!/suementors/status/390890863645425664</t>
  </si>
  <si>
    <t>https://twitter.com/#!/suementors/status/390893366239825921</t>
  </si>
  <si>
    <t>https://twitter.com/#!/suementors/status/390894152315338752</t>
  </si>
  <si>
    <t>https://twitter.com/#!/suementors/status/390895755772559360</t>
  </si>
  <si>
    <t>https://twitter.com/#!/suementors/status/390900844176371713</t>
  </si>
  <si>
    <t>https://twitter.com/#!/suementors/status/391189078768889856</t>
  </si>
  <si>
    <t>https://twitter.com/#!/suementors/status/391190161507487744</t>
  </si>
  <si>
    <t>https://twitter.com/#!/suementors/status/391190352625147904</t>
  </si>
  <si>
    <t>https://twitter.com/#!/suementors/status/391191216941199361</t>
  </si>
  <si>
    <t>https://twitter.com/#!/suementors/status/391192329635504128</t>
  </si>
  <si>
    <t>https://twitter.com/#!/suementors/status/391192928615669760</t>
  </si>
  <si>
    <t>https://twitter.com/#!/suementors/status/391262865296224256</t>
  </si>
  <si>
    <t>https://twitter.com/#!/suementors/status/391263266846298112</t>
  </si>
  <si>
    <t>https://twitter.com/#!/suementors/status/391266584209408000</t>
  </si>
  <si>
    <t>https://twitter.com/#!/suementors/status/391271551406206976</t>
  </si>
  <si>
    <t>https://twitter.com/#!/suementors/status/391277475407597568</t>
  </si>
  <si>
    <t>https://twitter.com/#!/suementors/status/391277821567700992</t>
  </si>
  <si>
    <t>https://twitter.com/#!/suementors/status/391366847817592832</t>
  </si>
  <si>
    <t>https://twitter.com/#!/suementors/status/391389989910872064</t>
  </si>
  <si>
    <t>https://twitter.com/#!/suementors/status/391660228070350849</t>
  </si>
  <si>
    <t>https://twitter.com/#!/suementors/status/391660306306715648</t>
  </si>
  <si>
    <t>https://twitter.com/#!/suementors/status/391661742574821376</t>
  </si>
  <si>
    <t>https://twitter.com/#!/suementors/status/392307367012220928</t>
  </si>
  <si>
    <t>https://twitter.com/#!/lisafrantzen/status/391588325888634880</t>
  </si>
  <si>
    <t>https://twitter.com/#!/jraynor1/status/391578641454227456</t>
  </si>
  <si>
    <t>https://twitter.com/#!/jraynor1/status/391582170164125696</t>
  </si>
  <si>
    <t>https://twitter.com/#!/innonet_eval/status/390815981020655616</t>
  </si>
  <si>
    <t>https://twitter.com/#!/rtranchcf/status/390584099280543745</t>
  </si>
  <si>
    <t>https://twitter.com/#!/rtranchcf/status/390834246430236672</t>
  </si>
  <si>
    <t>https://twitter.com/#!/rtranchcf/status/390834314466054144</t>
  </si>
  <si>
    <t>https://twitter.com/#!/rtranchcf/status/390835745650663424</t>
  </si>
  <si>
    <t>https://twitter.com/#!/rtranchcf/status/390894337586102273</t>
  </si>
  <si>
    <t>https://twitter.com/#!/rtranchcf/status/391208984981823488</t>
  </si>
  <si>
    <t>https://twitter.com/#!/rtranchcf/status/391224118320054272</t>
  </si>
  <si>
    <t>https://twitter.com/#!/rtranchcf/status/391225555351502848</t>
  </si>
  <si>
    <t>https://twitter.com/#!/rtranchcf/status/391226942776958976</t>
  </si>
  <si>
    <t>https://twitter.com/#!/rtranchcf/status/391270730710544384</t>
  </si>
  <si>
    <t>https://twitter.com/#!/lisafrantzen/status/390830024032796672</t>
  </si>
  <si>
    <t>https://twitter.com/#!/lisafrantzen/status/390834599750041600</t>
  </si>
  <si>
    <t>https://twitter.com/#!/innonet_eval/status/390821014651039744</t>
  </si>
  <si>
    <t>https://twitter.com/#!/djbernstein/status/390284447725412352</t>
  </si>
  <si>
    <t>https://twitter.com/#!/djbernstein/status/390841767706501120</t>
  </si>
  <si>
    <t>https://twitter.com/#!/djbernstein/status/391219309814771712</t>
  </si>
  <si>
    <t>https://twitter.com/#!/djbernstein/status/391982684903587840</t>
  </si>
  <si>
    <t>https://twitter.com/#!/innonet_eval/status/390843489396617216</t>
  </si>
  <si>
    <t>https://twitter.com/#!/innonet_eval/status/390892328715833344</t>
  </si>
  <si>
    <t>https://twitter.com/#!/innonet_eval/status/390900172433395712</t>
  </si>
  <si>
    <t>https://twitter.com/#!/innonet_eval/status/390902544849190913</t>
  </si>
  <si>
    <t>https://twitter.com/#!/innonet_eval/status/390903208291614721</t>
  </si>
  <si>
    <t>https://twitter.com/#!/innonet_eval/status/390920832308219904</t>
  </si>
  <si>
    <t>https://twitter.com/#!/innonet_eval/status/390924250657619968</t>
  </si>
  <si>
    <t>https://twitter.com/#!/innonet_eval/status/391257600819339264</t>
  </si>
  <si>
    <t>https://twitter.com/#!/k_anderson_eval/status/391287975017213952</t>
  </si>
  <si>
    <t>https://twitter.com/#!/innonet_eval/status/391285287323570177</t>
  </si>
  <si>
    <t>https://twitter.com/#!/innonet_eval/status/391311111993454592</t>
  </si>
  <si>
    <t>https://twitter.com/#!/innonet_eval/status/391314356165967872</t>
  </si>
  <si>
    <t>https://twitter.com/#!/active_voice/status/390880622102581248</t>
  </si>
  <si>
    <t>https://twitter.com/#!/active_voice/status/390882599842750465</t>
  </si>
  <si>
    <t>https://twitter.com/#!/active_voice/status/390953352596443136</t>
  </si>
  <si>
    <t>https://twitter.com/#!/active_voice/status/391251648980320256</t>
  </si>
  <si>
    <t>https://twitter.com/#!/active_voice/status/391357029794582528</t>
  </si>
  <si>
    <t>https://twitter.com/#!/jdeancoffey/status/391578541684719616</t>
  </si>
  <si>
    <t>https://twitter.com/#!/abmakulec/status/390881492551102464</t>
  </si>
  <si>
    <t>https://twitter.com/#!/ajoesidabutar/status/392322059860078592</t>
  </si>
  <si>
    <t>https://twitter.com/#!/akgold11/status/390918154852921344</t>
  </si>
  <si>
    <t>https://twitter.com/#!/living_cities/status/390899285744951296</t>
  </si>
  <si>
    <t>https://twitter.com/#!/living_cities/status/391289070514864128</t>
  </si>
  <si>
    <t>https://twitter.com/#!/akgold11/status/390897535533191168</t>
  </si>
  <si>
    <t>https://twitter.com/#!/akgold11/status/391278189185871872</t>
  </si>
  <si>
    <t>https://twitter.com/#!/akgold11/status/392332036641673216</t>
  </si>
  <si>
    <t>https://twitter.com/#!/akgold11/status/391248577416429568</t>
  </si>
  <si>
    <t>https://twitter.com/#!/juhauitto/status/390612062181019648</t>
  </si>
  <si>
    <t>https://twitter.com/#!/undp_evaluation/status/390581297510223872</t>
  </si>
  <si>
    <t>https://twitter.com/#!/undp_evaluation/status/392372638481276928</t>
  </si>
  <si>
    <t>https://twitter.com/#!/sc4ccm/status/390481668777463808</t>
  </si>
  <si>
    <t>https://twitter.com/#!/sc4ccm/status/390481788596129792</t>
  </si>
  <si>
    <t>https://twitter.com/#!/sc4ccm/status/390576710573621248</t>
  </si>
  <si>
    <t>https://twitter.com/#!/sc4ccm/status/391207835381809152</t>
  </si>
  <si>
    <t>https://twitter.com/#!/jsihealth/status/390829745661026304</t>
  </si>
  <si>
    <t>https://twitter.com/#!/jsihealth/status/390903925194629120</t>
  </si>
  <si>
    <t>https://twitter.com/#!/luthworldrelief/status/390584214011531264</t>
  </si>
  <si>
    <t>https://twitter.com/#!/luthworldrelief/status/391243126377283584</t>
  </si>
  <si>
    <t>https://twitter.com/#!/jraynor1/status/391266456027291649</t>
  </si>
  <si>
    <t>https://twitter.com/#!/christiegetman/status/390539341350842368</t>
  </si>
  <si>
    <t>https://twitter.com/#!/christiegetman/status/390567910001111041</t>
  </si>
  <si>
    <t>https://twitter.com/#!/christiegetman/status/390569586422480896</t>
  </si>
  <si>
    <t>https://twitter.com/#!/christiegetman/status/390576748313989120</t>
  </si>
  <si>
    <t>https://twitter.com/#!/christiegetman/status/390691580694499328</t>
  </si>
  <si>
    <t>https://twitter.com/#!/christiegetman/status/390827268479909888</t>
  </si>
  <si>
    <t>https://twitter.com/#!/christiegetman/status/390827553260593152</t>
  </si>
  <si>
    <t>https://twitter.com/#!/christiegetman/status/390910384741548032</t>
  </si>
  <si>
    <t>https://twitter.com/#!/christiegetman/status/390948510079926273</t>
  </si>
  <si>
    <t>https://twitter.com/#!/christiegetman/status/391167990005497856</t>
  </si>
  <si>
    <t>https://twitter.com/#!/christiegetman/status/391238233444847617</t>
  </si>
  <si>
    <t>https://twitter.com/#!/christiegetman/status/391240122630688768</t>
  </si>
  <si>
    <t>https://twitter.com/#!/christiegetman/status/391280152745091072</t>
  </si>
  <si>
    <t>https://twitter.com/#!/christiegetman/status/391280778719789056</t>
  </si>
  <si>
    <t>https://twitter.com/#!/christiegetman/status/391283453561679872</t>
  </si>
  <si>
    <t>https://twitter.com/#!/christiegetman/status/391294882608070656</t>
  </si>
  <si>
    <t>https://twitter.com/#!/christiegetman/status/391402290495913984</t>
  </si>
  <si>
    <t>https://twitter.com/#!/christiegetman/status/391611597816594432</t>
  </si>
  <si>
    <t>https://twitter.com/#!/jsihealth/status/392372846779199488</t>
  </si>
  <si>
    <t>https://twitter.com/#!/issuelab/status/392389494759911424</t>
  </si>
  <si>
    <t>https://twitter.com/#!/herberss/status/392399843928592384</t>
  </si>
  <si>
    <t>https://twitter.com/#!/sandramathison/status/390511643371003905</t>
  </si>
  <si>
    <t>https://twitter.com/#!/sandramathison/status/390843541750317056</t>
  </si>
  <si>
    <t>https://twitter.com/#!/sandramathison/status/391164656951111683</t>
  </si>
  <si>
    <t>https://twitter.com/#!/sandramathison/status/391175845886582784</t>
  </si>
  <si>
    <t>https://twitter.com/#!/sandramathison/status/391177144782438401</t>
  </si>
  <si>
    <t>https://twitter.com/#!/sandramathison/status/391258540469276672</t>
  </si>
  <si>
    <t>https://twitter.com/#!/sandramathison/status/391273347218030592</t>
  </si>
  <si>
    <t>https://twitter.com/#!/sandramathison/status/391276449556332544</t>
  </si>
  <si>
    <t>https://twitter.com/#!/sandramathison/status/391278032453124097</t>
  </si>
  <si>
    <t>https://twitter.com/#!/sandramathison/status/391408364896653312</t>
  </si>
  <si>
    <t>https://twitter.com/#!/sandramathison/status/391637956987219968</t>
  </si>
  <si>
    <t>https://twitter.com/#!/sandramathison/status/391639942352633856</t>
  </si>
  <si>
    <t>https://twitter.com/#!/sandramathison/status/391669821768998912</t>
  </si>
  <si>
    <t>https://twitter.com/#!/sandramathison/status/391924831668551681</t>
  </si>
  <si>
    <t>https://twitter.com/#!/sandramathison/status/392399344264941568</t>
  </si>
  <si>
    <t>https://twitter.com/#!/sandramathison/status/392401311242530816</t>
  </si>
  <si>
    <t>https://twitter.com/#!/lrpeck/status/391210729145372672</t>
  </si>
  <si>
    <t>https://twitter.com/#!/abtassociates/status/390900991983251456</t>
  </si>
  <si>
    <t>https://twitter.com/#!/abtassociates/status/390980014709039104</t>
  </si>
  <si>
    <t>https://twitter.com/#!/abtassociates/status/391157186748895233</t>
  </si>
  <si>
    <t>https://twitter.com/#!/abtassociates/status/391200976247328768</t>
  </si>
  <si>
    <t>https://twitter.com/#!/abtassociates/status/391207267766243329</t>
  </si>
  <si>
    <t>https://twitter.com/#!/abtassociates/status/391519332062097408</t>
  </si>
  <si>
    <t>https://twitter.com/#!/abtassociates/status/391618739013046272</t>
  </si>
  <si>
    <t>https://twitter.com/#!/abtassociates/status/391624527316144128</t>
  </si>
  <si>
    <t>https://twitter.com/#!/dlarwin/status/391207584331747328</t>
  </si>
  <si>
    <t>https://twitter.com/#!/kelciprice/status/390297393033650176</t>
  </si>
  <si>
    <t>https://twitter.com/#!/kelciprice/status/391274791363428354</t>
  </si>
  <si>
    <t>https://twitter.com/#!/kelciprice/status/391291740738826241</t>
  </si>
  <si>
    <t>https://twitter.com/#!/dlarwin/status/392328534246838272</t>
  </si>
  <si>
    <t>https://twitter.com/#!/dlarwin/status/390702324605153280</t>
  </si>
  <si>
    <t>https://twitter.com/#!/dlarwin/status/391167307898441728</t>
  </si>
  <si>
    <t>https://twitter.com/#!/dlarwin/status/391176207058079744</t>
  </si>
  <si>
    <t>https://twitter.com/#!/dlarwin/status/391205036493377536</t>
  </si>
  <si>
    <t>https://twitter.com/#!/dlarwin/status/391246544563105792</t>
  </si>
  <si>
    <t>https://twitter.com/#!/dlarwin/status/391668495261655040</t>
  </si>
  <si>
    <t>https://twitter.com/#!/dlarwin/status/391669764680351744</t>
  </si>
  <si>
    <t>https://twitter.com/#!/dlarwin/status/391804726893088768</t>
  </si>
  <si>
    <t>https://twitter.com/#!/dlarwin/status/392329334637473792</t>
  </si>
  <si>
    <t>https://twitter.com/#!/dlarwin/status/392336141921562624</t>
  </si>
  <si>
    <t>https://twitter.com/#!/dlarwin/status/392401307791015936</t>
  </si>
  <si>
    <t>https://twitter.com/#!/dlarwin/status/392402631442067456</t>
  </si>
  <si>
    <t>https://twitter.com/#!/hannahgbenro/status/390546656091201536</t>
  </si>
  <si>
    <t>https://twitter.com/#!/hannahgbenro/status/390559207986302976</t>
  </si>
  <si>
    <t>https://twitter.com/#!/hannahgbenro/status/390559924973211648</t>
  </si>
  <si>
    <t>https://twitter.com/#!/hannahgbenro/status/390560083555676161</t>
  </si>
  <si>
    <t>https://twitter.com/#!/hannahgbenro/status/390560890736869376</t>
  </si>
  <si>
    <t>https://twitter.com/#!/hannahgbenro/status/390561408330772481</t>
  </si>
  <si>
    <t>https://twitter.com/#!/hannahgbenro/status/390568334825365504</t>
  </si>
  <si>
    <t>https://twitter.com/#!/hannahgbenro/status/390572631520722945</t>
  </si>
  <si>
    <t>https://twitter.com/#!/hannahgbenro/status/390659140731027456</t>
  </si>
  <si>
    <t>https://twitter.com/#!/hannahgbenro/status/390668620202004482</t>
  </si>
  <si>
    <t>https://twitter.com/#!/hannahgbenro/status/390873113891987456</t>
  </si>
  <si>
    <t>https://twitter.com/#!/hannahgbenro/status/390912173998108672</t>
  </si>
  <si>
    <t>https://twitter.com/#!/hannahgbenro/status/390923283857567744</t>
  </si>
  <si>
    <t>https://twitter.com/#!/hannahgbenro/status/391355229905514496</t>
  </si>
  <si>
    <t>https://twitter.com/#!/hannahgbenro/status/391572421590790144</t>
  </si>
  <si>
    <t>https://twitter.com/#!/hannahgbenro/status/391572586376597504</t>
  </si>
  <si>
    <t>https://twitter.com/#!/allisontitcomb/status/390560226417836032</t>
  </si>
  <si>
    <t>https://twitter.com/#!/pclfrd/status/391224981927239680</t>
  </si>
  <si>
    <t>https://twitter.com/#!/nora_murphy/status/391735147110100992</t>
  </si>
  <si>
    <t>https://twitter.com/#!/allisontitcomb/status/391225291668217856</t>
  </si>
  <si>
    <t>https://twitter.com/#!/evalpartners/status/391150245310377984</t>
  </si>
  <si>
    <t>https://twitter.com/#!/allisontitcomb/status/391228264813174784</t>
  </si>
  <si>
    <t>https://twitter.com/#!/eboutylkova/status/391693523273396224</t>
  </si>
  <si>
    <t>https://twitter.com/#!/allisontitcomb/status/391241683104301057</t>
  </si>
  <si>
    <t>https://twitter.com/#!/evaluatedlife/status/391010367243317248</t>
  </si>
  <si>
    <t>https://twitter.com/#!/evaluatedlife/status/391181599779586048</t>
  </si>
  <si>
    <t>https://twitter.com/#!/evaluatedlife/status/391211740647927808</t>
  </si>
  <si>
    <t>https://twitter.com/#!/evaluatedlife/status/391245997739098112</t>
  </si>
  <si>
    <t>https://twitter.com/#!/evaluatedlife/status/391617066467594240</t>
  </si>
  <si>
    <t>https://twitter.com/#!/allisontitcomb/status/391246418339700737</t>
  </si>
  <si>
    <t>https://twitter.com/#!/allisontitcomb/status/391293251782979584</t>
  </si>
  <si>
    <t>https://twitter.com/#!/theimprovegroup/status/390565213457481728</t>
  </si>
  <si>
    <t>https://twitter.com/#!/theimprovegroup/status/391266336628019200</t>
  </si>
  <si>
    <t>https://twitter.com/#!/theimprovegroup/status/391266954243485696</t>
  </si>
  <si>
    <t>https://twitter.com/#!/theimprovegroup/status/391270056589819904</t>
  </si>
  <si>
    <t>https://twitter.com/#!/theimprovegroup/status/391379706005946369</t>
  </si>
  <si>
    <t>https://twitter.com/#!/allisontitcomb/status/391313401408131073</t>
  </si>
  <si>
    <t>https://twitter.com/#!/lisafrantzen/status/391596796977643520</t>
  </si>
  <si>
    <t>https://twitter.com/#!/allisontitcomb/status/391640079438864384</t>
  </si>
  <si>
    <t>https://twitter.com/#!/allisontitcomb/status/391640551290052608</t>
  </si>
  <si>
    <t>https://twitter.com/#!/allisontitcomb/status/391644439095308289</t>
  </si>
  <si>
    <t>https://twitter.com/#!/eboutylkova/status/391692277414125568</t>
  </si>
  <si>
    <t>https://twitter.com/#!/allisontitcomb/status/391745841184382976</t>
  </si>
  <si>
    <t>https://twitter.com/#!/biff_bruise/status/390941562139451392</t>
  </si>
  <si>
    <t>https://twitter.com/#!/biff_bruise/status/392427889246760960</t>
  </si>
  <si>
    <t>https://twitter.com/#!/gschiche/status/390567231928934400</t>
  </si>
  <si>
    <t>https://twitter.com/#!/luthworldrelief/status/390505671483211776</t>
  </si>
  <si>
    <t>https://twitter.com/#!/luthworldrelief/status/390524027020009472</t>
  </si>
  <si>
    <t>https://twitter.com/#!/sheilabrobinson/status/390524247443263488</t>
  </si>
  <si>
    <t>https://twitter.com/#!/sheilabrobinson/status/390611920283111424</t>
  </si>
  <si>
    <t>https://twitter.com/#!/tmsquires/status/390926360224735232</t>
  </si>
  <si>
    <t>https://twitter.com/#!/tmsquires/status/390927949245194240</t>
  </si>
  <si>
    <t>https://twitter.com/#!/tmsquires/status/391008292681830400</t>
  </si>
  <si>
    <t>https://twitter.com/#!/tmsquires/status/391247410472968193</t>
  </si>
  <si>
    <t>https://twitter.com/#!/tmsquires/status/391262239120195584</t>
  </si>
  <si>
    <t>https://twitter.com/#!/sheilabrobinson/status/391017536248352769</t>
  </si>
  <si>
    <t>https://twitter.com/#!/staceyschubert/status/390852164610170880</t>
  </si>
  <si>
    <t>https://twitter.com/#!/staceyschubert/status/390921658766458880</t>
  </si>
  <si>
    <t>https://twitter.com/#!/staceyschubert/status/391229335887446016</t>
  </si>
  <si>
    <t>https://twitter.com/#!/carsonresearch/status/390929635489615872</t>
  </si>
  <si>
    <t>https://twitter.com/#!/carsonresearch/status/391237218523942912</t>
  </si>
  <si>
    <t>https://twitter.com/#!/nora_murphy/status/392400253858496512</t>
  </si>
  <si>
    <t>https://twitter.com/#!/allisontitcomb/status/392402261843775488</t>
  </si>
  <si>
    <t>https://twitter.com/#!/sheilabrobinson/status/391240819124236288</t>
  </si>
  <si>
    <t>https://twitter.com/#!/broadleafc/status/390833406168555520</t>
  </si>
  <si>
    <t>https://twitter.com/#!/broadleafc/status/390833961452445697</t>
  </si>
  <si>
    <t>https://twitter.com/#!/broadleafc/status/390841320241385472</t>
  </si>
  <si>
    <t>https://twitter.com/#!/broadleafc/status/390847947065544704</t>
  </si>
  <si>
    <t>https://twitter.com/#!/broadleafc/status/391021826497077248</t>
  </si>
  <si>
    <t>https://twitter.com/#!/broadleafc/status/391191092764618752</t>
  </si>
  <si>
    <t>https://twitter.com/#!/broadleafc/status/391192184781025280</t>
  </si>
  <si>
    <t>https://twitter.com/#!/broadleafc/status/391192438133764096</t>
  </si>
  <si>
    <t>https://twitter.com/#!/broadleafc/status/391296432395005952</t>
  </si>
  <si>
    <t>https://twitter.com/#!/broadleafc/status/391296462904377344</t>
  </si>
  <si>
    <t>https://twitter.com/#!/broadleafc/status/391296497280888832</t>
  </si>
  <si>
    <t>https://twitter.com/#!/broadleafc/status/391296531066003456</t>
  </si>
  <si>
    <t>https://twitter.com/#!/broadleafc/status/391296581431205888</t>
  </si>
  <si>
    <t>https://twitter.com/#!/broadleafc/status/391299549983420416</t>
  </si>
  <si>
    <t>https://twitter.com/#!/broadleafc/status/391299739507228672</t>
  </si>
  <si>
    <t>https://twitter.com/#!/broadleafc/status/391300177187061760</t>
  </si>
  <si>
    <t>https://twitter.com/#!/broadleafc/status/391300287497265152</t>
  </si>
  <si>
    <t>https://twitter.com/#!/broadleafc/status/391300332632158208</t>
  </si>
  <si>
    <t>https://twitter.com/#!/broadleafc/status/391325727410241536</t>
  </si>
  <si>
    <t>https://twitter.com/#!/broadleafc/status/391591110642253824</t>
  </si>
  <si>
    <t>https://twitter.com/#!/broadleafc/status/391591115235008512</t>
  </si>
  <si>
    <t>https://twitter.com/#!/broadleafc/status/391591120616312832</t>
  </si>
  <si>
    <t>https://twitter.com/#!/broadleafc/status/391634018602872832</t>
  </si>
  <si>
    <t>https://twitter.com/#!/broadleafc/status/391646767617679360</t>
  </si>
  <si>
    <t>https://twitter.com/#!/broadleafc/status/391648356885618688</t>
  </si>
  <si>
    <t>https://twitter.com/#!/broadleafc/status/391648468407959552</t>
  </si>
  <si>
    <t>https://twitter.com/#!/broadleafc/status/391649897638010882</t>
  </si>
  <si>
    <t>https://twitter.com/#!/broadleafc/status/391658962447507456</t>
  </si>
  <si>
    <t>https://twitter.com/#!/broadleafc/status/391678037085143040</t>
  </si>
  <si>
    <t>https://twitter.com/#!/sheilabrobinson/status/391034065681666049</t>
  </si>
  <si>
    <t>https://twitter.com/#!/sheilabrobinson/status/391240918374031360</t>
  </si>
  <si>
    <t>https://twitter.com/#!/jameswcoyle/status/390600975758950401</t>
  </si>
  <si>
    <t>https://twitter.com/#!/jameswcoyle/status/390873160629116928</t>
  </si>
  <si>
    <t>https://twitter.com/#!/jameswcoyle/status/390983349034287104</t>
  </si>
  <si>
    <t>https://twitter.com/#!/jameswcoyle/status/391230944465920000</t>
  </si>
  <si>
    <t>https://twitter.com/#!/jameswcoyle/status/391232229328044032</t>
  </si>
  <si>
    <t>https://twitter.com/#!/jameswcoyle/status/391246409942724608</t>
  </si>
  <si>
    <t>https://twitter.com/#!/jameswcoyle/status/391290849184993280</t>
  </si>
  <si>
    <t>https://twitter.com/#!/jameswcoyle/status/391599302675398656</t>
  </si>
  <si>
    <t>https://twitter.com/#!/sheilabrobinson/status/391328848996220928</t>
  </si>
  <si>
    <t>https://twitter.com/#!/jeffreyhenley/status/392399894277017602</t>
  </si>
  <si>
    <t>https://twitter.com/#!/sheilabrobinson/status/392430854364205057</t>
  </si>
  <si>
    <t>https://twitter.com/#!/nbpc1/status/392474812754296832</t>
  </si>
  <si>
    <t>https://twitter.com/#!/taniajarosewich/status/390592265472983040</t>
  </si>
  <si>
    <t>https://twitter.com/#!/isaac_outcomes/status/390574292515438593</t>
  </si>
  <si>
    <t>https://twitter.com/#!/isaac_outcomes/status/390586855005368321</t>
  </si>
  <si>
    <t>https://twitter.com/#!/isaac_outcomes/status/390859397645484032</t>
  </si>
  <si>
    <t>https://twitter.com/#!/vppartners/status/390951299946385408</t>
  </si>
  <si>
    <t>https://twitter.com/#!/lisafrantzen/status/390940555171344384</t>
  </si>
  <si>
    <t>https://twitter.com/#!/isaac_outcomes/status/390857000118394880</t>
  </si>
  <si>
    <t>https://twitter.com/#!/isaac_outcomes/status/390860104758988800</t>
  </si>
  <si>
    <t>https://twitter.com/#!/isaac_outcomes/status/390941910669725697</t>
  </si>
  <si>
    <t>https://twitter.com/#!/lisafrantzen/status/390829250192101376</t>
  </si>
  <si>
    <t>https://twitter.com/#!/lisafrantzen/status/390833041029222400</t>
  </si>
  <si>
    <t>https://twitter.com/#!/lisafrantzen/status/390834766414876672</t>
  </si>
  <si>
    <t>https://twitter.com/#!/lisafrantzen/status/390846257813786624</t>
  </si>
  <si>
    <t>https://twitter.com/#!/lisafrantzen/status/390846665059741696</t>
  </si>
  <si>
    <t>https://twitter.com/#!/lisafrantzen/status/390847264413200384</t>
  </si>
  <si>
    <t>https://twitter.com/#!/lisafrantzen/status/390852896537202688</t>
  </si>
  <si>
    <t>https://twitter.com/#!/lisafrantzen/status/390853388122218496</t>
  </si>
  <si>
    <t>https://twitter.com/#!/lisafrantzen/status/390865576983560192</t>
  </si>
  <si>
    <t>https://twitter.com/#!/lisafrantzen/status/390980656144326656</t>
  </si>
  <si>
    <t>https://twitter.com/#!/lisafrantzen/status/391206385264132096</t>
  </si>
  <si>
    <t>https://twitter.com/#!/lisafrantzen/status/391292196282183681</t>
  </si>
  <si>
    <t>https://twitter.com/#!/lisafrantzen/status/391310890416738304</t>
  </si>
  <si>
    <t>https://twitter.com/#!/lisafrantzen/status/391576295324528640</t>
  </si>
  <si>
    <t>https://twitter.com/#!/lisafrantzen/status/391677117957935106</t>
  </si>
  <si>
    <t>https://twitter.com/#!/jdeancoffey/status/390844022526603264</t>
  </si>
  <si>
    <t>https://twitter.com/#!/innonet_eval/status/390838979160842240</t>
  </si>
  <si>
    <t>https://twitter.com/#!/first5la/status/390556944978964481</t>
  </si>
  <si>
    <t>https://twitter.com/#!/harderco/status/390520281686880256</t>
  </si>
  <si>
    <t>https://twitter.com/#!/harderco/status/390828632014602240</t>
  </si>
  <si>
    <t>https://twitter.com/#!/harderco/status/390831634595201025</t>
  </si>
  <si>
    <t>https://twitter.com/#!/harderco/status/390832664254873600</t>
  </si>
  <si>
    <t>https://twitter.com/#!/harderco/status/390901378971095040</t>
  </si>
  <si>
    <t>https://twitter.com/#!/_onedc/status/391660833811738624</t>
  </si>
  <si>
    <t>https://twitter.com/#!/allisontitcomb/status/391021344407957504</t>
  </si>
  <si>
    <t>https://twitter.com/#!/harderco/status/391020256610619392</t>
  </si>
  <si>
    <t>https://twitter.com/#!/jdeancoffey/status/390948741311918080</t>
  </si>
  <si>
    <t>https://twitter.com/#!/harderco/status/391031350649962496</t>
  </si>
  <si>
    <t>https://twitter.com/#!/harderco/status/391197956160102401</t>
  </si>
  <si>
    <t>https://twitter.com/#!/harderco/status/391197964649385985</t>
  </si>
  <si>
    <t>https://twitter.com/#!/lacarehealth/status/391260380606918657</t>
  </si>
  <si>
    <t>https://twitter.com/#!/harderco/status/391208489080872960</t>
  </si>
  <si>
    <t>https://twitter.com/#!/calwellness/status/392401835190779904</t>
  </si>
  <si>
    <t>https://twitter.com/#!/harderco/status/391520517360214016</t>
  </si>
  <si>
    <t>https://twitter.com/#!/harderco/status/392671028587290626</t>
  </si>
  <si>
    <t>https://twitter.com/#!/harderco/status/390598968729952257</t>
  </si>
  <si>
    <t>https://twitter.com/#!/harderco/status/390639274388750336</t>
  </si>
  <si>
    <t>https://twitter.com/#!/harderco/status/390865054532653057</t>
  </si>
  <si>
    <t>https://twitter.com/#!/harderco/status/390916263385767936</t>
  </si>
  <si>
    <t>https://twitter.com/#!/harderco/status/391161912861679616</t>
  </si>
  <si>
    <t>https://twitter.com/#!/harderco/status/391223523068608512</t>
  </si>
  <si>
    <t>https://twitter.com/#!/harderco/status/391263442688307200</t>
  </si>
  <si>
    <t>https://twitter.com/#!/harderco/status/391403790806441984</t>
  </si>
  <si>
    <t>https://twitter.com/#!/harderco/status/391595689710743552</t>
  </si>
  <si>
    <t>https://twitter.com/#!/harderco/status/392353545988878336</t>
  </si>
  <si>
    <t>https://twitter.com/#!/metisassociates/status/390833780920815616</t>
  </si>
  <si>
    <t>https://twitter.com/#!/metisassociates/status/391252785548623872</t>
  </si>
  <si>
    <t>https://twitter.com/#!/angelina_lop/status/391378537233776640</t>
  </si>
  <si>
    <t>https://twitter.com/#!/angelina_lop/status/390821001246048256</t>
  </si>
  <si>
    <t>https://twitter.com/#!/angelina_lop/status/390956706119049217</t>
  </si>
  <si>
    <t>https://twitter.com/#!/angelina_lop/status/391269386528755712</t>
  </si>
  <si>
    <t>https://twitter.com/#!/angelina_lop/status/392684760604364800</t>
  </si>
  <si>
    <t>https://twitter.com/#!/guerrillareads/status/390837495077695488</t>
  </si>
  <si>
    <t>https://twitter.com/#!/guerrillareads/status/390839183113068544</t>
  </si>
  <si>
    <t>https://twitter.com/#!/guerrillareads/status/392689724550176768</t>
  </si>
  <si>
    <t>https://twitter.com/#!/data2insight/status/391191445526568960</t>
  </si>
  <si>
    <t>https://twitter.com/#!/data2insight/status/391193824762277888</t>
  </si>
  <si>
    <t>https://twitter.com/#!/data2insight/status/391682406547460096</t>
  </si>
  <si>
    <t>https://twitter.com/#!/data2insight/status/391682518162083840</t>
  </si>
  <si>
    <t>https://twitter.com/#!/data2insight/status/391682425161801728</t>
  </si>
  <si>
    <t>https://twitter.com/#!/data2insight/status/391682536952569856</t>
  </si>
  <si>
    <t>https://twitter.com/#!/usefuleval/status/391194377537990656</t>
  </si>
  <si>
    <t>https://twitter.com/#!/allisontitcomb/status/391746334661050368</t>
  </si>
  <si>
    <t>https://twitter.com/#!/isaac_outcomes/status/390582392538546176</t>
  </si>
  <si>
    <t>https://twitter.com/#!/data2insight/status/390697299292483584</t>
  </si>
  <si>
    <t>https://twitter.com/#!/data2insight/status/390698227173171200</t>
  </si>
  <si>
    <t>https://twitter.com/#!/data2insight/status/390698302368661504</t>
  </si>
  <si>
    <t>https://twitter.com/#!/data2insight/status/390698353421737984</t>
  </si>
  <si>
    <t>https://twitter.com/#!/data2insight/status/390714045600632832</t>
  </si>
  <si>
    <t>https://twitter.com/#!/data2insight/status/390901374428651520</t>
  </si>
  <si>
    <t>https://twitter.com/#!/data2insight/status/390901835282010113</t>
  </si>
  <si>
    <t>https://twitter.com/#!/data2insight/status/391193171990155264</t>
  </si>
  <si>
    <t>https://twitter.com/#!/data2insight/status/391403905827229696</t>
  </si>
  <si>
    <t>https://twitter.com/#!/data2insight/status/391526911899627520</t>
  </si>
  <si>
    <t>https://twitter.com/#!/data2insight/status/391682333231026176</t>
  </si>
  <si>
    <t>https://twitter.com/#!/data2insight/status/391682377069916160</t>
  </si>
  <si>
    <t>https://twitter.com/#!/data2insight/status/391682385005539328</t>
  </si>
  <si>
    <t>https://twitter.com/#!/data2insight/status/391682391867416576</t>
  </si>
  <si>
    <t>https://twitter.com/#!/data2insight/status/391682419394621440</t>
  </si>
  <si>
    <t>https://twitter.com/#!/data2insight/status/391682430807339008</t>
  </si>
  <si>
    <t>https://twitter.com/#!/data2insight/status/391682440189992960</t>
  </si>
  <si>
    <t>https://twitter.com/#!/data2insight/status/391682447186087936</t>
  </si>
  <si>
    <t>https://twitter.com/#!/data2insight/status/391682452684816384</t>
  </si>
  <si>
    <t>https://twitter.com/#!/data2insight/status/391682459316015104</t>
  </si>
  <si>
    <t>https://twitter.com/#!/data2insight/status/391682465183825920</t>
  </si>
  <si>
    <t>https://twitter.com/#!/data2insight/status/391682466450518016</t>
  </si>
  <si>
    <t>https://twitter.com/#!/data2insight/status/391682478316216320</t>
  </si>
  <si>
    <t>https://twitter.com/#!/data2insight/status/391682485450727424</t>
  </si>
  <si>
    <t>https://twitter.com/#!/data2insight/status/391682486616739840</t>
  </si>
  <si>
    <t>https://twitter.com/#!/data2insight/status/391682491511480320</t>
  </si>
  <si>
    <t>https://twitter.com/#!/data2insight/status/391682504195047424</t>
  </si>
  <si>
    <t>https://twitter.com/#!/data2insight/status/391682531625803776</t>
  </si>
  <si>
    <t>https://twitter.com/#!/data2insight/status/391682543084642305</t>
  </si>
  <si>
    <t>https://twitter.com/#!/data2insight/status/391682549137022976</t>
  </si>
  <si>
    <t>https://twitter.com/#!/data2insight/status/391682555747237888</t>
  </si>
  <si>
    <t>https://twitter.com/#!/data2insight/status/391682561048846336</t>
  </si>
  <si>
    <t>https://twitter.com/#!/data2insight/status/391682567826833408</t>
  </si>
  <si>
    <t>https://twitter.com/#!/data2insight/status/391682592669696000</t>
  </si>
  <si>
    <t>https://twitter.com/#!/data2insight/status/392732893568442369</t>
  </si>
  <si>
    <t>https://twitter.com/#!/iangoldmansa/status/392739686994939904</t>
  </si>
  <si>
    <t>https://twitter.com/#!/leadershipera/status/392748829470363648</t>
  </si>
  <si>
    <t>https://twitter.com/#!/bettereval/status/390483133805494272</t>
  </si>
  <si>
    <t>https://twitter.com/#!/bettereval/status/391061504487096320</t>
  </si>
  <si>
    <t>https://twitter.com/#!/bettereval/status/391062532024070145</t>
  </si>
  <si>
    <t>https://twitter.com/#!/bettereval/status/391063552909250560</t>
  </si>
  <si>
    <t>https://twitter.com/#!/chiyanlam/status/391235514701189120</t>
  </si>
  <si>
    <t>https://twitter.com/#!/jpann/status/392758424829583360</t>
  </si>
  <si>
    <t>https://twitter.com/#!/nora_murphy/status/391379191368671233</t>
  </si>
  <si>
    <t>https://twitter.com/#!/jdeancoffey/status/390843866850803713</t>
  </si>
  <si>
    <t>https://twitter.com/#!/benbaumfalk/status/392115484427952128</t>
  </si>
  <si>
    <t>https://twitter.com/#!/innonet_eval/status/390843560179666944</t>
  </si>
  <si>
    <t>https://twitter.com/#!/nora_murphy/status/390841007690219521</t>
  </si>
  <si>
    <t>https://twitter.com/#!/nora_murphy/status/390841517038129152</t>
  </si>
  <si>
    <t>https://twitter.com/#!/nora_murphy/status/390842247555870720</t>
  </si>
  <si>
    <t>https://twitter.com/#!/nora_murphy/status/390843910769360896</t>
  </si>
  <si>
    <t>https://twitter.com/#!/nora_murphy/status/390889881838174208</t>
  </si>
  <si>
    <t>https://twitter.com/#!/nora_murphy/status/390911869684576256</t>
  </si>
  <si>
    <t>https://twitter.com/#!/nora_murphy/status/391161588277080064</t>
  </si>
  <si>
    <t>https://twitter.com/#!/nora_murphy/status/391166853650726912</t>
  </si>
  <si>
    <t>https://twitter.com/#!/nora_murphy/status/391217189195644928</t>
  </si>
  <si>
    <t>https://twitter.com/#!/nora_murphy/status/391597319361003521</t>
  </si>
  <si>
    <t>https://twitter.com/#!/nora_murphy/status/391597461770219520</t>
  </si>
  <si>
    <t>https://twitter.com/#!/nora_murphy/status/392115638379884544</t>
  </si>
  <si>
    <t>https://twitter.com/#!/nora_murphy/status/392400420355592192</t>
  </si>
  <si>
    <t>https://twitter.com/#!/sheilabrobinson/status/390856203410362368</t>
  </si>
  <si>
    <t>https://twitter.com/#!/nahsan209/status/390841855824658432</t>
  </si>
  <si>
    <t>https://twitter.com/#!/nahsan209/status/390939997311746048</t>
  </si>
  <si>
    <t>https://twitter.com/#!/nahsan209/status/390940218301231104</t>
  </si>
  <si>
    <t>https://twitter.com/#!/nahsan209/status/390834680036986880</t>
  </si>
  <si>
    <t>https://twitter.com/#!/nahsan209/status/390835669305548800</t>
  </si>
  <si>
    <t>https://twitter.com/#!/nahsan209/status/390836213625524224</t>
  </si>
  <si>
    <t>https://twitter.com/#!/nahsan209/status/390837087475220480</t>
  </si>
  <si>
    <t>https://twitter.com/#!/nahsan209/status/390838911410270208</t>
  </si>
  <si>
    <t>https://twitter.com/#!/nahsan209/status/390841807078457344</t>
  </si>
  <si>
    <t>https://twitter.com/#!/nahsan209/status/390868609871802368</t>
  </si>
  <si>
    <t>https://twitter.com/#!/nahsan209/status/390938767093026816</t>
  </si>
  <si>
    <t>https://twitter.com/#!/nahsan209/status/390940503295795200</t>
  </si>
  <si>
    <t>https://twitter.com/#!/nahsan209/status/390941182278123521</t>
  </si>
  <si>
    <t>https://twitter.com/#!/nahsan209/status/390941377841745920</t>
  </si>
  <si>
    <t>https://twitter.com/#!/nahsan209/status/391028343136862208</t>
  </si>
  <si>
    <t>https://twitter.com/#!/nahsan209/status/392415240647761920</t>
  </si>
  <si>
    <t>https://twitter.com/#!/nahsan209/status/392763538361438208</t>
  </si>
  <si>
    <t>https://twitter.com/#!/akanadavid/status/392769649454354433</t>
  </si>
  <si>
    <t>https://twitter.com/#!/abbyik/status/391614343567376384</t>
  </si>
  <si>
    <t>https://twitter.com/#!/abbyik/status/391616972108341249</t>
  </si>
  <si>
    <t>https://twitter.com/#!/jdeancoffey/status/392060956949217281</t>
  </si>
  <si>
    <t>https://twitter.com/#!/tomeval/status/391672234110369793</t>
  </si>
  <si>
    <t>https://twitter.com/#!/tomeval/status/391685252424687616</t>
  </si>
  <si>
    <t>https://twitter.com/#!/benbaumfalk/status/390517215382208512</t>
  </si>
  <si>
    <t>https://twitter.com/#!/benbaumfalk/status/390843567788130304</t>
  </si>
  <si>
    <t>https://twitter.com/#!/benbaumfalk/status/390851915107815424</t>
  </si>
  <si>
    <t>https://twitter.com/#!/benbaumfalk/status/391637885734354944</t>
  </si>
  <si>
    <t>https://twitter.com/#!/tomeval/status/392433351233007616</t>
  </si>
  <si>
    <t>https://twitter.com/#!/praxsozi/status/392826753678200832</t>
  </si>
  <si>
    <t>https://twitter.com/#!/hurhassnain/status/392909214215323648</t>
  </si>
  <si>
    <t>https://twitter.com/#!/adbevaluation/status/392916570185289728</t>
  </si>
  <si>
    <t>https://twitter.com/#!/alanahulme/status/391163898629328897</t>
  </si>
  <si>
    <t>https://twitter.com/#!/alanahulme/status/392963705681371136</t>
  </si>
  <si>
    <t>https://twitter.com/#!/evalcentral/status/390324858833211393</t>
  </si>
  <si>
    <t>https://twitter.com/#!/evalcentral/status/391048648286420992</t>
  </si>
  <si>
    <t>https://twitter.com/#!/allisontitcomb/status/391587997185232896</t>
  </si>
  <si>
    <t>https://twitter.com/#!/clear_la/status/391058616578347008</t>
  </si>
  <si>
    <t>https://twitter.com/#!/clear_la/status/390481986415915009</t>
  </si>
  <si>
    <t>https://twitter.com/#!/clear_la/status/391561428949147649</t>
  </si>
  <si>
    <t>https://twitter.com/#!/clear_la/status/391774743113646080</t>
  </si>
  <si>
    <t>https://twitter.com/#!/clear_la/status/392980384213762049</t>
  </si>
  <si>
    <t>https://twitter.com/#!/jennzawacki/status/393008956869992448</t>
  </si>
  <si>
    <t>https://twitter.com/#!/jfcsboston/status/391172612237561856</t>
  </si>
  <si>
    <t>https://twitter.com/#!/laurabeals/status/391172397656989696</t>
  </si>
  <si>
    <t>https://twitter.com/#!/liveworkthrive/status/391267111504728064</t>
  </si>
  <si>
    <t>https://twitter.com/#!/laurabeals/status/391193866571087874</t>
  </si>
  <si>
    <t>https://twitter.com/#!/abmakulec/status/390543249963642881</t>
  </si>
  <si>
    <t>https://twitter.com/#!/abmakulec/status/390666548181860352</t>
  </si>
  <si>
    <t>https://twitter.com/#!/abmakulec/status/392266257661460480</t>
  </si>
  <si>
    <t>https://twitter.com/#!/abmakulec/status/392321441217388545</t>
  </si>
  <si>
    <t>https://twitter.com/#!/jsihealth/status/390449649242607616</t>
  </si>
  <si>
    <t>https://twitter.com/#!/jsihealth/status/390476349204615168</t>
  </si>
  <si>
    <t>https://twitter.com/#!/jsihealth/status/390490071100837889</t>
  </si>
  <si>
    <t>https://twitter.com/#!/jsihealth/status/390821495892869121</t>
  </si>
  <si>
    <t>https://twitter.com/#!/jsihealth/status/390842318175358977</t>
  </si>
  <si>
    <t>https://twitter.com/#!/jsihealth/status/390873830811791360</t>
  </si>
  <si>
    <t>https://twitter.com/#!/jsihealth/status/390876250006650880</t>
  </si>
  <si>
    <t>https://twitter.com/#!/jsihealth/status/391206149980430336</t>
  </si>
  <si>
    <t>https://twitter.com/#!/jsihealth/status/391264970417393664</t>
  </si>
  <si>
    <t>https://twitter.com/#!/jsihealth/status/391356941647482880</t>
  </si>
  <si>
    <t>https://twitter.com/#!/jsihealth/status/391595993931997184</t>
  </si>
  <si>
    <t>https://twitter.com/#!/jsihealth/status/392281106089009152</t>
  </si>
  <si>
    <t>https://twitter.com/#!/jsihealth/status/392321134471151616</t>
  </si>
  <si>
    <t>https://twitter.com/#!/isaac_outcomes/status/392621263979819008</t>
  </si>
  <si>
    <t>https://twitter.com/#!/laurabeals/status/392635969050271744</t>
  </si>
  <si>
    <t>https://twitter.com/#!/laurabeals/status/390485004410949632</t>
  </si>
  <si>
    <t>https://twitter.com/#!/laurabeals/status/390799472902819841</t>
  </si>
  <si>
    <t>https://twitter.com/#!/laurabeals/status/391185970487652354</t>
  </si>
  <si>
    <t>https://twitter.com/#!/laurabeals/status/391212207482347520</t>
  </si>
  <si>
    <t>https://twitter.com/#!/laurabeals/status/391325076391350273</t>
  </si>
  <si>
    <t>https://twitter.com/#!/laurabeals/status/391630115094167553</t>
  </si>
  <si>
    <t>https://twitter.com/#!/laurabeals/status/391634495377768449</t>
  </si>
  <si>
    <t>https://twitter.com/#!/laurabeals/status/392280520622477313</t>
  </si>
  <si>
    <t>https://twitter.com/#!/laurabeals/status/392314817853526016</t>
  </si>
  <si>
    <t>https://twitter.com/#!/laurabeals/status/392383908698148864</t>
  </si>
  <si>
    <t>https://twitter.com/#!/laurabeals/status/393046767417450496</t>
  </si>
  <si>
    <t>https://twitter.com/#!/sage_methods/status/390493395728482305</t>
  </si>
  <si>
    <t>https://twitter.com/#!/sage_methods/status/390561705488826368</t>
  </si>
  <si>
    <t>https://twitter.com/#!/sage_methods/status/390619910055157760</t>
  </si>
  <si>
    <t>https://twitter.com/#!/sage_methods/status/390623106945273856</t>
  </si>
  <si>
    <t>https://twitter.com/#!/sage_methods/status/390870738896695296</t>
  </si>
  <si>
    <t>https://twitter.com/#!/sage_methods/status/390924094012932096</t>
  </si>
  <si>
    <t>https://twitter.com/#!/sage_methods/status/391202963341205504</t>
  </si>
  <si>
    <t>https://twitter.com/#!/sage_methods/status/391263215570944000</t>
  </si>
  <si>
    <t>https://twitter.com/#!/sage_methods/status/391550082686144512</t>
  </si>
  <si>
    <t>https://twitter.com/#!/txtpablo/status/390623787349458944</t>
  </si>
  <si>
    <t>https://twitter.com/#!/ejanedavidson/status/391616878876962816</t>
  </si>
  <si>
    <t>https://twitter.com/#!/evalu8r/status/390653065344602112</t>
  </si>
  <si>
    <t>https://twitter.com/#!/evalu8r/status/391007470229143552</t>
  </si>
  <si>
    <t>https://twitter.com/#!/john_gargani/status/390581883853340672</t>
  </si>
  <si>
    <t>https://twitter.com/#!/evaluationmaven/status/390556349371019264</t>
  </si>
  <si>
    <t>https://twitter.com/#!/evaluationmaven/status/390568428010233856</t>
  </si>
  <si>
    <t>https://twitter.com/#!/txtpablo/status/391003179934298113</t>
  </si>
  <si>
    <t>https://twitter.com/#!/ejanedavidson/status/390561810036064256</t>
  </si>
  <si>
    <t>https://twitter.com/#!/ejanedavidson/status/390576551219437568</t>
  </si>
  <si>
    <t>https://twitter.com/#!/ejanedavidson/status/390920549771128832</t>
  </si>
  <si>
    <t>https://twitter.com/#!/ejanedavidson/status/390922994123436032</t>
  </si>
  <si>
    <t>https://twitter.com/#!/jdeancoffey/status/391015045486108672</t>
  </si>
  <si>
    <t>https://twitter.com/#!/allisontitcomb/status/392021932037513216</t>
  </si>
  <si>
    <t>https://twitter.com/#!/evalu8r/status/391030068719648768</t>
  </si>
  <si>
    <t>https://twitter.com/#!/usefuleval/status/390568414072569857</t>
  </si>
  <si>
    <t>https://twitter.com/#!/viaevaluation/status/390806226990534656</t>
  </si>
  <si>
    <t>https://twitter.com/#!/viaevaluation/status/390838009912123392</t>
  </si>
  <si>
    <t>https://twitter.com/#!/viaevaluation/status/390910481009217537</t>
  </si>
  <si>
    <t>https://twitter.com/#!/viaevaluation/status/390919089654624256</t>
  </si>
  <si>
    <t>https://twitter.com/#!/viaevaluation/status/391189808112209920</t>
  </si>
  <si>
    <t>https://twitter.com/#!/viaevaluation/status/391308028613763072</t>
  </si>
  <si>
    <t>https://twitter.com/#!/viaevaluation/status/391310538502074369</t>
  </si>
  <si>
    <t>https://twitter.com/#!/viaevaluation/status/391390691362082816</t>
  </si>
  <si>
    <t>https://twitter.com/#!/viaevaluation/status/391579839830163458</t>
  </si>
  <si>
    <t>https://twitter.com/#!/viaevaluation/status/391609598249287680</t>
  </si>
  <si>
    <t>https://twitter.com/#!/viaevaluation/status/391715761971949568</t>
  </si>
  <si>
    <t>https://twitter.com/#!/innonet_eval/status/391617018023411712</t>
  </si>
  <si>
    <t>https://twitter.com/#!/evalu8r/status/391590754638127104</t>
  </si>
  <si>
    <t>https://twitter.com/#!/arnicas/status/393049676099768320</t>
  </si>
  <si>
    <t>https://twitter.com/#!/indigo_queendom/status/390480230751961088</t>
  </si>
  <si>
    <t>https://twitter.com/#!/indigo_queendom/status/390540228601315328</t>
  </si>
  <si>
    <t>https://twitter.com/#!/indigo_queendom/status/390865818067935232</t>
  </si>
  <si>
    <t>https://twitter.com/#!/indigo_queendom/status/390953334523559936</t>
  </si>
  <si>
    <t>https://twitter.com/#!/indigo_queendom/status/390967416475627521</t>
  </si>
  <si>
    <t>https://twitter.com/#!/indigo_queendom/status/391006629829025792</t>
  </si>
  <si>
    <t>https://twitter.com/#!/indigo_queendom/status/391007176963411968</t>
  </si>
  <si>
    <t>https://twitter.com/#!/indigo_queendom/status/391021895430467584</t>
  </si>
  <si>
    <t>https://twitter.com/#!/indigo_queendom/status/391203377394499584</t>
  </si>
  <si>
    <t>https://twitter.com/#!/indigo_queendom/status/391203624262832128</t>
  </si>
  <si>
    <t>https://twitter.com/#!/indigo_queendom/status/391204463069134848</t>
  </si>
  <si>
    <t>https://twitter.com/#!/indigo_queendom/status/391304647631450112</t>
  </si>
  <si>
    <t>https://twitter.com/#!/indigo_queendom/status/391313107429371904</t>
  </si>
  <si>
    <t>https://twitter.com/#!/indigo_queendom/status/391328084311683072</t>
  </si>
  <si>
    <t>https://twitter.com/#!/indigo_queendom/status/391575075352494080</t>
  </si>
  <si>
    <t>https://twitter.com/#!/indigo_queendom/status/391608089625260032</t>
  </si>
  <si>
    <t>https://twitter.com/#!/indigo_queendom/status/391616187828043776</t>
  </si>
  <si>
    <t>https://twitter.com/#!/indigo_queendom/status/391626291348525056</t>
  </si>
  <si>
    <t>https://twitter.com/#!/indigo_queendom/status/391632016334401536</t>
  </si>
  <si>
    <t>https://twitter.com/#!/indigo_queendom/status/391637594007949313</t>
  </si>
  <si>
    <t>https://twitter.com/#!/indigo_queendom/status/391660507100610561</t>
  </si>
  <si>
    <t>https://twitter.com/#!/indigo_queendom/status/391661389930307584</t>
  </si>
  <si>
    <t>https://twitter.com/#!/evalviny/status/390878826802475008</t>
  </si>
  <si>
    <t>https://twitter.com/#!/meowtree/status/390561700283699200</t>
  </si>
  <si>
    <t>https://twitter.com/#!/meowtree/status/390584308412325888</t>
  </si>
  <si>
    <t>https://twitter.com/#!/meowtree/status/390584798169022464</t>
  </si>
  <si>
    <t>https://twitter.com/#!/meowtree/status/390587135503663104</t>
  </si>
  <si>
    <t>https://twitter.com/#!/meowtree/status/390594429960339456</t>
  </si>
  <si>
    <t>https://twitter.com/#!/meowtree/status/390840178652491776</t>
  </si>
  <si>
    <t>https://twitter.com/#!/meowtree/status/390841550592569345</t>
  </si>
  <si>
    <t>https://twitter.com/#!/meowtree/status/390842226160730112</t>
  </si>
  <si>
    <t>https://twitter.com/#!/meowtree/status/390843597932986368</t>
  </si>
  <si>
    <t>https://twitter.com/#!/meowtree/status/390844688405897217</t>
  </si>
  <si>
    <t>https://twitter.com/#!/meowtree/status/390845216879808512</t>
  </si>
  <si>
    <t>https://twitter.com/#!/meowtree/status/390845741218168833</t>
  </si>
  <si>
    <t>https://twitter.com/#!/meowtree/status/390846282602151936</t>
  </si>
  <si>
    <t>https://twitter.com/#!/meowtree/status/390847288970858496</t>
  </si>
  <si>
    <t>https://twitter.com/#!/meowtree/status/390847608031576064</t>
  </si>
  <si>
    <t>https://twitter.com/#!/meowtree/status/390848056390074368</t>
  </si>
  <si>
    <t>https://twitter.com/#!/meowtree/status/390848646641909761</t>
  </si>
  <si>
    <t>https://twitter.com/#!/meowtree/status/390849439294058496</t>
  </si>
  <si>
    <t>https://twitter.com/#!/meowtree/status/390849705556844544</t>
  </si>
  <si>
    <t>https://twitter.com/#!/meowtree/status/390851813236547584</t>
  </si>
  <si>
    <t>https://twitter.com/#!/meowtree/status/390852580982931456</t>
  </si>
  <si>
    <t>https://twitter.com/#!/mcdapper/status/390870745418842112</t>
  </si>
  <si>
    <t>https://twitter.com/#!/ejanedavidson/status/390577630531289088</t>
  </si>
  <si>
    <t>https://twitter.com/#!/abmakulec/status/391192020871417857</t>
  </si>
  <si>
    <t>https://twitter.com/#!/evalviny/status/390879049780043777</t>
  </si>
  <si>
    <t>https://twitter.com/#!/arthurlupia/status/390872030767112192</t>
  </si>
  <si>
    <t>https://twitter.com/#!/ejanedavidson/status/390923658899640320</t>
  </si>
  <si>
    <t>https://twitter.com/#!/allisontitcomb/status/390872224913432576</t>
  </si>
  <si>
    <t>https://twitter.com/#!/evalviny/status/391033545088856064</t>
  </si>
  <si>
    <t>https://twitter.com/#!/txtpablo/status/390487027520901120</t>
  </si>
  <si>
    <t>https://twitter.com/#!/txtpablo/status/390487252654374913</t>
  </si>
  <si>
    <t>https://twitter.com/#!/txtpablo/status/390488646375473152</t>
  </si>
  <si>
    <t>https://twitter.com/#!/txtpablo/status/390624219220172800</t>
  </si>
  <si>
    <t>https://twitter.com/#!/txtpablo/status/390789493093302272</t>
  </si>
  <si>
    <t>https://twitter.com/#!/txtpablo/status/390840163922116608</t>
  </si>
  <si>
    <t>https://twitter.com/#!/txtpablo/status/390840428838543360</t>
  </si>
  <si>
    <t>https://twitter.com/#!/txtpablo/status/390840713623379968</t>
  </si>
  <si>
    <t>https://twitter.com/#!/txtpablo/status/391001636212318209</t>
  </si>
  <si>
    <t>https://twitter.com/#!/txtpablo/status/391144926307962880</t>
  </si>
  <si>
    <t>https://twitter.com/#!/txtpablo/status/391228177361948672</t>
  </si>
  <si>
    <t>https://twitter.com/#!/txtpablo/status/391578436852256768</t>
  </si>
  <si>
    <t>https://twitter.com/#!/txtpablo/status/391702433694363648</t>
  </si>
  <si>
    <t>https://twitter.com/#!/ejanedavidson/status/391871133705711616</t>
  </si>
  <si>
    <t>https://twitter.com/#!/chiyanlam/status/391761419307614208</t>
  </si>
  <si>
    <t>https://twitter.com/#!/evalviny/status/393051539180232704</t>
  </si>
  <si>
    <t>https://twitter.com/#!/evalviny/status/390878140396236800</t>
  </si>
  <si>
    <t>https://twitter.com/#!/evalviny/status/390878178140778496</t>
  </si>
  <si>
    <t>https://twitter.com/#!/usefuleval/status/390570584469692416</t>
  </si>
  <si>
    <t>https://twitter.com/#!/usefuleval/status/390572009916485633</t>
  </si>
  <si>
    <t>https://twitter.com/#!/usefuleval/status/390888106003808256</t>
  </si>
  <si>
    <t>https://twitter.com/#!/usefuleval/status/391160456716763136</t>
  </si>
  <si>
    <t>https://twitter.com/#!/usefuleval/status/391193241741459458</t>
  </si>
  <si>
    <t>https://twitter.com/#!/usefuleval/status/391271263005855744</t>
  </si>
  <si>
    <t>https://twitter.com/#!/usefuleval/status/391525272824344576</t>
  </si>
  <si>
    <t>https://twitter.com/#!/refocusinstitut/status/390890171329433600</t>
  </si>
  <si>
    <t>https://twitter.com/#!/innonet_eval/status/390890020107988993</t>
  </si>
  <si>
    <t>https://twitter.com/#!/isaac_outcomes/status/390894331353370624</t>
  </si>
  <si>
    <t>https://twitter.com/#!/clysy/status/390575738912796672</t>
  </si>
  <si>
    <t>https://twitter.com/#!/jessachandler/status/392987831158980608</t>
  </si>
  <si>
    <t>https://twitter.com/#!/evalu8r/status/392996461064880131</t>
  </si>
  <si>
    <t>https://twitter.com/#!/clysy/status/392995114706280448</t>
  </si>
  <si>
    <t>https://twitter.com/#!/albertocairo/status/393049443819212801</t>
  </si>
  <si>
    <t>https://twitter.com/#!/clysy/status/393054727468228608</t>
  </si>
  <si>
    <t>https://twitter.com/#!/gschiche/status/390465295997227009</t>
  </si>
  <si>
    <t>https://twitter.com/#!/gschiche/status/390471905708609536</t>
  </si>
  <si>
    <t>https://twitter.com/#!/gschiche/status/390504312620974080</t>
  </si>
  <si>
    <t>https://twitter.com/#!/gschiche/status/390505368436342784</t>
  </si>
  <si>
    <t>https://twitter.com/#!/kayebear/status/390510114656231424</t>
  </si>
  <si>
    <t>https://twitter.com/#!/cnoeone/status/390511313031811072</t>
  </si>
  <si>
    <t>https://twitter.com/#!/isaac_outcomes/status/390506291103535104</t>
  </si>
  <si>
    <t>https://twitter.com/#!/leumeni/status/390546018825420800</t>
  </si>
  <si>
    <t>https://twitter.com/#!/leumeni/status/390546189919457280</t>
  </si>
  <si>
    <t>https://twitter.com/#!/aeaweb/status/390474072540606465</t>
  </si>
  <si>
    <t>https://twitter.com/#!/carsonresearch/status/390548040462790656</t>
  </si>
  <si>
    <t>https://twitter.com/#!/carsonresearch/status/390582865957634048</t>
  </si>
  <si>
    <t>https://twitter.com/#!/chiyanlam/status/390317604000530432</t>
  </si>
  <si>
    <t>https://twitter.com/#!/chiyanlam/status/390320021022703616</t>
  </si>
  <si>
    <t>https://twitter.com/#!/chiyanlam/status/390821886667390976</t>
  </si>
  <si>
    <t>https://twitter.com/#!/chiyanlam/status/391039344737136640</t>
  </si>
  <si>
    <t>https://twitter.com/#!/chiyanlam/status/391286331026178049</t>
  </si>
  <si>
    <t>https://twitter.com/#!/chiyanlam/status/391287226895982593</t>
  </si>
  <si>
    <t>https://twitter.com/#!/chiyanlam/status/392045188803469312</t>
  </si>
  <si>
    <t>https://twitter.com/#!/aeaweb/status/390550526632685568</t>
  </si>
  <si>
    <t>https://twitter.com/#!/cnoeone/status/390443429769248768</t>
  </si>
  <si>
    <t>https://twitter.com/#!/cnoeone/status/390471536278523904</t>
  </si>
  <si>
    <t>https://twitter.com/#!/cnoeone/status/390472396320550912</t>
  </si>
  <si>
    <t>https://twitter.com/#!/cnoeone/status/390511662648029184</t>
  </si>
  <si>
    <t>https://twitter.com/#!/cnoeone/status/390512961863045120</t>
  </si>
  <si>
    <t>https://twitter.com/#!/cnoeone/status/390521387246706688</t>
  </si>
  <si>
    <t>https://twitter.com/#!/cnoeone/status/390555368432349184</t>
  </si>
  <si>
    <t>https://twitter.com/#!/cnoeone/status/390593445724966912</t>
  </si>
  <si>
    <t>https://twitter.com/#!/cnoeone/status/390594256412635136</t>
  </si>
  <si>
    <t>https://twitter.com/#!/cnoeone/status/390686513694277632</t>
  </si>
  <si>
    <t>https://twitter.com/#!/cnoeone/status/390798895452024832</t>
  </si>
  <si>
    <t>https://twitter.com/#!/cnoeone/status/390800903282130944</t>
  </si>
  <si>
    <t>https://twitter.com/#!/cnoeone/status/390801652124745728</t>
  </si>
  <si>
    <t>https://twitter.com/#!/cnoeone/status/390803065458397185</t>
  </si>
  <si>
    <t>https://twitter.com/#!/cnoeone/status/390805667625566208</t>
  </si>
  <si>
    <t>https://twitter.com/#!/cnoeone/status/390821230783528960</t>
  </si>
  <si>
    <t>https://twitter.com/#!/cnoeone/status/390825350890270720</t>
  </si>
  <si>
    <t>https://twitter.com/#!/cnoeone/status/390896355092492288</t>
  </si>
  <si>
    <t>https://twitter.com/#!/cnoeone/status/390900458229100545</t>
  </si>
  <si>
    <t>https://twitter.com/#!/cnoeone/status/390967940734267393</t>
  </si>
  <si>
    <t>https://twitter.com/#!/cnoeone/status/390984499657732096</t>
  </si>
  <si>
    <t>https://twitter.com/#!/cnoeone/status/391219593857236992</t>
  </si>
  <si>
    <t>https://twitter.com/#!/cnoeone/status/391219690200375296</t>
  </si>
  <si>
    <t>https://twitter.com/#!/cnoeone/status/391227934121660416</t>
  </si>
  <si>
    <t>https://twitter.com/#!/cnoeone/status/391403349507334144</t>
  </si>
  <si>
    <t>https://twitter.com/#!/cnoeone/status/391550152823300096</t>
  </si>
  <si>
    <t>https://twitter.com/#!/cnoeone/status/391555492994371584</t>
  </si>
  <si>
    <t>https://twitter.com/#!/cnoeone/status/391564311287840768</t>
  </si>
  <si>
    <t>https://twitter.com/#!/cnoeone/status/391585725990580224</t>
  </si>
  <si>
    <t>https://twitter.com/#!/cnoeone/status/391586236231847936</t>
  </si>
  <si>
    <t>https://twitter.com/#!/cnoeone/status/391660874743959552</t>
  </si>
  <si>
    <t>https://twitter.com/#!/aeaweb/status/390826373876834304</t>
  </si>
  <si>
    <t>https://twitter.com/#!/evaluationmaven/status/390531479291564033</t>
  </si>
  <si>
    <t>https://twitter.com/#!/evaluationmaven/status/390785473700196353</t>
  </si>
  <si>
    <t>https://twitter.com/#!/evaluationmaven/status/390788962987827200</t>
  </si>
  <si>
    <t>https://twitter.com/#!/evaluationmaven/status/390802040907386880</t>
  </si>
  <si>
    <t>https://twitter.com/#!/evaluationmaven/status/390850552814645249</t>
  </si>
  <si>
    <t>https://twitter.com/#!/evaluationmaven/status/390859118229348352</t>
  </si>
  <si>
    <t>https://twitter.com/#!/evaluationmaven/status/390878192174899201</t>
  </si>
  <si>
    <t>https://twitter.com/#!/evaluationmaven/status/390976222031003648</t>
  </si>
  <si>
    <t>https://twitter.com/#!/evaluationmaven/status/391519562329776128</t>
  </si>
  <si>
    <t>https://twitter.com/#!/ejanedavidson/status/390903497140736000</t>
  </si>
  <si>
    <t>https://twitter.com/#!/ejanedavidson/status/391920633837125632</t>
  </si>
  <si>
    <t>https://twitter.com/#!/sheilabrobinson/status/390537014564909056</t>
  </si>
  <si>
    <t>https://twitter.com/#!/aeaweb/status/390826876379607040</t>
  </si>
  <si>
    <t>https://twitter.com/#!/kayebear/status/390577515838062592</t>
  </si>
  <si>
    <t>https://twitter.com/#!/carsonresearch/status/390966481057746944</t>
  </si>
  <si>
    <t>https://twitter.com/#!/refocusinstitut/status/390563469533413376</t>
  </si>
  <si>
    <t>https://twitter.com/#!/allisontitcomb/status/391587732784693248</t>
  </si>
  <si>
    <t>https://twitter.com/#!/allisontitcomb/status/392016341416148992</t>
  </si>
  <si>
    <t>https://twitter.com/#!/sheilabrobinson/status/390600599861211136</t>
  </si>
  <si>
    <t>https://twitter.com/#!/sheilabrobinson/status/390600934340173824</t>
  </si>
  <si>
    <t>https://twitter.com/#!/sheilabrobinson/status/390601436566155265</t>
  </si>
  <si>
    <t>https://twitter.com/#!/sheilabrobinson/status/390930446529597440</t>
  </si>
  <si>
    <t>https://twitter.com/#!/sheilabrobinson/status/391379781864157185</t>
  </si>
  <si>
    <t>https://twitter.com/#!/evalu8r/status/390852334227816449</t>
  </si>
  <si>
    <t>https://twitter.com/#!/evalu8r/status/390856457266397184</t>
  </si>
  <si>
    <t>https://twitter.com/#!/evalu8r/status/390981513871130625</t>
  </si>
  <si>
    <t>https://twitter.com/#!/evalu8r/status/391269758408351744</t>
  </si>
  <si>
    <t>https://twitter.com/#!/evalu8r/status/391542000279093248</t>
  </si>
  <si>
    <t>https://twitter.com/#!/evalu8r/status/391977443349004289</t>
  </si>
  <si>
    <t>https://twitter.com/#!/evalu8r/status/392398640259825665</t>
  </si>
  <si>
    <t>https://twitter.com/#!/evalu8r/status/392809363309481984</t>
  </si>
  <si>
    <t>https://twitter.com/#!/evalu8r/status/393048967497265152</t>
  </si>
  <si>
    <t>https://twitter.com/#!/evalu8r/status/393049332481404929</t>
  </si>
  <si>
    <t>https://twitter.com/#!/annkemery/status/390596286715793408</t>
  </si>
  <si>
    <t>https://twitter.com/#!/evaluationdiva/status/390598242612031488</t>
  </si>
  <si>
    <t>https://twitter.com/#!/evaluationdiva/status/390627925420412928</t>
  </si>
  <si>
    <t>https://twitter.com/#!/evaluationdiva/status/390866478096207874</t>
  </si>
  <si>
    <t>https://twitter.com/#!/evaluationdiva/status/390947774667427840</t>
  </si>
  <si>
    <t>https://twitter.com/#!/evaluationdiva/status/391223762949267456</t>
  </si>
  <si>
    <t>https://twitter.com/#!/evaluationdiva/status/391504513246695425</t>
  </si>
  <si>
    <t>https://twitter.com/#!/evaluationdiva/status/391997570597523456</t>
  </si>
  <si>
    <t>https://twitter.com/#!/annkemery/status/390690763971252224</t>
  </si>
  <si>
    <t>https://twitter.com/#!/exposyourmuseum/status/390559301053734912</t>
  </si>
  <si>
    <t>https://twitter.com/#!/exposyourmuseum/status/390567877683994624</t>
  </si>
  <si>
    <t>https://twitter.com/#!/exposyourmuseum/status/390569048704311296</t>
  </si>
  <si>
    <t>https://twitter.com/#!/exposyourmuseum/status/391173465669378048</t>
  </si>
  <si>
    <t>https://twitter.com/#!/exposyourmuseum/status/391177151938318336</t>
  </si>
  <si>
    <t>https://twitter.com/#!/exposyourmuseum/status/391205312969338880</t>
  </si>
  <si>
    <t>https://twitter.com/#!/refocusinstitut/status/390568465477931008</t>
  </si>
  <si>
    <t>https://twitter.com/#!/annkemery/status/390690849526657024</t>
  </si>
  <si>
    <t>https://twitter.com/#!/kayebear/status/390447034626768897</t>
  </si>
  <si>
    <t>https://twitter.com/#!/kayebear/status/390466196417826816</t>
  </si>
  <si>
    <t>https://twitter.com/#!/kayebear/status/390484640487997440</t>
  </si>
  <si>
    <t>https://twitter.com/#!/kayebear/status/390484725095485440</t>
  </si>
  <si>
    <t>https://twitter.com/#!/kayebear/status/390512231848230912</t>
  </si>
  <si>
    <t>https://twitter.com/#!/kayebear/status/390580491587690496</t>
  </si>
  <si>
    <t>https://twitter.com/#!/kayebear/status/390605938891452416</t>
  </si>
  <si>
    <t>https://twitter.com/#!/kayebear/status/390807413496229888</t>
  </si>
  <si>
    <t>https://twitter.com/#!/kayebear/status/390811028529111041</t>
  </si>
  <si>
    <t>https://twitter.com/#!/kayebear/status/390811300697497600</t>
  </si>
  <si>
    <t>https://twitter.com/#!/kayebear/status/390816511696588800</t>
  </si>
  <si>
    <t>https://twitter.com/#!/kayebear/status/390850405145776128</t>
  </si>
  <si>
    <t>https://twitter.com/#!/innonet_eval/status/390820625872601088</t>
  </si>
  <si>
    <t>https://twitter.com/#!/sheilabrobinson/status/390667380009238528</t>
  </si>
  <si>
    <t>https://twitter.com/#!/isaac_outcomes/status/390653610612506625</t>
  </si>
  <si>
    <t>https://twitter.com/#!/annkemery/status/390820085512011776</t>
  </si>
  <si>
    <t>https://twitter.com/#!/trina_willard/status/390818332666261504</t>
  </si>
  <si>
    <t>https://twitter.com/#!/trina_willard/status/390824868193009664</t>
  </si>
  <si>
    <t>https://twitter.com/#!/trina_willard/status/390863542687379456</t>
  </si>
  <si>
    <t>https://twitter.com/#!/refocusinstitut/status/390856656210628609</t>
  </si>
  <si>
    <t>https://twitter.com/#!/innonet_eval/status/390839002065944576</t>
  </si>
  <si>
    <t>https://twitter.com/#!/innonet_eval/status/390890223145844736</t>
  </si>
  <si>
    <t>https://twitter.com/#!/clysy/status/390838633810644992</t>
  </si>
  <si>
    <t>https://twitter.com/#!/annkemery/status/390827165425491968</t>
  </si>
  <si>
    <t>https://twitter.com/#!/carsonresearch/status/391582091986870272</t>
  </si>
  <si>
    <t>https://twitter.com/#!/abmakulec/status/390543416901525504</t>
  </si>
  <si>
    <t>https://twitter.com/#!/abmakulec/status/390543752386723840</t>
  </si>
  <si>
    <t>https://twitter.com/#!/abmakulec/status/390823877774823424</t>
  </si>
  <si>
    <t>https://twitter.com/#!/abmakulec/status/390856307525169153</t>
  </si>
  <si>
    <t>https://twitter.com/#!/abmakulec/status/390891752405860352</t>
  </si>
  <si>
    <t>https://twitter.com/#!/abmakulec/status/390952093508714497</t>
  </si>
  <si>
    <t>https://twitter.com/#!/abmakulec/status/391176701381586944</t>
  </si>
  <si>
    <t>https://twitter.com/#!/abmakulec/status/391177643905011712</t>
  </si>
  <si>
    <t>https://twitter.com/#!/abmakulec/status/391180430247862272</t>
  </si>
  <si>
    <t>https://twitter.com/#!/abmakulec/status/391185848030740480</t>
  </si>
  <si>
    <t>https://twitter.com/#!/abmakulec/status/391189637332729857</t>
  </si>
  <si>
    <t>https://twitter.com/#!/abmakulec/status/391191425213558784</t>
  </si>
  <si>
    <t>https://twitter.com/#!/abmakulec/status/391266959632764928</t>
  </si>
  <si>
    <t>https://twitter.com/#!/abmakulec/status/391267279243313152</t>
  </si>
  <si>
    <t>https://twitter.com/#!/abmakulec/status/391268180405940225</t>
  </si>
  <si>
    <t>https://twitter.com/#!/abmakulec/status/391318215206633472</t>
  </si>
  <si>
    <t>https://twitter.com/#!/abmakulec/status/391580418245279744</t>
  </si>
  <si>
    <t>https://twitter.com/#!/abmakulec/status/392280837678301184</t>
  </si>
  <si>
    <t>https://twitter.com/#!/allisontitcomb/status/391587476131037184</t>
  </si>
  <si>
    <t>https://twitter.com/#!/annkemery/status/390827655169576960</t>
  </si>
  <si>
    <t>https://twitter.com/#!/alexfink/status/391201139355422720</t>
  </si>
  <si>
    <t>https://twitter.com/#!/alexfink/status/391536323934175232</t>
  </si>
  <si>
    <t>https://twitter.com/#!/alexfink/status/391536345421590529</t>
  </si>
  <si>
    <t>https://twitter.com/#!/alexfink/status/391545664989306880</t>
  </si>
  <si>
    <t>https://twitter.com/#!/annkemery/status/390837906300239872</t>
  </si>
  <si>
    <t>https://twitter.com/#!/carsonresearch/status/390484251528806400</t>
  </si>
  <si>
    <t>https://twitter.com/#!/carsonresearch/status/390907896936280064</t>
  </si>
  <si>
    <t>https://twitter.com/#!/carsonresearch/status/390930247941890048</t>
  </si>
  <si>
    <t>https://twitter.com/#!/carsonresearch/status/390954159480254465</t>
  </si>
  <si>
    <t>https://twitter.com/#!/carsonresearch/status/390966803230646272</t>
  </si>
  <si>
    <t>https://twitter.com/#!/carsonresearch/status/390967071942930432</t>
  </si>
  <si>
    <t>https://twitter.com/#!/carsonresearch/status/390967305402068992</t>
  </si>
  <si>
    <t>https://twitter.com/#!/carsonresearch/status/390967644905803776</t>
  </si>
  <si>
    <t>https://twitter.com/#!/carsonresearch/status/391006864487776256</t>
  </si>
  <si>
    <t>https://twitter.com/#!/carsonresearch/status/391007987407798272</t>
  </si>
  <si>
    <t>https://twitter.com/#!/carsonresearch/status/391237050873413632</t>
  </si>
  <si>
    <t>https://twitter.com/#!/carsonresearch/status/391248691673460736</t>
  </si>
  <si>
    <t>https://twitter.com/#!/carsonresearch/status/391581761635090432</t>
  </si>
  <si>
    <t>https://twitter.com/#!/carsonresearch/status/391581873992122368</t>
  </si>
  <si>
    <t>https://twitter.com/#!/glsenresearch/status/390667835892301824</t>
  </si>
  <si>
    <t>https://twitter.com/#!/refocusinstitut/status/390965685243084800</t>
  </si>
  <si>
    <t>https://twitter.com/#!/allisontitcomb/status/390873397338861568</t>
  </si>
  <si>
    <t>https://twitter.com/#!/sheilabrobinson/status/390602262089060352</t>
  </si>
  <si>
    <t>https://twitter.com/#!/annkemery/status/390930901292826624</t>
  </si>
  <si>
    <t>https://twitter.com/#!/annkemery/status/390932084141072384</t>
  </si>
  <si>
    <t>https://twitter.com/#!/afjbebold/status/390865006071271425</t>
  </si>
  <si>
    <t>https://twitter.com/#!/afjbebold/status/391187283094695936</t>
  </si>
  <si>
    <t>https://twitter.com/#!/afjbebold/status/391332344507809792</t>
  </si>
  <si>
    <t>https://twitter.com/#!/annkemery/status/391187488536272896</t>
  </si>
  <si>
    <t>https://twitter.com/#!/afjbebold/status/391537955065454594</t>
  </si>
  <si>
    <t>https://twitter.com/#!/annkemery/status/391262986033446912</t>
  </si>
  <si>
    <t>https://twitter.com/#!/annkemery/status/391265428968071168</t>
  </si>
  <si>
    <t>https://twitter.com/#!/stuarthenderon/status/391247166951280640</t>
  </si>
  <si>
    <t>https://twitter.com/#!/clysy/status/391358478402732032</t>
  </si>
  <si>
    <t>https://twitter.com/#!/annkemery/status/391358499139379200</t>
  </si>
  <si>
    <t>https://twitter.com/#!/glsenresearch/status/391567266841911296</t>
  </si>
  <si>
    <t>https://twitter.com/#!/jdeancoffey/status/390931222207410176</t>
  </si>
  <si>
    <t>https://twitter.com/#!/innonet_eval/status/391547014686584832</t>
  </si>
  <si>
    <t>https://twitter.com/#!/allisontitcomb/status/390543158830198784</t>
  </si>
  <si>
    <t>https://twitter.com/#!/allisontitcomb/status/391382768602869761</t>
  </si>
  <si>
    <t>https://twitter.com/#!/sheilabrobinson/status/390475804989489152</t>
  </si>
  <si>
    <t>https://twitter.com/#!/sheilabrobinson/status/390476591736049665</t>
  </si>
  <si>
    <t>https://twitter.com/#!/sheilabrobinson/status/390476680500101121</t>
  </si>
  <si>
    <t>https://twitter.com/#!/sheilabrobinson/status/390484115939942400</t>
  </si>
  <si>
    <t>https://twitter.com/#!/sheilabrobinson/status/390485252625666048</t>
  </si>
  <si>
    <t>https://twitter.com/#!/sheilabrobinson/status/390521012179447809</t>
  </si>
  <si>
    <t>https://twitter.com/#!/sheilabrobinson/status/390523977602711552</t>
  </si>
  <si>
    <t>https://twitter.com/#!/sheilabrobinson/status/390542958988386304</t>
  </si>
  <si>
    <t>https://twitter.com/#!/sheilabrobinson/status/390602762368856065</t>
  </si>
  <si>
    <t>https://twitter.com/#!/sheilabrobinson/status/390603647178256384</t>
  </si>
  <si>
    <t>https://twitter.com/#!/sheilabrobinson/status/390855805207326721</t>
  </si>
  <si>
    <t>https://twitter.com/#!/sheilabrobinson/status/390863764410867712</t>
  </si>
  <si>
    <t>https://twitter.com/#!/sheilabrobinson/status/390930716839915520</t>
  </si>
  <si>
    <t>https://twitter.com/#!/sheilabrobinson/status/391018256318103552</t>
  </si>
  <si>
    <t>https://twitter.com/#!/sheilabrobinson/status/391033809795555328</t>
  </si>
  <si>
    <t>https://twitter.com/#!/sheilabrobinson/status/391171323658899456</t>
  </si>
  <si>
    <t>https://twitter.com/#!/sheilabrobinson/status/391182677271146496</t>
  </si>
  <si>
    <t>https://twitter.com/#!/sheilabrobinson/status/391240560037888000</t>
  </si>
  <si>
    <t>https://twitter.com/#!/sheilabrobinson/status/391252728581615616</t>
  </si>
  <si>
    <t>https://twitter.com/#!/sheilabrobinson/status/391367035348733952</t>
  </si>
  <si>
    <t>https://twitter.com/#!/sheilabrobinson/status/391376035499212800</t>
  </si>
  <si>
    <t>https://twitter.com/#!/sheilabrobinson/status/391381134283915264</t>
  </si>
  <si>
    <t>https://twitter.com/#!/sheilabrobinson/status/391382748960538624</t>
  </si>
  <si>
    <t>https://twitter.com/#!/sheilabrobinson/status/391611673293094912</t>
  </si>
  <si>
    <t>https://twitter.com/#!/sheilabrobinson/status/391612383854362624</t>
  </si>
  <si>
    <t>https://twitter.com/#!/sheilabrobinson/status/391620601586388992</t>
  </si>
  <si>
    <t>https://twitter.com/#!/sheilabrobinson/status/391631145840156672</t>
  </si>
  <si>
    <t>https://twitter.com/#!/sheilabrobinson/status/391647551633768448</t>
  </si>
  <si>
    <t>https://twitter.com/#!/sheilabrobinson/status/391649164398166016</t>
  </si>
  <si>
    <t>https://twitter.com/#!/sheilabrobinson/status/391732630363709440</t>
  </si>
  <si>
    <t>https://twitter.com/#!/sheilabrobinson/status/391985209169956864</t>
  </si>
  <si>
    <t>https://twitter.com/#!/wtfenn/status/392639946420285440</t>
  </si>
  <si>
    <t>https://twitter.com/#!/leumeni/status/391445938893758464</t>
  </si>
  <si>
    <t>https://twitter.com/#!/clysy/status/391381618583420928</t>
  </si>
  <si>
    <t>https://twitter.com/#!/clysy/status/392383045569097728</t>
  </si>
  <si>
    <t>https://twitter.com/#!/annkemery/status/390476541035286528</t>
  </si>
  <si>
    <t>https://twitter.com/#!/annkemery/status/391375749631852544</t>
  </si>
  <si>
    <t>https://twitter.com/#!/annkemery/status/391380455418634242</t>
  </si>
  <si>
    <t>https://twitter.com/#!/annkemery/status/391391391345311744</t>
  </si>
  <si>
    <t>https://twitter.com/#!/annkemery/status/391605052701675520</t>
  </si>
  <si>
    <t>https://twitter.com/#!/glsenresearch/status/390595808992960512</t>
  </si>
  <si>
    <t>https://twitter.com/#!/glsenresearch/status/390620943057702912</t>
  </si>
  <si>
    <t>https://twitter.com/#!/glsenresearch/status/390828000134299648</t>
  </si>
  <si>
    <t>https://twitter.com/#!/glsenresearch/status/390887870246158336</t>
  </si>
  <si>
    <t>https://twitter.com/#!/glsenresearch/status/390932761768656896</t>
  </si>
  <si>
    <t>https://twitter.com/#!/glsenresearch/status/390954339470422016</t>
  </si>
  <si>
    <t>https://twitter.com/#!/glsenresearch/status/390956169915027456</t>
  </si>
  <si>
    <t>https://twitter.com/#!/glsenresearch/status/390997701334417408</t>
  </si>
  <si>
    <t>https://twitter.com/#!/glsenresearch/status/391302918344695808</t>
  </si>
  <si>
    <t>https://twitter.com/#!/glsenresearch/status/391322531543912448</t>
  </si>
  <si>
    <t>https://twitter.com/#!/glsenresearch/status/391323286266585088</t>
  </si>
  <si>
    <t>https://twitter.com/#!/glsenresearch/status/391323497131040768</t>
  </si>
  <si>
    <t>https://twitter.com/#!/glsenresearch/status/391568810312204288</t>
  </si>
  <si>
    <t>https://twitter.com/#!/allisontitcomb/status/391587567222521856</t>
  </si>
  <si>
    <t>https://twitter.com/#!/clysy/status/391979171276394496</t>
  </si>
  <si>
    <t>https://twitter.com/#!/annkemery/status/391625769791021056</t>
  </si>
  <si>
    <t>https://twitter.com/#!/lrpeck/status/391250117707444224</t>
  </si>
  <si>
    <t>https://twitter.com/#!/jdeancoffey/status/391578809168064512</t>
  </si>
  <si>
    <t>https://twitter.com/#!/allisontitcomb/status/390295749512404992</t>
  </si>
  <si>
    <t>https://twitter.com/#!/allisontitcomb/status/390439475203276800</t>
  </si>
  <si>
    <t>https://twitter.com/#!/allisontitcomb/status/390505750059290624</t>
  </si>
  <si>
    <t>https://twitter.com/#!/allisontitcomb/status/390838597529894912</t>
  </si>
  <si>
    <t>https://twitter.com/#!/allisontitcomb/status/390872689323540480</t>
  </si>
  <si>
    <t>https://twitter.com/#!/allisontitcomb/status/390872914360537088</t>
  </si>
  <si>
    <t>https://twitter.com/#!/allisontitcomb/status/390873090894602240</t>
  </si>
  <si>
    <t>https://twitter.com/#!/allisontitcomb/status/391224612417437696</t>
  </si>
  <si>
    <t>https://twitter.com/#!/allisontitcomb/status/391225096465309696</t>
  </si>
  <si>
    <t>https://twitter.com/#!/allisontitcomb/status/391249220503490560</t>
  </si>
  <si>
    <t>https://twitter.com/#!/allisontitcomb/status/391250770080718848</t>
  </si>
  <si>
    <t>https://twitter.com/#!/allisontitcomb/status/391254724005330945</t>
  </si>
  <si>
    <t>https://twitter.com/#!/allisontitcomb/status/391291043120836608</t>
  </si>
  <si>
    <t>https://twitter.com/#!/allisontitcomb/status/391312042994728960</t>
  </si>
  <si>
    <t>https://twitter.com/#!/allisontitcomb/status/391312173588574209</t>
  </si>
  <si>
    <t>https://twitter.com/#!/allisontitcomb/status/391312439599697920</t>
  </si>
  <si>
    <t>https://twitter.com/#!/allisontitcomb/status/391313236278394880</t>
  </si>
  <si>
    <t>https://twitter.com/#!/allisontitcomb/status/391322881810259968</t>
  </si>
  <si>
    <t>https://twitter.com/#!/allisontitcomb/status/391383283956989953</t>
  </si>
  <si>
    <t>https://twitter.com/#!/allisontitcomb/status/391398123882680321</t>
  </si>
  <si>
    <t>https://twitter.com/#!/allisontitcomb/status/391570992717262848</t>
  </si>
  <si>
    <t>https://twitter.com/#!/allisontitcomb/status/391587695442817024</t>
  </si>
  <si>
    <t>https://twitter.com/#!/allisontitcomb/status/391588296633376768</t>
  </si>
  <si>
    <t>https://twitter.com/#!/allisontitcomb/status/391596230939123712</t>
  </si>
  <si>
    <t>https://twitter.com/#!/allisontitcomb/status/391663015818305536</t>
  </si>
  <si>
    <t>https://twitter.com/#!/allisontitcomb/status/391680678812975104</t>
  </si>
  <si>
    <t>https://twitter.com/#!/allisontitcomb/status/391886966343487488</t>
  </si>
  <si>
    <t>https://twitter.com/#!/allisontitcomb/status/392403245559083008</t>
  </si>
  <si>
    <t>https://twitter.com/#!/annkemery/status/391669452506689536</t>
  </si>
  <si>
    <t>https://twitter.com/#!/tonyfujs/status/391364645325271040</t>
  </si>
  <si>
    <t>https://twitter.com/#!/annkemery/status/391375932793319424</t>
  </si>
  <si>
    <t>https://twitter.com/#!/annkemery/status/391885169528799232</t>
  </si>
  <si>
    <t>https://twitter.com/#!/masterspolicy/status/390847450581594113</t>
  </si>
  <si>
    <t>https://twitter.com/#!/innonet_eval/status/390846542975741952</t>
  </si>
  <si>
    <t>https://twitter.com/#!/innonet_eval/status/391191836192026624</t>
  </si>
  <si>
    <t>https://twitter.com/#!/isaac_outcomes/status/390471907478212608</t>
  </si>
  <si>
    <t>https://twitter.com/#!/isaac_outcomes/status/390546295430983681</t>
  </si>
  <si>
    <t>https://twitter.com/#!/isaac_outcomes/status/390546818502639616</t>
  </si>
  <si>
    <t>https://twitter.com/#!/isaac_outcomes/status/390592671363764225</t>
  </si>
  <si>
    <t>https://twitter.com/#!/isaac_outcomes/status/390835691665752064</t>
  </si>
  <si>
    <t>https://twitter.com/#!/isaac_outcomes/status/390845112089329664</t>
  </si>
  <si>
    <t>https://twitter.com/#!/isaac_outcomes/status/390857362506272770</t>
  </si>
  <si>
    <t>https://twitter.com/#!/isaac_outcomes/status/390895050181201920</t>
  </si>
  <si>
    <t>https://twitter.com/#!/isaac_outcomes/status/390898052187172864</t>
  </si>
  <si>
    <t>https://twitter.com/#!/isaac_outcomes/status/391192214996787200</t>
  </si>
  <si>
    <t>https://twitter.com/#!/isaac_outcomes/status/392644026857304064</t>
  </si>
  <si>
    <t>https://twitter.com/#!/leumeni/status/392653271300853760</t>
  </si>
  <si>
    <t>https://twitter.com/#!/annkemery/status/390897264702816256</t>
  </si>
  <si>
    <t>https://twitter.com/#!/annkemery/status/391190371276828672</t>
  </si>
  <si>
    <t>https://twitter.com/#!/annkemery/status/392648271459794944</t>
  </si>
  <si>
    <t>https://twitter.com/#!/annkemery/status/392653917223284737</t>
  </si>
  <si>
    <t>https://twitter.com/#!/leumeni/status/391566249203101697</t>
  </si>
  <si>
    <t>https://twitter.com/#!/innonet_eval/status/390638345011085312</t>
  </si>
  <si>
    <t>https://twitter.com/#!/annkemery/status/390638788508418048</t>
  </si>
  <si>
    <t>https://twitter.com/#!/j_morariu/status/390677069409316864</t>
  </si>
  <si>
    <t>https://twitter.com/#!/innonet_eval/status/390922890108862465</t>
  </si>
  <si>
    <t>https://twitter.com/#!/innonet_eval/status/390944565542522880</t>
  </si>
  <si>
    <t>https://twitter.com/#!/sarahstachowiak/status/390807275797233664</t>
  </si>
  <si>
    <t>https://twitter.com/#!/orsimpact/status/390534797342572544</t>
  </si>
  <si>
    <t>https://twitter.com/#!/j_morariu/status/390814854136987648</t>
  </si>
  <si>
    <t>https://twitter.com/#!/innonet_eval/status/390801644566609920</t>
  </si>
  <si>
    <t>https://twitter.com/#!/innonet_eval/status/390816710661787648</t>
  </si>
  <si>
    <t>https://twitter.com/#!/innonet_eval/status/390817239332847616</t>
  </si>
  <si>
    <t>https://twitter.com/#!/innonet_eval/status/391560857320058882</t>
  </si>
  <si>
    <t>https://twitter.com/#!/wtfenn/status/390860244953595904</t>
  </si>
  <si>
    <t>https://twitter.com/#!/wtfenn/status/391188190159466496</t>
  </si>
  <si>
    <t>https://twitter.com/#!/j_morariu/status/390817530023268352</t>
  </si>
  <si>
    <t>https://twitter.com/#!/rkanedc/status/391523820714348544</t>
  </si>
  <si>
    <t>https://twitter.com/#!/rkanedc/status/391578657405534209</t>
  </si>
  <si>
    <t>https://twitter.com/#!/refocusinstitut/status/391553547776847872</t>
  </si>
  <si>
    <t>https://twitter.com/#!/jraynor1/status/390317408432316417</t>
  </si>
  <si>
    <t>https://twitter.com/#!/jraynor1/status/390611298771546112</t>
  </si>
  <si>
    <t>https://twitter.com/#!/jraynor1/status/390819416469807104</t>
  </si>
  <si>
    <t>https://twitter.com/#!/jraynor1/status/390861830781808640</t>
  </si>
  <si>
    <t>https://twitter.com/#!/jraynor1/status/390948834047586304</t>
  </si>
  <si>
    <t>https://twitter.com/#!/jraynor1/status/391222076977053696</t>
  </si>
  <si>
    <t>https://twitter.com/#!/jraynor1/status/391529797819437057</t>
  </si>
  <si>
    <t>https://twitter.com/#!/jraynor1/status/391560072033091584</t>
  </si>
  <si>
    <t>https://twitter.com/#!/jraynor1/status/391572583852027904</t>
  </si>
  <si>
    <t>https://twitter.com/#!/jraynor1/status/391587672369950720</t>
  </si>
  <si>
    <t>https://twitter.com/#!/jraynor1/status/391740470101299200</t>
  </si>
  <si>
    <t>https://twitter.com/#!/jdeancoffey/status/391224148292567040</t>
  </si>
  <si>
    <t>https://twitter.com/#!/jdeancoffey/status/391577358454771712</t>
  </si>
  <si>
    <t>https://twitter.com/#!/innonet_eval/status/390819641058406400</t>
  </si>
  <si>
    <t>https://twitter.com/#!/innonet_eval/status/391519332045291521</t>
  </si>
  <si>
    <t>https://twitter.com/#!/innonet_eval/status/391554006889558016</t>
  </si>
  <si>
    <t>https://twitter.com/#!/innonet_eval/status/391591305656414208</t>
  </si>
  <si>
    <t>https://twitter.com/#!/innonet_eval/status/391613585094615042</t>
  </si>
  <si>
    <t>https://twitter.com/#!/tomeval/status/391522271938244609</t>
  </si>
  <si>
    <t>https://twitter.com/#!/tomeval/status/391680871990067201</t>
  </si>
  <si>
    <t>https://twitter.com/#!/annkemery/status/391520236102762497</t>
  </si>
  <si>
    <t>https://twitter.com/#!/j_morariu/status/391528561506803712</t>
  </si>
  <si>
    <t>https://twitter.com/#!/rkanedc/status/391564685604311041</t>
  </si>
  <si>
    <t>https://twitter.com/#!/rkanedc/status/391564749361926144</t>
  </si>
  <si>
    <t>https://twitter.com/#!/rkanedc/status/391564876835192832</t>
  </si>
  <si>
    <t>https://twitter.com/#!/rkanedc/status/391584627019628545</t>
  </si>
  <si>
    <t>https://twitter.com/#!/rkanedc/status/391588068110499841</t>
  </si>
  <si>
    <t>https://twitter.com/#!/rkanedc/status/391588924529078272</t>
  </si>
  <si>
    <t>https://twitter.com/#!/innonet_eval/status/391617382365814784</t>
  </si>
  <si>
    <t>https://twitter.com/#!/innonet_eval/status/391617493959471104</t>
  </si>
  <si>
    <t>https://twitter.com/#!/tomeval/status/391680290575638528</t>
  </si>
  <si>
    <t>https://twitter.com/#!/innonet_eval/status/391306741461561344</t>
  </si>
  <si>
    <t>https://twitter.com/#!/refocusinstitut/status/391558262786891776</t>
  </si>
  <si>
    <t>https://twitter.com/#!/jdeancoffey/status/391568929883439104</t>
  </si>
  <si>
    <t>https://twitter.com/#!/innonet_eval/status/390535523024240640</t>
  </si>
  <si>
    <t>https://twitter.com/#!/innonet_eval/status/390560499009462272</t>
  </si>
  <si>
    <t>https://twitter.com/#!/innonet_eval/status/390895203860492290</t>
  </si>
  <si>
    <t>https://twitter.com/#!/innonet_eval/status/391591424443285504</t>
  </si>
  <si>
    <t>https://twitter.com/#!/innonet_eval/status/391595910452768768</t>
  </si>
  <si>
    <t>https://twitter.com/#!/tomeval/status/391673540904517632</t>
  </si>
  <si>
    <t>https://twitter.com/#!/tomeval/status/392434810687213568</t>
  </si>
  <si>
    <t>https://twitter.com/#!/clysy/status/391652204924657665</t>
  </si>
  <si>
    <t>https://twitter.com/#!/annkemery/status/391540240948928512</t>
  </si>
  <si>
    <t>https://twitter.com/#!/annkemery/status/391540750619803648</t>
  </si>
  <si>
    <t>https://twitter.com/#!/annkemery/status/391607374160859136</t>
  </si>
  <si>
    <t>https://twitter.com/#!/j_morariu/status/391664805846999040</t>
  </si>
  <si>
    <t>https://twitter.com/#!/j_morariu/status/391664969315799040</t>
  </si>
  <si>
    <t>https://twitter.com/#!/jdeancoffey/status/390929732453543936</t>
  </si>
  <si>
    <t>https://twitter.com/#!/innonet_eval/status/390585658835623936</t>
  </si>
  <si>
    <t>https://twitter.com/#!/innonet_eval/status/390838048201515008</t>
  </si>
  <si>
    <t>https://twitter.com/#!/innonet_eval/status/390839843929853952</t>
  </si>
  <si>
    <t>https://twitter.com/#!/innonet_eval/status/390848549493022720</t>
  </si>
  <si>
    <t>https://twitter.com/#!/innonet_eval/status/390919098940784640</t>
  </si>
  <si>
    <t>https://twitter.com/#!/tomeval/status/392781632823779328</t>
  </si>
  <si>
    <t>https://twitter.com/#!/clysy/status/392672435071647744</t>
  </si>
  <si>
    <t>https://twitter.com/#!/annkemery/status/390443821034909696</t>
  </si>
  <si>
    <t>https://twitter.com/#!/annkemery/status/390452547158556672</t>
  </si>
  <si>
    <t>https://twitter.com/#!/annkemery/status/390511103069134848</t>
  </si>
  <si>
    <t>https://twitter.com/#!/annkemery/status/390820021922181120</t>
  </si>
  <si>
    <t>https://twitter.com/#!/annkemery/status/390833211221102592</t>
  </si>
  <si>
    <t>https://twitter.com/#!/annkemery/status/390844115715637248</t>
  </si>
  <si>
    <t>https://twitter.com/#!/annkemery/status/390888047774294016</t>
  </si>
  <si>
    <t>https://twitter.com/#!/annkemery/status/390888916603387904</t>
  </si>
  <si>
    <t>https://twitter.com/#!/annkemery/status/390889831737602048</t>
  </si>
  <si>
    <t>https://twitter.com/#!/annkemery/status/390909945312329728</t>
  </si>
  <si>
    <t>https://twitter.com/#!/annkemery/status/390928123300438016</t>
  </si>
  <si>
    <t>https://twitter.com/#!/annkemery/status/391261660201381888</t>
  </si>
  <si>
    <t>https://twitter.com/#!/annkemery/status/391269895058759680</t>
  </si>
  <si>
    <t>https://twitter.com/#!/annkemery/status/391270609529110528</t>
  </si>
  <si>
    <t>https://twitter.com/#!/annkemery/status/391541194586882048</t>
  </si>
  <si>
    <t>https://twitter.com/#!/annkemery/status/391547737239736320</t>
  </si>
  <si>
    <t>https://twitter.com/#!/annkemery/status/391603159720001536</t>
  </si>
  <si>
    <t>https://twitter.com/#!/annkemery/status/391625501959544832</t>
  </si>
  <si>
    <t>https://twitter.com/#!/annkemery/status/391676335246278656</t>
  </si>
  <si>
    <t>https://twitter.com/#!/annkemery/status/392398092298747904</t>
  </si>
  <si>
    <t>https://twitter.com/#!/annkemery/status/392669088356384769</t>
  </si>
  <si>
    <t>https://twitter.com/#!/annkemery/status/393075012602966016</t>
  </si>
  <si>
    <t>https://twitter.com/#!/j_morariu/status/390677725792718848</t>
  </si>
  <si>
    <t>https://twitter.com/#!/j_morariu/status/390857117160460288</t>
  </si>
  <si>
    <t>https://twitter.com/#!/orsimpact/status/390799517895114752</t>
  </si>
  <si>
    <t>https://twitter.com/#!/orsimpact/status/390800985104596993</t>
  </si>
  <si>
    <t>https://twitter.com/#!/orsimpact/status/390802824067833857</t>
  </si>
  <si>
    <t>https://twitter.com/#!/orsimpact/status/390803527251271680</t>
  </si>
  <si>
    <t>https://twitter.com/#!/orsimpact/status/390805045455118336</t>
  </si>
  <si>
    <t>https://twitter.com/#!/orsimpact/status/390835576725053440</t>
  </si>
  <si>
    <t>https://twitter.com/#!/orsimpact/status/391316383780601856</t>
  </si>
  <si>
    <t>https://twitter.com/#!/orsimpact/status/391323191370854400</t>
  </si>
  <si>
    <t>https://twitter.com/#!/orsimpact/status/391545822766440449</t>
  </si>
  <si>
    <t>https://twitter.com/#!/orsimpact/status/391549094566854656</t>
  </si>
  <si>
    <t>https://twitter.com/#!/refocusinstitut/status/391549259944046592</t>
  </si>
  <si>
    <t>https://twitter.com/#!/kd_eval/status/391555518726406144</t>
  </si>
  <si>
    <t>https://twitter.com/#!/lrpeck/status/390855273159458817</t>
  </si>
  <si>
    <t>https://twitter.com/#!/lrpeck/status/390905916264300544</t>
  </si>
  <si>
    <t>https://twitter.com/#!/lrpeck/status/390965288399011840</t>
  </si>
  <si>
    <t>https://twitter.com/#!/lrpeck/status/391203961229029376</t>
  </si>
  <si>
    <t>https://twitter.com/#!/lrpeck/status/391216123183910912</t>
  </si>
  <si>
    <t>https://twitter.com/#!/lrpeck/status/391218467149717505</t>
  </si>
  <si>
    <t>https://twitter.com/#!/lrpeck/status/391226193401626624</t>
  </si>
  <si>
    <t>https://twitter.com/#!/lrpeck/status/391551260585115648</t>
  </si>
  <si>
    <t>https://twitter.com/#!/lrpeck/status/391561289316974592</t>
  </si>
  <si>
    <t>https://twitter.com/#!/jdeancoffey/status/391569070602326017</t>
  </si>
  <si>
    <t>https://twitter.com/#!/j_morariu/status/391664904979365888</t>
  </si>
  <si>
    <t>https://twitter.com/#!/kd_eval/status/391585064196530176</t>
  </si>
  <si>
    <t>https://twitter.com/#!/jdeancoffey/status/390913861651812352</t>
  </si>
  <si>
    <t>https://twitter.com/#!/jdeancoffey/status/390929477267898368</t>
  </si>
  <si>
    <t>https://twitter.com/#!/jdeancoffey/status/390943999043063808</t>
  </si>
  <si>
    <t>https://twitter.com/#!/jdeancoffey/status/390945926736781312</t>
  </si>
  <si>
    <t>https://twitter.com/#!/jdeancoffey/status/390947784897351680</t>
  </si>
  <si>
    <t>https://twitter.com/#!/jdeancoffey/status/390950785716346880</t>
  </si>
  <si>
    <t>https://twitter.com/#!/jdeancoffey/status/390953992425320449</t>
  </si>
  <si>
    <t>https://twitter.com/#!/jdeancoffey/status/390954621315084288</t>
  </si>
  <si>
    <t>https://twitter.com/#!/jdeancoffey/status/390965988055080960</t>
  </si>
  <si>
    <t>https://twitter.com/#!/jdeancoffey/status/391223964150026240</t>
  </si>
  <si>
    <t>https://twitter.com/#!/jdeancoffey/status/391293544541192192</t>
  </si>
  <si>
    <t>https://twitter.com/#!/jdeancoffey/status/391568633996255233</t>
  </si>
  <si>
    <t>https://twitter.com/#!/jdeancoffey/status/391576024280219648</t>
  </si>
  <si>
    <t>https://twitter.com/#!/jdeancoffey/status/391615780208771072</t>
  </si>
  <si>
    <t>https://twitter.com/#!/jdeancoffey/status/391643505451606016</t>
  </si>
  <si>
    <t>https://twitter.com/#!/tomeval/status/391684263382638593</t>
  </si>
  <si>
    <t>https://twitter.com/#!/tomeval/status/391674982541320192</t>
  </si>
  <si>
    <t>https://twitter.com/#!/tomeval/status/391678212667097088</t>
  </si>
  <si>
    <t>https://twitter.com/#!/tomeval/status/392747536751943680</t>
  </si>
  <si>
    <t>https://twitter.com/#!/tomeval/status/392748062222725120</t>
  </si>
  <si>
    <t>https://twitter.com/#!/tomeval/status/392756657081434112</t>
  </si>
  <si>
    <t>https://twitter.com/#!/tomeval/status/392797361589587968</t>
  </si>
  <si>
    <t>https://twitter.com/#!/j_morariu/status/391755045416742912</t>
  </si>
  <si>
    <t>https://twitter.com/#!/kd_eval/status/391615478290198529</t>
  </si>
  <si>
    <t>https://twitter.com/#!/karcsig/status/390575616010883073</t>
  </si>
  <si>
    <t>https://twitter.com/#!/karcsig/status/390578642423910402</t>
  </si>
  <si>
    <t>https://twitter.com/#!/karcsig/status/390579623672963072</t>
  </si>
  <si>
    <t>https://twitter.com/#!/karcsig/status/390580752188186624</t>
  </si>
  <si>
    <t>https://twitter.com/#!/karcsig/status/390585237388161024</t>
  </si>
  <si>
    <t>https://twitter.com/#!/karcsig/status/390862190938714113</t>
  </si>
  <si>
    <t>https://twitter.com/#!/karcsig/status/390977665693655041</t>
  </si>
  <si>
    <t>https://twitter.com/#!/karcsig/status/391211298354364416</t>
  </si>
  <si>
    <t>https://twitter.com/#!/karcsig/status/391212005673435136</t>
  </si>
  <si>
    <t>https://twitter.com/#!/karcsig/status/391224646194200576</t>
  </si>
  <si>
    <t>https://twitter.com/#!/ejanedavidson/status/390918728302358529</t>
  </si>
  <si>
    <t>https://twitter.com/#!/ejanedavidson/status/390919416889614336</t>
  </si>
  <si>
    <t>https://twitter.com/#!/kd_eval/status/391222438790717440</t>
  </si>
  <si>
    <t>https://twitter.com/#!/refocusinstitut/status/390304784210993152</t>
  </si>
  <si>
    <t>https://twitter.com/#!/refocusinstitut/status/390557422961823745</t>
  </si>
  <si>
    <t>https://twitter.com/#!/refocusinstitut/status/390557666449563649</t>
  </si>
  <si>
    <t>https://twitter.com/#!/refocusinstitut/status/390557956720562176</t>
  </si>
  <si>
    <t>https://twitter.com/#!/refocusinstitut/status/390563205015412736</t>
  </si>
  <si>
    <t>https://twitter.com/#!/refocusinstitut/status/390573200587112448</t>
  </si>
  <si>
    <t>https://twitter.com/#!/refocusinstitut/status/390611194975096833</t>
  </si>
  <si>
    <t>https://twitter.com/#!/refocusinstitut/status/390817802476875776</t>
  </si>
  <si>
    <t>https://twitter.com/#!/refocusinstitut/status/390824001431674880</t>
  </si>
  <si>
    <t>https://twitter.com/#!/refocusinstitut/status/390856867343532032</t>
  </si>
  <si>
    <t>https://twitter.com/#!/refocusinstitut/status/390886014002397185</t>
  </si>
  <si>
    <t>https://twitter.com/#!/refocusinstitut/status/390886292558712832</t>
  </si>
  <si>
    <t>https://twitter.com/#!/refocusinstitut/status/390886684675805184</t>
  </si>
  <si>
    <t>https://twitter.com/#!/refocusinstitut/status/390964370819518464</t>
  </si>
  <si>
    <t>https://twitter.com/#!/refocusinstitut/status/390965265615552513</t>
  </si>
  <si>
    <t>https://twitter.com/#!/refocusinstitut/status/390968035760410624</t>
  </si>
  <si>
    <t>https://twitter.com/#!/refocusinstitut/status/390972591508557825</t>
  </si>
  <si>
    <t>https://twitter.com/#!/refocusinstitut/status/390973442532855808</t>
  </si>
  <si>
    <t>https://twitter.com/#!/refocusinstitut/status/390974432011120640</t>
  </si>
  <si>
    <t>https://twitter.com/#!/refocusinstitut/status/391356413810704384</t>
  </si>
  <si>
    <t>https://twitter.com/#!/refocusinstitut/status/391360428364034048</t>
  </si>
  <si>
    <t>https://twitter.com/#!/refocusinstitut/status/391535823260516352</t>
  </si>
  <si>
    <t>https://twitter.com/#!/refocusinstitut/status/391536294939332608</t>
  </si>
  <si>
    <t>https://twitter.com/#!/refocusinstitut/status/391536575332761601</t>
  </si>
  <si>
    <t>https://twitter.com/#!/refocusinstitut/status/391540556951990272</t>
  </si>
  <si>
    <t>https://twitter.com/#!/refocusinstitut/status/391543718098264064</t>
  </si>
  <si>
    <t>https://twitter.com/#!/refocusinstitut/status/391545035881447424</t>
  </si>
  <si>
    <t>https://twitter.com/#!/refocusinstitut/status/391549147763200000</t>
  </si>
  <si>
    <t>https://twitter.com/#!/refocusinstitut/status/391565890049040384</t>
  </si>
  <si>
    <t>https://twitter.com/#!/refocusinstitut/status/391595744047955968</t>
  </si>
  <si>
    <t>https://twitter.com/#!/refocusinstitut/status/391613956919668736</t>
  </si>
  <si>
    <t>https://twitter.com/#!/refocusinstitut/status/391614452929691648</t>
  </si>
  <si>
    <t>https://twitter.com/#!/refocusinstitut/status/391614756878315520</t>
  </si>
  <si>
    <t>https://twitter.com/#!/refocusinstitut/status/391618579856371712</t>
  </si>
  <si>
    <t>https://twitter.com/#!/refocusinstitut/status/391628212700471296</t>
  </si>
  <si>
    <t>https://twitter.com/#!/refocusinstitut/status/391637187735089153</t>
  </si>
  <si>
    <t>https://twitter.com/#!/innonet_eval/status/391592334431121408</t>
  </si>
  <si>
    <t>https://twitter.com/#!/innonet_eval/status/391592675327373312</t>
  </si>
  <si>
    <t>https://twitter.com/#!/kd_eval/status/391555702843768832</t>
  </si>
  <si>
    <t>https://twitter.com/#!/kd_eval/status/391638044962750464</t>
  </si>
  <si>
    <t>https://twitter.com/#!/ejanedavidson/status/390328779240783872</t>
  </si>
  <si>
    <t>https://twitter.com/#!/ejanedavidson/status/390459267142017025</t>
  </si>
  <si>
    <t>https://twitter.com/#!/ejanedavidson/status/390463882755440640</t>
  </si>
  <si>
    <t>https://twitter.com/#!/ejanedavidson/status/390481630965399554</t>
  </si>
  <si>
    <t>https://twitter.com/#!/ejanedavidson/status/390484541816983552</t>
  </si>
  <si>
    <t>https://twitter.com/#!/ejanedavidson/status/390490931167645696</t>
  </si>
  <si>
    <t>https://twitter.com/#!/ejanedavidson/status/390857701560832000</t>
  </si>
  <si>
    <t>https://twitter.com/#!/ejanedavidson/status/391631918229225472</t>
  </si>
  <si>
    <t>https://twitter.com/#!/kd_eval/status/391638764512354304</t>
  </si>
  <si>
    <t>https://twitter.com/#!/ejanedavidson/status/390562959858360320</t>
  </si>
  <si>
    <t>https://twitter.com/#!/ejanedavidson/status/390575037973295104</t>
  </si>
  <si>
    <t>https://twitter.com/#!/ejanedavidson/status/390575099604377600</t>
  </si>
  <si>
    <t>https://twitter.com/#!/ejanedavidson/status/390693777842900992</t>
  </si>
  <si>
    <t>https://twitter.com/#!/ejanedavidson/status/390855507210412032</t>
  </si>
  <si>
    <t>https://twitter.com/#!/ejanedavidson/status/391219219766865920</t>
  </si>
  <si>
    <t>https://twitter.com/#!/ejanedavidson/status/391584382051307520</t>
  </si>
  <si>
    <t>https://twitter.com/#!/ejanedavidson/status/391616056151638016</t>
  </si>
  <si>
    <t>https://twitter.com/#!/ejanedavidson/status/391620764576653312</t>
  </si>
  <si>
    <t>https://twitter.com/#!/ejanedavidson/status/391625147355889664</t>
  </si>
  <si>
    <t>https://twitter.com/#!/ejanedavidson/status/391626842014109696</t>
  </si>
  <si>
    <t>https://twitter.com/#!/ejanedavidson/status/391628595866529792</t>
  </si>
  <si>
    <t>https://twitter.com/#!/ejanedavidson/status/391664039308193792</t>
  </si>
  <si>
    <t>https://twitter.com/#!/ejanedavidson/status/391665763313917952</t>
  </si>
  <si>
    <t>https://twitter.com/#!/ejanedavidson/status/391669944489758720</t>
  </si>
  <si>
    <t>https://twitter.com/#!/ejanedavidson/status/391670183569276928</t>
  </si>
  <si>
    <t>https://twitter.com/#!/ejanedavidson/status/391864078555025408</t>
  </si>
  <si>
    <t>https://twitter.com/#!/innonet_eval/status/391616667794812928</t>
  </si>
  <si>
    <t>https://twitter.com/#!/j_morariu/status/391664486442348544</t>
  </si>
  <si>
    <t>https://twitter.com/#!/sukist/status/391336027245518848</t>
  </si>
  <si>
    <t>https://twitter.com/#!/sukist/status/391497083079106560</t>
  </si>
  <si>
    <t>https://twitter.com/#!/sukist/status/391503095622291456</t>
  </si>
  <si>
    <t>https://twitter.com/#!/kd_eval/status/391654899953725441</t>
  </si>
  <si>
    <t>https://twitter.com/#!/innonet_eval/status/390568884786708480</t>
  </si>
  <si>
    <t>https://twitter.com/#!/innonet_eval/status/391185548875800577</t>
  </si>
  <si>
    <t>https://twitter.com/#!/innonet_eval/status/392317111265017856</t>
  </si>
  <si>
    <t>https://twitter.com/#!/clysy/status/392278927420702720</t>
  </si>
  <si>
    <t>https://twitter.com/#!/clysy/status/392672368151506945</t>
  </si>
  <si>
    <t>https://twitter.com/#!/aeaweb/status/390476573570531329</t>
  </si>
  <si>
    <t>https://twitter.com/#!/aeaweb/status/390481154828431360</t>
  </si>
  <si>
    <t>https://twitter.com/#!/aeaweb/status/390565035938156544</t>
  </si>
  <si>
    <t>https://twitter.com/#!/aeaweb/status/390827525431382016</t>
  </si>
  <si>
    <t>https://twitter.com/#!/aeaweb/status/390834756281434112</t>
  </si>
  <si>
    <t>https://twitter.com/#!/aeaweb/status/390848666514497536</t>
  </si>
  <si>
    <t>https://twitter.com/#!/aeaweb/status/391007573803298816</t>
  </si>
  <si>
    <t>https://twitter.com/#!/aeaweb/status/391183711691358209</t>
  </si>
  <si>
    <t>https://twitter.com/#!/aeaweb/status/391255267197067264</t>
  </si>
  <si>
    <t>https://twitter.com/#!/aeaweb/status/391258863363960832</t>
  </si>
  <si>
    <t>https://twitter.com/#!/aeaweb/status/391300294719860736</t>
  </si>
  <si>
    <t>https://twitter.com/#!/aeaweb/status/391382131806838785</t>
  </si>
  <si>
    <t>https://twitter.com/#!/aeaweb/status/392276548424060928</t>
  </si>
  <si>
    <t>https://twitter.com/#!/aeaweb/status/392665680866447360</t>
  </si>
  <si>
    <t>https://twitter.com/#!/aeaweb/status/393074439547797504</t>
  </si>
  <si>
    <t>https://twitter.com/#!/mquinnp/status/392372534051487744</t>
  </si>
  <si>
    <t>https://twitter.com/#!/clysy/status/390883340557246464</t>
  </si>
  <si>
    <t>https://twitter.com/#!/kd_eval/status/392349183136768000</t>
  </si>
  <si>
    <t>https://twitter.com/#!/innonet_eval/status/390805677368963072</t>
  </si>
  <si>
    <t>https://twitter.com/#!/clysy/status/390428422947627008</t>
  </si>
  <si>
    <t>https://twitter.com/#!/clysy/status/390561545283198976</t>
  </si>
  <si>
    <t>https://twitter.com/#!/clysy/status/390618032352944129</t>
  </si>
  <si>
    <t>https://twitter.com/#!/clysy/status/390804137203339264</t>
  </si>
  <si>
    <t>https://twitter.com/#!/clysy/status/390833145005998081</t>
  </si>
  <si>
    <t>https://twitter.com/#!/clysy/status/390833947800002560</t>
  </si>
  <si>
    <t>https://twitter.com/#!/clysy/status/390976298002436096</t>
  </si>
  <si>
    <t>https://twitter.com/#!/clysy/status/391163025249804288</t>
  </si>
  <si>
    <t>https://twitter.com/#!/clysy/status/391244411293929472</t>
  </si>
  <si>
    <t>https://twitter.com/#!/clysy/status/391387962162020353</t>
  </si>
  <si>
    <t>https://twitter.com/#!/clysy/status/391397584360992769</t>
  </si>
  <si>
    <t>https://twitter.com/#!/clysy/status/391536232075108352</t>
  </si>
  <si>
    <t>https://twitter.com/#!/clysy/status/391537019819524096</t>
  </si>
  <si>
    <t>https://twitter.com/#!/clysy/status/392240270714339328</t>
  </si>
  <si>
    <t>https://twitter.com/#!/clysy/status/392286148787441665</t>
  </si>
  <si>
    <t>https://twitter.com/#!/clysy/status/392431707380805634</t>
  </si>
  <si>
    <t>https://twitter.com/#!/clysy/status/392740150226472960</t>
  </si>
  <si>
    <t>https://twitter.com/#!/j_morariu/status/390677347260964864</t>
  </si>
  <si>
    <t>https://twitter.com/#!/j_morariu/status/390912623610707969</t>
  </si>
  <si>
    <t>https://twitter.com/#!/innonet_eval/status/390475178766897152</t>
  </si>
  <si>
    <t>https://twitter.com/#!/innonet_eval/status/390486252253769730</t>
  </si>
  <si>
    <t>https://twitter.com/#!/innonet_eval/status/390804910314627073</t>
  </si>
  <si>
    <t>https://twitter.com/#!/innonet_eval/status/390807445603631104</t>
  </si>
  <si>
    <t>https://twitter.com/#!/innonet_eval/status/390812708909891585</t>
  </si>
  <si>
    <t>https://twitter.com/#!/innonet_eval/status/391248294900690944</t>
  </si>
  <si>
    <t>https://twitter.com/#!/innonet_eval/status/391262127073546240</t>
  </si>
  <si>
    <t>https://twitter.com/#!/innonet_eval/status/391263859765686272</t>
  </si>
  <si>
    <t>https://twitter.com/#!/innonet_eval/status/391269702351065089</t>
  </si>
  <si>
    <t>https://twitter.com/#!/innonet_eval/status/391525531268943872</t>
  </si>
  <si>
    <t>https://twitter.com/#!/j_morariu/status/391262420846399488</t>
  </si>
  <si>
    <t>https://twitter.com/#!/j_morariu/status/393119964334288897</t>
  </si>
  <si>
    <t>https://twitter.com/#!/kd_eval/status/393123057784864768</t>
  </si>
  <si>
    <t>https://twitter.com/#!/j_morariu/status/390806821147246592</t>
  </si>
  <si>
    <t>https://twitter.com/#!/j_morariu/status/390807374145286144</t>
  </si>
  <si>
    <t>https://twitter.com/#!/j_morariu/status/390807841483014144</t>
  </si>
  <si>
    <t>https://twitter.com/#!/j_morariu/status/390813672916156416</t>
  </si>
  <si>
    <t>https://twitter.com/#!/j_morariu/status/390817468727705600</t>
  </si>
  <si>
    <t>https://twitter.com/#!/j_morariu/status/390998103429763072</t>
  </si>
  <si>
    <t>https://twitter.com/#!/j_morariu/status/391002752345980928</t>
  </si>
  <si>
    <t>https://twitter.com/#!/j_morariu/status/391271781828657153</t>
  </si>
  <si>
    <t>https://twitter.com/#!/kd_eval/status/390583183752056832</t>
  </si>
  <si>
    <t>https://twitter.com/#!/kd_eval/status/390945514310864896</t>
  </si>
  <si>
    <t>https://twitter.com/#!/kd_eval/status/390967474495430657</t>
  </si>
  <si>
    <t>https://twitter.com/#!/kd_eval/status/390969610281177088</t>
  </si>
  <si>
    <t>https://twitter.com/#!/kd_eval/status/391222166760726528</t>
  </si>
  <si>
    <t>https://twitter.com/#!/kd_eval/status/391584478512316416</t>
  </si>
  <si>
    <t>https://twitter.com/#!/kd_eval/status/391637836157706241</t>
  </si>
  <si>
    <t>390354030855086080</t>
  </si>
  <si>
    <t>390413509093122048</t>
  </si>
  <si>
    <t>390458207287537664</t>
  </si>
  <si>
    <t>390468464852221953</t>
  </si>
  <si>
    <t>390473169997668352</t>
  </si>
  <si>
    <t>390476687676166144</t>
  </si>
  <si>
    <t>390478436063784960</t>
  </si>
  <si>
    <t>390482715419504642</t>
  </si>
  <si>
    <t>390484529309552640</t>
  </si>
  <si>
    <t>390491589388537856</t>
  </si>
  <si>
    <t>390493610065805313</t>
  </si>
  <si>
    <t>390496793546727424</t>
  </si>
  <si>
    <t>390496833430384640</t>
  </si>
  <si>
    <t>390496554039013377</t>
  </si>
  <si>
    <t>390509117045239810</t>
  </si>
  <si>
    <t>390509002368770048</t>
  </si>
  <si>
    <t>390526874243174400</t>
  </si>
  <si>
    <t>390541041205776384</t>
  </si>
  <si>
    <t>390546648793112576</t>
  </si>
  <si>
    <t>390551226816794624</t>
  </si>
  <si>
    <t>390586836344516608</t>
  </si>
  <si>
    <t>390597937577082881</t>
  </si>
  <si>
    <t>390611625633665024</t>
  </si>
  <si>
    <t>390614083625832448</t>
  </si>
  <si>
    <t>390614319639314432</t>
  </si>
  <si>
    <t>390621568914972672</t>
  </si>
  <si>
    <t>390653724856967168</t>
  </si>
  <si>
    <t>390655749707558912</t>
  </si>
  <si>
    <t>390655814585032704</t>
  </si>
  <si>
    <t>390661119733673985</t>
  </si>
  <si>
    <t>390556408816893952</t>
  </si>
  <si>
    <t>390696667265392640</t>
  </si>
  <si>
    <t>390731437881958400</t>
  </si>
  <si>
    <t>390746227572482048</t>
  </si>
  <si>
    <t>390804966837075969</t>
  </si>
  <si>
    <t>390805042280038400</t>
  </si>
  <si>
    <t>390805364234813441</t>
  </si>
  <si>
    <t>390805776576811008</t>
  </si>
  <si>
    <t>390793242997833728</t>
  </si>
  <si>
    <t>390812828904353793</t>
  </si>
  <si>
    <t>390819109455138816</t>
  </si>
  <si>
    <t>390827827207368704</t>
  </si>
  <si>
    <t>390831061510672384</t>
  </si>
  <si>
    <t>390567292771504129</t>
  </si>
  <si>
    <t>390835554159325184</t>
  </si>
  <si>
    <t>390837262306787328</t>
  </si>
  <si>
    <t>390490683540504576</t>
  </si>
  <si>
    <t>390830752021352448</t>
  </si>
  <si>
    <t>390842166496727040</t>
  </si>
  <si>
    <t>390848035112353792</t>
  </si>
  <si>
    <t>390850580824215552</t>
  </si>
  <si>
    <t>390850736076386304</t>
  </si>
  <si>
    <t>390851051555131392</t>
  </si>
  <si>
    <t>390851602497941504</t>
  </si>
  <si>
    <t>390852004056035328</t>
  </si>
  <si>
    <t>390352732285964288</t>
  </si>
  <si>
    <t>390446345758466048</t>
  </si>
  <si>
    <t>390464685021343745</t>
  </si>
  <si>
    <t>390852415643480064</t>
  </si>
  <si>
    <t>390859007399047168</t>
  </si>
  <si>
    <t>390864190002720769</t>
  </si>
  <si>
    <t>390870405067456512</t>
  </si>
  <si>
    <t>390872789416411136</t>
  </si>
  <si>
    <t>390834759813042176</t>
  </si>
  <si>
    <t>390882030596018176</t>
  </si>
  <si>
    <t>390883188693676032</t>
  </si>
  <si>
    <t>390883805554573313</t>
  </si>
  <si>
    <t>390893735137271808</t>
  </si>
  <si>
    <t>390638721457852416</t>
  </si>
  <si>
    <t>390641172445552640</t>
  </si>
  <si>
    <t>390850596623769600</t>
  </si>
  <si>
    <t>390860315962793984</t>
  </si>
  <si>
    <t>390893984702140416</t>
  </si>
  <si>
    <t>390900053273235456</t>
  </si>
  <si>
    <t>390839598689304576</t>
  </si>
  <si>
    <t>390839898510733313</t>
  </si>
  <si>
    <t>390899664935202817</t>
  </si>
  <si>
    <t>390899920968089600</t>
  </si>
  <si>
    <t>390900852074237952</t>
  </si>
  <si>
    <t>390571769075355649</t>
  </si>
  <si>
    <t>390920200813821952</t>
  </si>
  <si>
    <t>390926195627278336</t>
  </si>
  <si>
    <t>390915920773660672</t>
  </si>
  <si>
    <t>390926682468909056</t>
  </si>
  <si>
    <t>390943904465305600</t>
  </si>
  <si>
    <t>390862292868681728</t>
  </si>
  <si>
    <t>390862910257643520</t>
  </si>
  <si>
    <t>390928614449229824</t>
  </si>
  <si>
    <t>390952549760503808</t>
  </si>
  <si>
    <t>390954416385183744</t>
  </si>
  <si>
    <t>390954548178980864</t>
  </si>
  <si>
    <t>390255720798490624</t>
  </si>
  <si>
    <t>390833889306218496</t>
  </si>
  <si>
    <t>390955865575919616</t>
  </si>
  <si>
    <t>390970395480035328</t>
  </si>
  <si>
    <t>390974031563735042</t>
  </si>
  <si>
    <t>391027099303440384</t>
  </si>
  <si>
    <t>391049323158306816</t>
  </si>
  <si>
    <t>391049707210158081</t>
  </si>
  <si>
    <t>391055051369631745</t>
  </si>
  <si>
    <t>391092670094774272</t>
  </si>
  <si>
    <t>391100363228872704</t>
  </si>
  <si>
    <t>391150939270561792</t>
  </si>
  <si>
    <t>390856916295245824</t>
  </si>
  <si>
    <t>391171262523117568</t>
  </si>
  <si>
    <t>391174824623878144</t>
  </si>
  <si>
    <t>391177078583730177</t>
  </si>
  <si>
    <t>391187673580576768</t>
  </si>
  <si>
    <t>391190673116102656</t>
  </si>
  <si>
    <t>391036876267982848</t>
  </si>
  <si>
    <t>390589433130807296</t>
  </si>
  <si>
    <t>390851052280750080</t>
  </si>
  <si>
    <t>391196787757056000</t>
  </si>
  <si>
    <t>391201273443540992</t>
  </si>
  <si>
    <t>391203138167791616</t>
  </si>
  <si>
    <t>390835448576487425</t>
  </si>
  <si>
    <t>390896270308417536</t>
  </si>
  <si>
    <t>390894073869258752</t>
  </si>
  <si>
    <t>390650429207752704</t>
  </si>
  <si>
    <t>390663446305701888</t>
  </si>
  <si>
    <t>390953760161562625</t>
  </si>
  <si>
    <t>391203815988662273</t>
  </si>
  <si>
    <t>391175553187057664</t>
  </si>
  <si>
    <t>391205837886472193</t>
  </si>
  <si>
    <t>391206218842529792</t>
  </si>
  <si>
    <t>390566231956553728</t>
  </si>
  <si>
    <t>390598431200542720</t>
  </si>
  <si>
    <t>390597806345289728</t>
  </si>
  <si>
    <t>390598133731700737</t>
  </si>
  <si>
    <t>391206342028832768</t>
  </si>
  <si>
    <t>390607777099694080</t>
  </si>
  <si>
    <t>390635917901168640</t>
  </si>
  <si>
    <t>390878329416712192</t>
  </si>
  <si>
    <t>391208949405323265</t>
  </si>
  <si>
    <t>391210483954380801</t>
  </si>
  <si>
    <t>391213677409734656</t>
  </si>
  <si>
    <t>390873813162135552</t>
  </si>
  <si>
    <t>391172127132774400</t>
  </si>
  <si>
    <t>391218040089493504</t>
  </si>
  <si>
    <t>391220818123833344</t>
  </si>
  <si>
    <t>391219802549014528</t>
  </si>
  <si>
    <t>391226996334006272</t>
  </si>
  <si>
    <t>391227162168410112</t>
  </si>
  <si>
    <t>391228106067169280</t>
  </si>
  <si>
    <t>391228479943233537</t>
  </si>
  <si>
    <t>391172977112662016</t>
  </si>
  <si>
    <t>391232043222196224</t>
  </si>
  <si>
    <t>390856566796066816</t>
  </si>
  <si>
    <t>391232844317876224</t>
  </si>
  <si>
    <t>390847762256125952</t>
  </si>
  <si>
    <t>391179783545315328</t>
  </si>
  <si>
    <t>390847945631072256</t>
  </si>
  <si>
    <t>391239005482016768</t>
  </si>
  <si>
    <t>390705150328709120</t>
  </si>
  <si>
    <t>390272188692967425</t>
  </si>
  <si>
    <t>390429654793740288</t>
  </si>
  <si>
    <t>390430070201802752</t>
  </si>
  <si>
    <t>390914266699546624</t>
  </si>
  <si>
    <t>391251617838039040</t>
  </si>
  <si>
    <t>390518900778999808</t>
  </si>
  <si>
    <t>391261754543452160</t>
  </si>
  <si>
    <t>391265427223232520</t>
  </si>
  <si>
    <t>391227134486007809</t>
  </si>
  <si>
    <t>391230278515298304</t>
  </si>
  <si>
    <t>391264359860953088</t>
  </si>
  <si>
    <t>391265025387945985</t>
  </si>
  <si>
    <t>390545840835932160</t>
  </si>
  <si>
    <t>390824822777057281</t>
  </si>
  <si>
    <t>391182923871043584</t>
  </si>
  <si>
    <t>390855349462654977</t>
  </si>
  <si>
    <t>390867276674899968</t>
  </si>
  <si>
    <t>390956241285308417</t>
  </si>
  <si>
    <t>391228414754955264</t>
  </si>
  <si>
    <t>391265798775635968</t>
  </si>
  <si>
    <t>391175936609378304</t>
  </si>
  <si>
    <t>391209591893020673</t>
  </si>
  <si>
    <t>391278095497310208</t>
  </si>
  <si>
    <t>391281192252612608</t>
  </si>
  <si>
    <t>391265675072655360</t>
  </si>
  <si>
    <t>391285496665874432</t>
  </si>
  <si>
    <t>391288957834915840</t>
  </si>
  <si>
    <t>390839261463072768</t>
  </si>
  <si>
    <t>391209506828730368</t>
  </si>
  <si>
    <t>391292914120552448</t>
  </si>
  <si>
    <t>391294571453616128</t>
  </si>
  <si>
    <t>391279851652800512</t>
  </si>
  <si>
    <t>391301536829423616</t>
  </si>
  <si>
    <t>391312458918277120</t>
  </si>
  <si>
    <t>391317445971296256</t>
  </si>
  <si>
    <t>390562065901170689</t>
  </si>
  <si>
    <t>391320064177496064</t>
  </si>
  <si>
    <t>390838549823893504</t>
  </si>
  <si>
    <t>390851772103016448</t>
  </si>
  <si>
    <t>391321461740544001</t>
  </si>
  <si>
    <t>391330743185862657</t>
  </si>
  <si>
    <t>391029331138334720</t>
  </si>
  <si>
    <t>391330878942478336</t>
  </si>
  <si>
    <t>391331057486008320</t>
  </si>
  <si>
    <t>391335929618923521</t>
  </si>
  <si>
    <t>391232610224988160</t>
  </si>
  <si>
    <t>391290979073810432</t>
  </si>
  <si>
    <t>390564758560440320</t>
  </si>
  <si>
    <t>390569695226888193</t>
  </si>
  <si>
    <t>390853482548563968</t>
  </si>
  <si>
    <t>390951657896693760</t>
  </si>
  <si>
    <t>390952065750798336</t>
  </si>
  <si>
    <t>391022154101583873</t>
  </si>
  <si>
    <t>391290688182026240</t>
  </si>
  <si>
    <t>391351128589217792</t>
  </si>
  <si>
    <t>391352350062813184</t>
  </si>
  <si>
    <t>391357174040911873</t>
  </si>
  <si>
    <t>391357228763987968</t>
  </si>
  <si>
    <t>391313496086163456</t>
  </si>
  <si>
    <t>391311707735588865</t>
  </si>
  <si>
    <t>390906301859250176</t>
  </si>
  <si>
    <t>391311861955956736</t>
  </si>
  <si>
    <t>391360251314069504</t>
  </si>
  <si>
    <t>390571578179997696</t>
  </si>
  <si>
    <t>390836634243317760</t>
  </si>
  <si>
    <t>391370726621474816</t>
  </si>
  <si>
    <t>391385572306325504</t>
  </si>
  <si>
    <t>391333293339078656</t>
  </si>
  <si>
    <t>391348899409297408</t>
  </si>
  <si>
    <t>391387686273310720</t>
  </si>
  <si>
    <t>391396008263188480</t>
  </si>
  <si>
    <t>391402319080083456</t>
  </si>
  <si>
    <t>390869199637458944</t>
  </si>
  <si>
    <t>390869222433492992</t>
  </si>
  <si>
    <t>390915891648819200</t>
  </si>
  <si>
    <t>391255690071007232</t>
  </si>
  <si>
    <t>391360701425807360</t>
  </si>
  <si>
    <t>391513353979691008</t>
  </si>
  <si>
    <t>390870085306310656</t>
  </si>
  <si>
    <t>390928796050010112</t>
  </si>
  <si>
    <t>390859494236123137</t>
  </si>
  <si>
    <t>391337192557412352</t>
  </si>
  <si>
    <t>391335028044886016</t>
  </si>
  <si>
    <t>390675284351287296</t>
  </si>
  <si>
    <t>391503873703444480</t>
  </si>
  <si>
    <t>391522689158246400</t>
  </si>
  <si>
    <t>391546794465034240</t>
  </si>
  <si>
    <t>390501293254397952</t>
  </si>
  <si>
    <t>390656374993993728</t>
  </si>
  <si>
    <t>391169064531275777</t>
  </si>
  <si>
    <t>391170529484218370</t>
  </si>
  <si>
    <t>391547642401914880</t>
  </si>
  <si>
    <t>391548218578059265</t>
  </si>
  <si>
    <t>391551746507812864</t>
  </si>
  <si>
    <t>390603350775193601</t>
  </si>
  <si>
    <t>390605285725061120</t>
  </si>
  <si>
    <t>390606586152226816</t>
  </si>
  <si>
    <t>390608720876826624</t>
  </si>
  <si>
    <t>390610104779030528</t>
  </si>
  <si>
    <t>390613752825274368</t>
  </si>
  <si>
    <t>390615252137951233</t>
  </si>
  <si>
    <t>390615906453553152</t>
  </si>
  <si>
    <t>390812367317397504</t>
  </si>
  <si>
    <t>390814344445181953</t>
  </si>
  <si>
    <t>390815116331335680</t>
  </si>
  <si>
    <t>390819298958409728</t>
  </si>
  <si>
    <t>390825914818629633</t>
  </si>
  <si>
    <t>390830636178870272</t>
  </si>
  <si>
    <t>390310238332940288</t>
  </si>
  <si>
    <t>390867785309777920</t>
  </si>
  <si>
    <t>390892388329484288</t>
  </si>
  <si>
    <t>390905475572989952</t>
  </si>
  <si>
    <t>390945563455545345</t>
  </si>
  <si>
    <t>390925507304640512</t>
  </si>
  <si>
    <t>391042360509231105</t>
  </si>
  <si>
    <t>391007542715097088</t>
  </si>
  <si>
    <t>391008733872287744</t>
  </si>
  <si>
    <t>390575587787829248</t>
  </si>
  <si>
    <t>390577735451836417</t>
  </si>
  <si>
    <t>390584731311833088</t>
  </si>
  <si>
    <t>390814694023647233</t>
  </si>
  <si>
    <t>391067060920659970</t>
  </si>
  <si>
    <t>391067549750009856</t>
  </si>
  <si>
    <t>391591915835392000</t>
  </si>
  <si>
    <t>391592038266720256</t>
  </si>
  <si>
    <t>390841294622568448</t>
  </si>
  <si>
    <t>390892778584285185</t>
  </si>
  <si>
    <t>391274738188058624</t>
  </si>
  <si>
    <t>391207590929371136</t>
  </si>
  <si>
    <t>391328351547559936</t>
  </si>
  <si>
    <t>391300066511556608</t>
  </si>
  <si>
    <t>391310225086509056</t>
  </si>
  <si>
    <t>391329033319112704</t>
  </si>
  <si>
    <t>391592319985938432</t>
  </si>
  <si>
    <t>391316462029139968</t>
  </si>
  <si>
    <t>391592634185420800</t>
  </si>
  <si>
    <t>391219491276734467</t>
  </si>
  <si>
    <t>390545386487939073</t>
  </si>
  <si>
    <t>391591666672365568</t>
  </si>
  <si>
    <t>391596004254154753</t>
  </si>
  <si>
    <t>391599371109687297</t>
  </si>
  <si>
    <t>390561417570840577</t>
  </si>
  <si>
    <t>391208234364968961</t>
  </si>
  <si>
    <t>391319777303863296</t>
  </si>
  <si>
    <t>391556003139182592</t>
  </si>
  <si>
    <t>391600073765052416</t>
  </si>
  <si>
    <t>390453971254792192</t>
  </si>
  <si>
    <t>391596615762714624</t>
  </si>
  <si>
    <t>391602201149190144</t>
  </si>
  <si>
    <t>390820930517073921</t>
  </si>
  <si>
    <t>391607832472477696</t>
  </si>
  <si>
    <t>390852295745085440</t>
  </si>
  <si>
    <t>391611943238504448</t>
  </si>
  <si>
    <t>391623064188125184</t>
  </si>
  <si>
    <t>391628307214516224</t>
  </si>
  <si>
    <t>390562776118480897</t>
  </si>
  <si>
    <t>390561238935429120</t>
  </si>
  <si>
    <t>390562209493168128</t>
  </si>
  <si>
    <t>390562946973442048</t>
  </si>
  <si>
    <t>390563176397701120</t>
  </si>
  <si>
    <t>390565657483702272</t>
  </si>
  <si>
    <t>390567487173300224</t>
  </si>
  <si>
    <t>390573233025847296</t>
  </si>
  <si>
    <t>390833300665032704</t>
  </si>
  <si>
    <t>390833781432913920</t>
  </si>
  <si>
    <t>390834355251474433</t>
  </si>
  <si>
    <t>390834749738336257</t>
  </si>
  <si>
    <t>390864322362355712</t>
  </si>
  <si>
    <t>390865254529650689</t>
  </si>
  <si>
    <t>391233708256395264</t>
  </si>
  <si>
    <t>390563836186869761</t>
  </si>
  <si>
    <t>390818047843631104</t>
  </si>
  <si>
    <t>390834962318258176</t>
  </si>
  <si>
    <t>390818458797342720</t>
  </si>
  <si>
    <t>390817797259141120</t>
  </si>
  <si>
    <t>390818583871500288</t>
  </si>
  <si>
    <t>390582602325049344</t>
  </si>
  <si>
    <t>390599244601888768</t>
  </si>
  <si>
    <t>391282891147452416</t>
  </si>
  <si>
    <t>391283264331055104</t>
  </si>
  <si>
    <t>391535039860989952</t>
  </si>
  <si>
    <t>391536638515744768</t>
  </si>
  <si>
    <t>391548704366534656</t>
  </si>
  <si>
    <t>390735147836116992</t>
  </si>
  <si>
    <t>390900548821458944</t>
  </si>
  <si>
    <t>391396017704165376</t>
  </si>
  <si>
    <t>391400230559571968</t>
  </si>
  <si>
    <t>391400243197001728</t>
  </si>
  <si>
    <t>391604132504547328</t>
  </si>
  <si>
    <t>391605958612246528</t>
  </si>
  <si>
    <t>391650917415538690</t>
  </si>
  <si>
    <t>391660832850857984</t>
  </si>
  <si>
    <t>390744456456331264</t>
  </si>
  <si>
    <t>390583771063648256</t>
  </si>
  <si>
    <t>390848070319357953</t>
  </si>
  <si>
    <t>390808016599400448</t>
  </si>
  <si>
    <t>390820655811551233</t>
  </si>
  <si>
    <t>390863302689300480</t>
  </si>
  <si>
    <t>390853886741065728</t>
  </si>
  <si>
    <t>390556490605789184</t>
  </si>
  <si>
    <t>390558408673624064</t>
  </si>
  <si>
    <t>390864933170458624</t>
  </si>
  <si>
    <t>391220637433622528</t>
  </si>
  <si>
    <t>391549622248046592</t>
  </si>
  <si>
    <t>391665054741176320</t>
  </si>
  <si>
    <t>391219853694341120</t>
  </si>
  <si>
    <t>390567135451578369</t>
  </si>
  <si>
    <t>390554265200373760</t>
  </si>
  <si>
    <t>390564616126078976</t>
  </si>
  <si>
    <t>390852468604936194</t>
  </si>
  <si>
    <t>390860102083035136</t>
  </si>
  <si>
    <t>391222303637659648</t>
  </si>
  <si>
    <t>391224057917874176</t>
  </si>
  <si>
    <t>391665892876386304</t>
  </si>
  <si>
    <t>390546982961688577</t>
  </si>
  <si>
    <t>391666352622436352</t>
  </si>
  <si>
    <t>391666517487935489</t>
  </si>
  <si>
    <t>391674426023895040</t>
  </si>
  <si>
    <t>390473990160252928</t>
  </si>
  <si>
    <t>390569426858569728</t>
  </si>
  <si>
    <t>390827832085327872</t>
  </si>
  <si>
    <t>390831142515245057</t>
  </si>
  <si>
    <t>390557580533460992</t>
  </si>
  <si>
    <t>390561258308915201</t>
  </si>
  <si>
    <t>390567842988707840</t>
  </si>
  <si>
    <t>390850025347383296</t>
  </si>
  <si>
    <t>390568112795684864</t>
  </si>
  <si>
    <t>390851254043561984</t>
  </si>
  <si>
    <t>391268101901520896</t>
  </si>
  <si>
    <t>391640073319747584</t>
  </si>
  <si>
    <t>391309622709338113</t>
  </si>
  <si>
    <t>391324242912239617</t>
  </si>
  <si>
    <t>391628282418184194</t>
  </si>
  <si>
    <t>390473053911920640</t>
  </si>
  <si>
    <t>390784393092284417</t>
  </si>
  <si>
    <t>390787035034030080</t>
  </si>
  <si>
    <t>390875133134798848</t>
  </si>
  <si>
    <t>391170611399385089</t>
  </si>
  <si>
    <t>391284014696648704</t>
  </si>
  <si>
    <t>391285303623045120</t>
  </si>
  <si>
    <t>391289011446480896</t>
  </si>
  <si>
    <t>391521784530751489</t>
  </si>
  <si>
    <t>391523068910518272</t>
  </si>
  <si>
    <t>391523081636020224</t>
  </si>
  <si>
    <t>391525523006177280</t>
  </si>
  <si>
    <t>391525542836838400</t>
  </si>
  <si>
    <t>391525551149957121</t>
  </si>
  <si>
    <t>391528028469473280</t>
  </si>
  <si>
    <t>391528041866080256</t>
  </si>
  <si>
    <t>391528045372518400</t>
  </si>
  <si>
    <t>391529326950506498</t>
  </si>
  <si>
    <t>391552623125733376</t>
  </si>
  <si>
    <t>391554504749240320</t>
  </si>
  <si>
    <t>391573324163465216</t>
  </si>
  <si>
    <t>391655587924430848</t>
  </si>
  <si>
    <t>391656605466755072</t>
  </si>
  <si>
    <t>390812400623960064</t>
  </si>
  <si>
    <t>390819348048121856</t>
  </si>
  <si>
    <t>391677310161539072</t>
  </si>
  <si>
    <t>391660932075888640</t>
  </si>
  <si>
    <t>391647306942255104</t>
  </si>
  <si>
    <t>391256771991728128</t>
  </si>
  <si>
    <t>391294513979084800</t>
  </si>
  <si>
    <t>391294974916313088</t>
  </si>
  <si>
    <t>391317867041681408</t>
  </si>
  <si>
    <t>391684242817966080</t>
  </si>
  <si>
    <t>391684429632249856</t>
  </si>
  <si>
    <t>391609657070206976</t>
  </si>
  <si>
    <t>391643293236199424</t>
  </si>
  <si>
    <t>391608972232630273</t>
  </si>
  <si>
    <t>391692223940939776</t>
  </si>
  <si>
    <t>390877823046414336</t>
  </si>
  <si>
    <t>391541255244881920</t>
  </si>
  <si>
    <t>390470453661560832</t>
  </si>
  <si>
    <t>390470620992913408</t>
  </si>
  <si>
    <t>390471008697593856</t>
  </si>
  <si>
    <t>390471222544179200</t>
  </si>
  <si>
    <t>390850012391153664</t>
  </si>
  <si>
    <t>390852509168041985</t>
  </si>
  <si>
    <t>390863469731663872</t>
  </si>
  <si>
    <t>390877557476032512</t>
  </si>
  <si>
    <t>390916952421859328</t>
  </si>
  <si>
    <t>390917112556158977</t>
  </si>
  <si>
    <t>390930492415299584</t>
  </si>
  <si>
    <t>390947128014811136</t>
  </si>
  <si>
    <t>390947442562437120</t>
  </si>
  <si>
    <t>390951678608162816</t>
  </si>
  <si>
    <t>390952656552095744</t>
  </si>
  <si>
    <t>391040295359750144</t>
  </si>
  <si>
    <t>391040622506680320</t>
  </si>
  <si>
    <t>391040953857110017</t>
  </si>
  <si>
    <t>391041129627811840</t>
  </si>
  <si>
    <t>391041158404923392</t>
  </si>
  <si>
    <t>391192325491556353</t>
  </si>
  <si>
    <t>391192613728305152</t>
  </si>
  <si>
    <t>391193976218615808</t>
  </si>
  <si>
    <t>391223460753838080</t>
  </si>
  <si>
    <t>391225533830148096</t>
  </si>
  <si>
    <t>391618326528815104</t>
  </si>
  <si>
    <t>391618577587240960</t>
  </si>
  <si>
    <t>391618864804810753</t>
  </si>
  <si>
    <t>391619075795062784</t>
  </si>
  <si>
    <t>391645033952444416</t>
  </si>
  <si>
    <t>391647040213901312</t>
  </si>
  <si>
    <t>391686214782578689</t>
  </si>
  <si>
    <t>391699524684480512</t>
  </si>
  <si>
    <t>390582785066295296</t>
  </si>
  <si>
    <t>390582932558974976</t>
  </si>
  <si>
    <t>391323468362690560</t>
  </si>
  <si>
    <t>391323629062860801</t>
  </si>
  <si>
    <t>391150149843836929</t>
  </si>
  <si>
    <t>390936366366097408</t>
  </si>
  <si>
    <t>391209064082206720</t>
  </si>
  <si>
    <t>391228790757945344</t>
  </si>
  <si>
    <t>390802334034722816</t>
  </si>
  <si>
    <t>390899897664557056</t>
  </si>
  <si>
    <t>390896061109501952</t>
  </si>
  <si>
    <t>391265733315145728</t>
  </si>
  <si>
    <t>391248697641938944</t>
  </si>
  <si>
    <t>390486994994077696</t>
  </si>
  <si>
    <t>390542808517726208</t>
  </si>
  <si>
    <t>390944527982551041</t>
  </si>
  <si>
    <t>390951948377399297</t>
  </si>
  <si>
    <t>391166978930798592</t>
  </si>
  <si>
    <t>391579292519661568</t>
  </si>
  <si>
    <t>391702461444263936</t>
  </si>
  <si>
    <t>391195655949271040</t>
  </si>
  <si>
    <t>391710405867110400</t>
  </si>
  <si>
    <t>391161125896990720</t>
  </si>
  <si>
    <t>391526102310866944</t>
  </si>
  <si>
    <t>391712721525157888</t>
  </si>
  <si>
    <t>391716543756640256</t>
  </si>
  <si>
    <t>391738563119030273</t>
  </si>
  <si>
    <t>391738671550189568</t>
  </si>
  <si>
    <t>391739301832454144</t>
  </si>
  <si>
    <t>390824155832406016</t>
  </si>
  <si>
    <t>390815133489831936</t>
  </si>
  <si>
    <t>390815961504169984</t>
  </si>
  <si>
    <t>391762450850537472</t>
  </si>
  <si>
    <t>390909473394802688</t>
  </si>
  <si>
    <t>390954509276811265</t>
  </si>
  <si>
    <t>391547422838910976</t>
  </si>
  <si>
    <t>391619516767436800</t>
  </si>
  <si>
    <t>391615761120518146</t>
  </si>
  <si>
    <t>391767288070029312</t>
  </si>
  <si>
    <t>391644559811547136</t>
  </si>
  <si>
    <t>391664816714436608</t>
  </si>
  <si>
    <t>391223517372755968</t>
  </si>
  <si>
    <t>391224044756156416</t>
  </si>
  <si>
    <t>391337365656338432</t>
  </si>
  <si>
    <t>391817522506252290</t>
  </si>
  <si>
    <t>390521781817057280</t>
  </si>
  <si>
    <t>390869811544072192</t>
  </si>
  <si>
    <t>390828612397858816</t>
  </si>
  <si>
    <t>390828269018574848</t>
  </si>
  <si>
    <t>390828830157733889</t>
  </si>
  <si>
    <t>390909992607690752</t>
  </si>
  <si>
    <t>390910119837724672</t>
  </si>
  <si>
    <t>390910239396352000</t>
  </si>
  <si>
    <t>391074182379094017</t>
  </si>
  <si>
    <t>391074222103351296</t>
  </si>
  <si>
    <t>391290930588024832</t>
  </si>
  <si>
    <t>391291654432645120</t>
  </si>
  <si>
    <t>391385815877558272</t>
  </si>
  <si>
    <t>391386150054555648</t>
  </si>
  <si>
    <t>391902779482308609</t>
  </si>
  <si>
    <t>391902854061260800</t>
  </si>
  <si>
    <t>391920628032233474</t>
  </si>
  <si>
    <t>390327616701333504</t>
  </si>
  <si>
    <t>390921303449804800</t>
  </si>
  <si>
    <t>391164728770191360</t>
  </si>
  <si>
    <t>391251325255577600</t>
  </si>
  <si>
    <t>391251855767924736</t>
  </si>
  <si>
    <t>390328144663543808</t>
  </si>
  <si>
    <t>390458619453800448</t>
  </si>
  <si>
    <t>390819877113831424</t>
  </si>
  <si>
    <t>390921396479463424</t>
  </si>
  <si>
    <t>390906292086534144</t>
  </si>
  <si>
    <t>391258952413220864</t>
  </si>
  <si>
    <t>391912156226387968</t>
  </si>
  <si>
    <t>391924700777304064</t>
  </si>
  <si>
    <t>391987290865537024</t>
  </si>
  <si>
    <t>390447202088546304</t>
  </si>
  <si>
    <t>390427789574164480</t>
  </si>
  <si>
    <t>390495532072075264</t>
  </si>
  <si>
    <t>390590908715892736</t>
  </si>
  <si>
    <t>390593700201779201</t>
  </si>
  <si>
    <t>390593998387429376</t>
  </si>
  <si>
    <t>390595722980388864</t>
  </si>
  <si>
    <t>390596428558774272</t>
  </si>
  <si>
    <t>390910308740763649</t>
  </si>
  <si>
    <t>390910434301448192</t>
  </si>
  <si>
    <t>390914901012938754</t>
  </si>
  <si>
    <t>390925346734108672</t>
  </si>
  <si>
    <t>390930059907051520</t>
  </si>
  <si>
    <t>390931000605552640</t>
  </si>
  <si>
    <t>390932020731580416</t>
  </si>
  <si>
    <t>391177008736395264</t>
  </si>
  <si>
    <t>391178271490310144</t>
  </si>
  <si>
    <t>391178414662897664</t>
  </si>
  <si>
    <t>391178854674731008</t>
  </si>
  <si>
    <t>391179296464990208</t>
  </si>
  <si>
    <t>391179813270335488</t>
  </si>
  <si>
    <t>391182838160433152</t>
  </si>
  <si>
    <t>391186400164741120</t>
  </si>
  <si>
    <t>391187003276283905</t>
  </si>
  <si>
    <t>391191858430611456</t>
  </si>
  <si>
    <t>390256661690318848</t>
  </si>
  <si>
    <t>390932390572748800</t>
  </si>
  <si>
    <t>390802375658987520</t>
  </si>
  <si>
    <t>390803513301016577</t>
  </si>
  <si>
    <t>390804686473035776</t>
  </si>
  <si>
    <t>390815323890667520</t>
  </si>
  <si>
    <t>390822046906994688</t>
  </si>
  <si>
    <t>390858993096491009</t>
  </si>
  <si>
    <t>391203139199979520</t>
  </si>
  <si>
    <t>390834404479995904</t>
  </si>
  <si>
    <t>392095284303372288</t>
  </si>
  <si>
    <t>392227590280589312</t>
  </si>
  <si>
    <t>390791225726341120</t>
  </si>
  <si>
    <t>392260274381533185</t>
  </si>
  <si>
    <t>391316465196232704</t>
  </si>
  <si>
    <t>391302588794413056</t>
  </si>
  <si>
    <t>391303949573054464</t>
  </si>
  <si>
    <t>391306321070665728</t>
  </si>
  <si>
    <t>391307870274203649</t>
  </si>
  <si>
    <t>392289615672901632</t>
  </si>
  <si>
    <t>392299068212662272</t>
  </si>
  <si>
    <t>390857794884493312</t>
  </si>
  <si>
    <t>390571666117779457</t>
  </si>
  <si>
    <t>390571747734749185</t>
  </si>
  <si>
    <t>390571822233952256</t>
  </si>
  <si>
    <t>390571863476162560</t>
  </si>
  <si>
    <t>390571908049432576</t>
  </si>
  <si>
    <t>390571950676123650</t>
  </si>
  <si>
    <t>390571994410151936</t>
  </si>
  <si>
    <t>390877832672718848</t>
  </si>
  <si>
    <t>390903930542391296</t>
  </si>
  <si>
    <t>390573243075428354</t>
  </si>
  <si>
    <t>391191912759439360</t>
  </si>
  <si>
    <t>391172732991193088</t>
  </si>
  <si>
    <t>391173979953958913</t>
  </si>
  <si>
    <t>391176273441337344</t>
  </si>
  <si>
    <t>391177530776240128</t>
  </si>
  <si>
    <t>391178866724982784</t>
  </si>
  <si>
    <t>391182717297377280</t>
  </si>
  <si>
    <t>391187747190620160</t>
  </si>
  <si>
    <t>391190368890683392</t>
  </si>
  <si>
    <t>391192143123210240</t>
  </si>
  <si>
    <t>391195042297430016</t>
  </si>
  <si>
    <t>391320762172596224</t>
  </si>
  <si>
    <t>391321384536002560</t>
  </si>
  <si>
    <t>391542744428326912</t>
  </si>
  <si>
    <t>391556665113595904</t>
  </si>
  <si>
    <t>391322767473123328</t>
  </si>
  <si>
    <t>391192535827480576</t>
  </si>
  <si>
    <t>391265396239904768</t>
  </si>
  <si>
    <t>391276313530875904</t>
  </si>
  <si>
    <t>391276874665828352</t>
  </si>
  <si>
    <t>391277391018201088</t>
  </si>
  <si>
    <t>390839433907687424</t>
  </si>
  <si>
    <t>391278514697408512</t>
  </si>
  <si>
    <t>391280056435478529</t>
  </si>
  <si>
    <t>390463434245943296</t>
  </si>
  <si>
    <t>390857930826063872</t>
  </si>
  <si>
    <t>390858465632976896</t>
  </si>
  <si>
    <t>390901282955087872</t>
  </si>
  <si>
    <t>390476062641385472</t>
  </si>
  <si>
    <t>391350905737867264</t>
  </si>
  <si>
    <t>390533004319539200</t>
  </si>
  <si>
    <t>390572507386109953</t>
  </si>
  <si>
    <t>390572704304488448</t>
  </si>
  <si>
    <t>390573869880598529</t>
  </si>
  <si>
    <t>390889624333459456</t>
  </si>
  <si>
    <t>390890124009308160</t>
  </si>
  <si>
    <t>390890863645425664</t>
  </si>
  <si>
    <t>390893366239825921</t>
  </si>
  <si>
    <t>390894152315338752</t>
  </si>
  <si>
    <t>390895755772559360</t>
  </si>
  <si>
    <t>390900844176371713</t>
  </si>
  <si>
    <t>391189078768889856</t>
  </si>
  <si>
    <t>391190161507487744</t>
  </si>
  <si>
    <t>391190352625147904</t>
  </si>
  <si>
    <t>391191216941199361</t>
  </si>
  <si>
    <t>391192329635504128</t>
  </si>
  <si>
    <t>391192928615669760</t>
  </si>
  <si>
    <t>391262865296224256</t>
  </si>
  <si>
    <t>391263266846298112</t>
  </si>
  <si>
    <t>391266584209408000</t>
  </si>
  <si>
    <t>391271551406206976</t>
  </si>
  <si>
    <t>391277475407597568</t>
  </si>
  <si>
    <t>391277821567700992</t>
  </si>
  <si>
    <t>391366847817592832</t>
  </si>
  <si>
    <t>391389989910872064</t>
  </si>
  <si>
    <t>391660228070350849</t>
  </si>
  <si>
    <t>391660306306715648</t>
  </si>
  <si>
    <t>391661742574821376</t>
  </si>
  <si>
    <t>392307367012220928</t>
  </si>
  <si>
    <t>391588325888634880</t>
  </si>
  <si>
    <t>391578641454227456</t>
  </si>
  <si>
    <t>391582170164125696</t>
  </si>
  <si>
    <t>390815981020655616</t>
  </si>
  <si>
    <t>390584099280543745</t>
  </si>
  <si>
    <t>390834246430236672</t>
  </si>
  <si>
    <t>390834314466054144</t>
  </si>
  <si>
    <t>390835745650663424</t>
  </si>
  <si>
    <t>390894337586102273</t>
  </si>
  <si>
    <t>391208984981823488</t>
  </si>
  <si>
    <t>391224118320054272</t>
  </si>
  <si>
    <t>391225555351502848</t>
  </si>
  <si>
    <t>391226942776958976</t>
  </si>
  <si>
    <t>391270730710544384</t>
  </si>
  <si>
    <t>390830024032796672</t>
  </si>
  <si>
    <t>390834599750041600</t>
  </si>
  <si>
    <t>390821014651039744</t>
  </si>
  <si>
    <t>390284447725412352</t>
  </si>
  <si>
    <t>390841767706501120</t>
  </si>
  <si>
    <t>391219309814771712</t>
  </si>
  <si>
    <t>391982684903587840</t>
  </si>
  <si>
    <t>390843489396617216</t>
  </si>
  <si>
    <t>390892328715833344</t>
  </si>
  <si>
    <t>390900172433395712</t>
  </si>
  <si>
    <t>390902544849190913</t>
  </si>
  <si>
    <t>390903208291614721</t>
  </si>
  <si>
    <t>390920832308219904</t>
  </si>
  <si>
    <t>390924250657619968</t>
  </si>
  <si>
    <t>391257600819339264</t>
  </si>
  <si>
    <t>391287975017213952</t>
  </si>
  <si>
    <t>391285287323570177</t>
  </si>
  <si>
    <t>391311111993454592</t>
  </si>
  <si>
    <t>391314356165967872</t>
  </si>
  <si>
    <t>390880622102581248</t>
  </si>
  <si>
    <t>390882599842750465</t>
  </si>
  <si>
    <t>390953352596443136</t>
  </si>
  <si>
    <t>391251648980320256</t>
  </si>
  <si>
    <t>391357029794582528</t>
  </si>
  <si>
    <t>391578541684719616</t>
  </si>
  <si>
    <t>390881492551102464</t>
  </si>
  <si>
    <t>392322059860078592</t>
  </si>
  <si>
    <t>390918154852921344</t>
  </si>
  <si>
    <t>390899285744951296</t>
  </si>
  <si>
    <t>391289070514864128</t>
  </si>
  <si>
    <t>390897535533191168</t>
  </si>
  <si>
    <t>391278189185871872</t>
  </si>
  <si>
    <t>392332036641673216</t>
  </si>
  <si>
    <t>391248577416429568</t>
  </si>
  <si>
    <t>390612062181019648</t>
  </si>
  <si>
    <t>390581297510223872</t>
  </si>
  <si>
    <t>392372638481276928</t>
  </si>
  <si>
    <t>390481668777463808</t>
  </si>
  <si>
    <t>390481788596129792</t>
  </si>
  <si>
    <t>390576710573621248</t>
  </si>
  <si>
    <t>391207835381809152</t>
  </si>
  <si>
    <t>390829745661026304</t>
  </si>
  <si>
    <t>390903925194629120</t>
  </si>
  <si>
    <t>390584214011531264</t>
  </si>
  <si>
    <t>391243126377283584</t>
  </si>
  <si>
    <t>391266456027291649</t>
  </si>
  <si>
    <t>390539341350842368</t>
  </si>
  <si>
    <t>390567910001111041</t>
  </si>
  <si>
    <t>390569586422480896</t>
  </si>
  <si>
    <t>390576748313989120</t>
  </si>
  <si>
    <t>390691580694499328</t>
  </si>
  <si>
    <t>390827268479909888</t>
  </si>
  <si>
    <t>390827553260593152</t>
  </si>
  <si>
    <t>390910384741548032</t>
  </si>
  <si>
    <t>390948510079926273</t>
  </si>
  <si>
    <t>391167990005497856</t>
  </si>
  <si>
    <t>391238233444847617</t>
  </si>
  <si>
    <t>391240122630688768</t>
  </si>
  <si>
    <t>391280152745091072</t>
  </si>
  <si>
    <t>391280778719789056</t>
  </si>
  <si>
    <t>391283453561679872</t>
  </si>
  <si>
    <t>391294882608070656</t>
  </si>
  <si>
    <t>391402290495913984</t>
  </si>
  <si>
    <t>391611597816594432</t>
  </si>
  <si>
    <t>392372846779199488</t>
  </si>
  <si>
    <t>392389494759911424</t>
  </si>
  <si>
    <t>392399843928592384</t>
  </si>
  <si>
    <t>390511643371003905</t>
  </si>
  <si>
    <t>390843541750317056</t>
  </si>
  <si>
    <t>391164656951111683</t>
  </si>
  <si>
    <t>391175845886582784</t>
  </si>
  <si>
    <t>391177144782438401</t>
  </si>
  <si>
    <t>391258540469276672</t>
  </si>
  <si>
    <t>391273347218030592</t>
  </si>
  <si>
    <t>391276449556332544</t>
  </si>
  <si>
    <t>391278032453124097</t>
  </si>
  <si>
    <t>391408364896653312</t>
  </si>
  <si>
    <t>391637956987219968</t>
  </si>
  <si>
    <t>391639942352633856</t>
  </si>
  <si>
    <t>391669821768998912</t>
  </si>
  <si>
    <t>391924831668551681</t>
  </si>
  <si>
    <t>392399344264941568</t>
  </si>
  <si>
    <t>392401311242530816</t>
  </si>
  <si>
    <t>391210729145372672</t>
  </si>
  <si>
    <t>390900991983251456</t>
  </si>
  <si>
    <t>390980014709039104</t>
  </si>
  <si>
    <t>391157186748895233</t>
  </si>
  <si>
    <t>391200976247328768</t>
  </si>
  <si>
    <t>391207267766243329</t>
  </si>
  <si>
    <t>391519332062097408</t>
  </si>
  <si>
    <t>391618739013046272</t>
  </si>
  <si>
    <t>391624527316144128</t>
  </si>
  <si>
    <t>391207584331747328</t>
  </si>
  <si>
    <t>390297393033650176</t>
  </si>
  <si>
    <t>391274791363428354</t>
  </si>
  <si>
    <t>391291740738826241</t>
  </si>
  <si>
    <t>392328534246838272</t>
  </si>
  <si>
    <t>390702324605153280</t>
  </si>
  <si>
    <t>391167307898441728</t>
  </si>
  <si>
    <t>391176207058079744</t>
  </si>
  <si>
    <t>391205036493377536</t>
  </si>
  <si>
    <t>391246544563105792</t>
  </si>
  <si>
    <t>391668495261655040</t>
  </si>
  <si>
    <t>391669764680351744</t>
  </si>
  <si>
    <t>391804726893088768</t>
  </si>
  <si>
    <t>392329334637473792</t>
  </si>
  <si>
    <t>392336141921562624</t>
  </si>
  <si>
    <t>392401307791015936</t>
  </si>
  <si>
    <t>392402631442067456</t>
  </si>
  <si>
    <t>390546656091201536</t>
  </si>
  <si>
    <t>390559207986302976</t>
  </si>
  <si>
    <t>390559924973211648</t>
  </si>
  <si>
    <t>390560083555676161</t>
  </si>
  <si>
    <t>390560890736869376</t>
  </si>
  <si>
    <t>390561408330772481</t>
  </si>
  <si>
    <t>390568334825365504</t>
  </si>
  <si>
    <t>390572631520722945</t>
  </si>
  <si>
    <t>390659140731027456</t>
  </si>
  <si>
    <t>390668620202004482</t>
  </si>
  <si>
    <t>390873113891987456</t>
  </si>
  <si>
    <t>390912173998108672</t>
  </si>
  <si>
    <t>390923283857567744</t>
  </si>
  <si>
    <t>391355229905514496</t>
  </si>
  <si>
    <t>391572421590790144</t>
  </si>
  <si>
    <t>391572586376597504</t>
  </si>
  <si>
    <t>390560226417836032</t>
  </si>
  <si>
    <t>391224981927239680</t>
  </si>
  <si>
    <t>391735147110100992</t>
  </si>
  <si>
    <t>391225291668217856</t>
  </si>
  <si>
    <t>391150245310377984</t>
  </si>
  <si>
    <t>391228264813174784</t>
  </si>
  <si>
    <t>391693523273396224</t>
  </si>
  <si>
    <t>391241683104301057</t>
  </si>
  <si>
    <t>391010367243317248</t>
  </si>
  <si>
    <t>391181599779586048</t>
  </si>
  <si>
    <t>391211740647927808</t>
  </si>
  <si>
    <t>391245997739098112</t>
  </si>
  <si>
    <t>391617066467594240</t>
  </si>
  <si>
    <t>391246418339700737</t>
  </si>
  <si>
    <t>391293251782979584</t>
  </si>
  <si>
    <t>390565213457481728</t>
  </si>
  <si>
    <t>391266336628019200</t>
  </si>
  <si>
    <t>391266954243485696</t>
  </si>
  <si>
    <t>391270056589819904</t>
  </si>
  <si>
    <t>391379706005946369</t>
  </si>
  <si>
    <t>391313401408131073</t>
  </si>
  <si>
    <t>391596796977643520</t>
  </si>
  <si>
    <t>391640079438864384</t>
  </si>
  <si>
    <t>391640551290052608</t>
  </si>
  <si>
    <t>391644439095308289</t>
  </si>
  <si>
    <t>391692277414125568</t>
  </si>
  <si>
    <t>391745841184382976</t>
  </si>
  <si>
    <t>390941562139451392</t>
  </si>
  <si>
    <t>392427889246760960</t>
  </si>
  <si>
    <t>390567231928934400</t>
  </si>
  <si>
    <t>390505671483211776</t>
  </si>
  <si>
    <t>390524027020009472</t>
  </si>
  <si>
    <t>390524247443263488</t>
  </si>
  <si>
    <t>390611920283111424</t>
  </si>
  <si>
    <t>390926360224735232</t>
  </si>
  <si>
    <t>390927949245194240</t>
  </si>
  <si>
    <t>391008292681830400</t>
  </si>
  <si>
    <t>391247410472968193</t>
  </si>
  <si>
    <t>391262239120195584</t>
  </si>
  <si>
    <t>391017536248352769</t>
  </si>
  <si>
    <t>390852164610170880</t>
  </si>
  <si>
    <t>390921658766458880</t>
  </si>
  <si>
    <t>391229335887446016</t>
  </si>
  <si>
    <t>390929635489615872</t>
  </si>
  <si>
    <t>391237218523942912</t>
  </si>
  <si>
    <t>392400253858496512</t>
  </si>
  <si>
    <t>392402261843775488</t>
  </si>
  <si>
    <t>391240819124236288</t>
  </si>
  <si>
    <t>390833406168555520</t>
  </si>
  <si>
    <t>390833961452445697</t>
  </si>
  <si>
    <t>390841320241385472</t>
  </si>
  <si>
    <t>390847947065544704</t>
  </si>
  <si>
    <t>391021826497077248</t>
  </si>
  <si>
    <t>391191092764618752</t>
  </si>
  <si>
    <t>391192184781025280</t>
  </si>
  <si>
    <t>391192438133764096</t>
  </si>
  <si>
    <t>391296432395005952</t>
  </si>
  <si>
    <t>391296462904377344</t>
  </si>
  <si>
    <t>391296497280888832</t>
  </si>
  <si>
    <t>391296531066003456</t>
  </si>
  <si>
    <t>391296581431205888</t>
  </si>
  <si>
    <t>391299549983420416</t>
  </si>
  <si>
    <t>391299739507228672</t>
  </si>
  <si>
    <t>391300177187061760</t>
  </si>
  <si>
    <t>391300287497265152</t>
  </si>
  <si>
    <t>391300332632158208</t>
  </si>
  <si>
    <t>391325727410241536</t>
  </si>
  <si>
    <t>391591110642253824</t>
  </si>
  <si>
    <t>391591115235008512</t>
  </si>
  <si>
    <t>391591120616312832</t>
  </si>
  <si>
    <t>391634018602872832</t>
  </si>
  <si>
    <t>391646767617679360</t>
  </si>
  <si>
    <t>391648356885618688</t>
  </si>
  <si>
    <t>391648468407959552</t>
  </si>
  <si>
    <t>391649897638010882</t>
  </si>
  <si>
    <t>391658962447507456</t>
  </si>
  <si>
    <t>391678037085143040</t>
  </si>
  <si>
    <t>391034065681666049</t>
  </si>
  <si>
    <t>391240918374031360</t>
  </si>
  <si>
    <t>390600975758950401</t>
  </si>
  <si>
    <t>390873160629116928</t>
  </si>
  <si>
    <t>390983349034287104</t>
  </si>
  <si>
    <t>391230944465920000</t>
  </si>
  <si>
    <t>391232229328044032</t>
  </si>
  <si>
    <t>391246409942724608</t>
  </si>
  <si>
    <t>391290849184993280</t>
  </si>
  <si>
    <t>391599302675398656</t>
  </si>
  <si>
    <t>391328848996220928</t>
  </si>
  <si>
    <t>392399894277017602</t>
  </si>
  <si>
    <t>392430854364205057</t>
  </si>
  <si>
    <t>392474812754296832</t>
  </si>
  <si>
    <t>390592265472983040</t>
  </si>
  <si>
    <t>390574292515438593</t>
  </si>
  <si>
    <t>390586855005368321</t>
  </si>
  <si>
    <t>390859397645484032</t>
  </si>
  <si>
    <t>390951299946385408</t>
  </si>
  <si>
    <t>390940555171344384</t>
  </si>
  <si>
    <t>390857000118394880</t>
  </si>
  <si>
    <t>390860104758988800</t>
  </si>
  <si>
    <t>390941910669725697</t>
  </si>
  <si>
    <t>390829250192101376</t>
  </si>
  <si>
    <t>390833041029222400</t>
  </si>
  <si>
    <t>390834766414876672</t>
  </si>
  <si>
    <t>390846257813786624</t>
  </si>
  <si>
    <t>390846665059741696</t>
  </si>
  <si>
    <t>390847264413200384</t>
  </si>
  <si>
    <t>390852896537202688</t>
  </si>
  <si>
    <t>390853388122218496</t>
  </si>
  <si>
    <t>390865576983560192</t>
  </si>
  <si>
    <t>390980656144326656</t>
  </si>
  <si>
    <t>391206385264132096</t>
  </si>
  <si>
    <t>391292196282183681</t>
  </si>
  <si>
    <t>391310890416738304</t>
  </si>
  <si>
    <t>391576295324528640</t>
  </si>
  <si>
    <t>391677117957935106</t>
  </si>
  <si>
    <t>390844022526603264</t>
  </si>
  <si>
    <t>390838979160842240</t>
  </si>
  <si>
    <t>390556944978964481</t>
  </si>
  <si>
    <t>390520281686880256</t>
  </si>
  <si>
    <t>390828632014602240</t>
  </si>
  <si>
    <t>390831634595201025</t>
  </si>
  <si>
    <t>390832664254873600</t>
  </si>
  <si>
    <t>390901378971095040</t>
  </si>
  <si>
    <t>391660833811738624</t>
  </si>
  <si>
    <t>391021344407957504</t>
  </si>
  <si>
    <t>391020256610619392</t>
  </si>
  <si>
    <t>390948741311918080</t>
  </si>
  <si>
    <t>391031350649962496</t>
  </si>
  <si>
    <t>391197956160102401</t>
  </si>
  <si>
    <t>391197964649385985</t>
  </si>
  <si>
    <t>391260380606918657</t>
  </si>
  <si>
    <t>391208489080872960</t>
  </si>
  <si>
    <t>392401835190779904</t>
  </si>
  <si>
    <t>391520517360214016</t>
  </si>
  <si>
    <t>392671028587290626</t>
  </si>
  <si>
    <t>390598968729952257</t>
  </si>
  <si>
    <t>390639274388750336</t>
  </si>
  <si>
    <t>390865054532653057</t>
  </si>
  <si>
    <t>390916263385767936</t>
  </si>
  <si>
    <t>391161912861679616</t>
  </si>
  <si>
    <t>391223523068608512</t>
  </si>
  <si>
    <t>391263442688307200</t>
  </si>
  <si>
    <t>391403790806441984</t>
  </si>
  <si>
    <t>391595689710743552</t>
  </si>
  <si>
    <t>392353545988878336</t>
  </si>
  <si>
    <t>390833780920815616</t>
  </si>
  <si>
    <t>391252785548623872</t>
  </si>
  <si>
    <t>391378537233776640</t>
  </si>
  <si>
    <t>390821001246048256</t>
  </si>
  <si>
    <t>390956706119049217</t>
  </si>
  <si>
    <t>391269386528755712</t>
  </si>
  <si>
    <t>392684760604364800</t>
  </si>
  <si>
    <t>390837495077695488</t>
  </si>
  <si>
    <t>390839183113068544</t>
  </si>
  <si>
    <t>392689724550176768</t>
  </si>
  <si>
    <t>391191445526568960</t>
  </si>
  <si>
    <t>391193824762277888</t>
  </si>
  <si>
    <t>391682406547460096</t>
  </si>
  <si>
    <t>391682518162083840</t>
  </si>
  <si>
    <t>391682425161801728</t>
  </si>
  <si>
    <t>391682536952569856</t>
  </si>
  <si>
    <t>391194377537990656</t>
  </si>
  <si>
    <t>391746334661050368</t>
  </si>
  <si>
    <t>390582392538546176</t>
  </si>
  <si>
    <t>390697299292483584</t>
  </si>
  <si>
    <t>390698227173171200</t>
  </si>
  <si>
    <t>390698302368661504</t>
  </si>
  <si>
    <t>390698353421737984</t>
  </si>
  <si>
    <t>390714045600632832</t>
  </si>
  <si>
    <t>390901374428651520</t>
  </si>
  <si>
    <t>390901835282010113</t>
  </si>
  <si>
    <t>391193171990155264</t>
  </si>
  <si>
    <t>391403905827229696</t>
  </si>
  <si>
    <t>391526911899627520</t>
  </si>
  <si>
    <t>391682333231026176</t>
  </si>
  <si>
    <t>391682377069916160</t>
  </si>
  <si>
    <t>391682385005539328</t>
  </si>
  <si>
    <t>391682391867416576</t>
  </si>
  <si>
    <t>391682419394621440</t>
  </si>
  <si>
    <t>391682430807339008</t>
  </si>
  <si>
    <t>391682440189992960</t>
  </si>
  <si>
    <t>391682447186087936</t>
  </si>
  <si>
    <t>391682452684816384</t>
  </si>
  <si>
    <t>391682459316015104</t>
  </si>
  <si>
    <t>391682465183825920</t>
  </si>
  <si>
    <t>391682466450518016</t>
  </si>
  <si>
    <t>391682478316216320</t>
  </si>
  <si>
    <t>391682485450727424</t>
  </si>
  <si>
    <t>391682486616739840</t>
  </si>
  <si>
    <t>391682491511480320</t>
  </si>
  <si>
    <t>391682504195047424</t>
  </si>
  <si>
    <t>391682531625803776</t>
  </si>
  <si>
    <t>391682543084642305</t>
  </si>
  <si>
    <t>391682549137022976</t>
  </si>
  <si>
    <t>391682555747237888</t>
  </si>
  <si>
    <t>391682561048846336</t>
  </si>
  <si>
    <t>391682567826833408</t>
  </si>
  <si>
    <t>391682592669696000</t>
  </si>
  <si>
    <t>392732893568442369</t>
  </si>
  <si>
    <t>392739686994939904</t>
  </si>
  <si>
    <t>392748829470363648</t>
  </si>
  <si>
    <t>390483133805494272</t>
  </si>
  <si>
    <t>391061504487096320</t>
  </si>
  <si>
    <t>391062532024070145</t>
  </si>
  <si>
    <t>391063552909250560</t>
  </si>
  <si>
    <t>391235514701189120</t>
  </si>
  <si>
    <t>392758424829583360</t>
  </si>
  <si>
    <t>391379191368671233</t>
  </si>
  <si>
    <t>390843866850803713</t>
  </si>
  <si>
    <t>392115484427952128</t>
  </si>
  <si>
    <t>390843560179666944</t>
  </si>
  <si>
    <t>390841007690219521</t>
  </si>
  <si>
    <t>390841517038129152</t>
  </si>
  <si>
    <t>390842247555870720</t>
  </si>
  <si>
    <t>390843910769360896</t>
  </si>
  <si>
    <t>390889881838174208</t>
  </si>
  <si>
    <t>390911869684576256</t>
  </si>
  <si>
    <t>391161588277080064</t>
  </si>
  <si>
    <t>391166853650726912</t>
  </si>
  <si>
    <t>391217189195644928</t>
  </si>
  <si>
    <t>391597319361003521</t>
  </si>
  <si>
    <t>391597461770219520</t>
  </si>
  <si>
    <t>392115638379884544</t>
  </si>
  <si>
    <t>392400420355592192</t>
  </si>
  <si>
    <t>390856203410362368</t>
  </si>
  <si>
    <t>390841855824658432</t>
  </si>
  <si>
    <t>390939997311746048</t>
  </si>
  <si>
    <t>390940218301231104</t>
  </si>
  <si>
    <t>390834680036986880</t>
  </si>
  <si>
    <t>390835669305548800</t>
  </si>
  <si>
    <t>390836213625524224</t>
  </si>
  <si>
    <t>390837087475220480</t>
  </si>
  <si>
    <t>390838911410270208</t>
  </si>
  <si>
    <t>390841807078457344</t>
  </si>
  <si>
    <t>390868609871802368</t>
  </si>
  <si>
    <t>390938767093026816</t>
  </si>
  <si>
    <t>390940503295795200</t>
  </si>
  <si>
    <t>390941182278123521</t>
  </si>
  <si>
    <t>390941377841745920</t>
  </si>
  <si>
    <t>391028343136862208</t>
  </si>
  <si>
    <t>392415240647761920</t>
  </si>
  <si>
    <t>392763538361438208</t>
  </si>
  <si>
    <t>392769649454354433</t>
  </si>
  <si>
    <t>391614343567376384</t>
  </si>
  <si>
    <t>391616972108341249</t>
  </si>
  <si>
    <t>392060956949217281</t>
  </si>
  <si>
    <t>391672234110369793</t>
  </si>
  <si>
    <t>391685252424687616</t>
  </si>
  <si>
    <t>390517215382208512</t>
  </si>
  <si>
    <t>390843567788130304</t>
  </si>
  <si>
    <t>390851915107815424</t>
  </si>
  <si>
    <t>391637885734354944</t>
  </si>
  <si>
    <t>392433351233007616</t>
  </si>
  <si>
    <t>392826753678200832</t>
  </si>
  <si>
    <t>392909214215323648</t>
  </si>
  <si>
    <t>392916570185289728</t>
  </si>
  <si>
    <t>391163898629328897</t>
  </si>
  <si>
    <t>392963705681371136</t>
  </si>
  <si>
    <t>390324858833211393</t>
  </si>
  <si>
    <t>391048648286420992</t>
  </si>
  <si>
    <t>391587997185232896</t>
  </si>
  <si>
    <t>391058616578347008</t>
  </si>
  <si>
    <t>390481986415915009</t>
  </si>
  <si>
    <t>391561428949147649</t>
  </si>
  <si>
    <t>391774743113646080</t>
  </si>
  <si>
    <t>392980384213762049</t>
  </si>
  <si>
    <t>393008956869992448</t>
  </si>
  <si>
    <t>391172612237561856</t>
  </si>
  <si>
    <t>391172397656989696</t>
  </si>
  <si>
    <t>391267111504728064</t>
  </si>
  <si>
    <t>391193866571087874</t>
  </si>
  <si>
    <t>390543249963642881</t>
  </si>
  <si>
    <t>390666548181860352</t>
  </si>
  <si>
    <t>392266257661460480</t>
  </si>
  <si>
    <t>392321441217388545</t>
  </si>
  <si>
    <t>390449649242607616</t>
  </si>
  <si>
    <t>390476349204615168</t>
  </si>
  <si>
    <t>390490071100837889</t>
  </si>
  <si>
    <t>390821495892869121</t>
  </si>
  <si>
    <t>390842318175358977</t>
  </si>
  <si>
    <t>390873830811791360</t>
  </si>
  <si>
    <t>390876250006650880</t>
  </si>
  <si>
    <t>391206149980430336</t>
  </si>
  <si>
    <t>391264970417393664</t>
  </si>
  <si>
    <t>391356941647482880</t>
  </si>
  <si>
    <t>391595993931997184</t>
  </si>
  <si>
    <t>392281106089009152</t>
  </si>
  <si>
    <t>392321134471151616</t>
  </si>
  <si>
    <t>392621263979819008</t>
  </si>
  <si>
    <t>392635969050271744</t>
  </si>
  <si>
    <t>390485004410949632</t>
  </si>
  <si>
    <t>390799472902819841</t>
  </si>
  <si>
    <t>391185970487652354</t>
  </si>
  <si>
    <t>391212207482347520</t>
  </si>
  <si>
    <t>391325076391350273</t>
  </si>
  <si>
    <t>391630115094167553</t>
  </si>
  <si>
    <t>391634495377768449</t>
  </si>
  <si>
    <t>392280520622477313</t>
  </si>
  <si>
    <t>392314817853526016</t>
  </si>
  <si>
    <t>392383908698148864</t>
  </si>
  <si>
    <t>393046767417450496</t>
  </si>
  <si>
    <t>390493395728482305</t>
  </si>
  <si>
    <t>390561705488826368</t>
  </si>
  <si>
    <t>390619910055157760</t>
  </si>
  <si>
    <t>390623106945273856</t>
  </si>
  <si>
    <t>390870738896695296</t>
  </si>
  <si>
    <t>390924094012932096</t>
  </si>
  <si>
    <t>391202963341205504</t>
  </si>
  <si>
    <t>391263215570944000</t>
  </si>
  <si>
    <t>391550082686144512</t>
  </si>
  <si>
    <t>390623787349458944</t>
  </si>
  <si>
    <t>391616878876962816</t>
  </si>
  <si>
    <t>390653065344602112</t>
  </si>
  <si>
    <t>391007470229143552</t>
  </si>
  <si>
    <t>390581883853340672</t>
  </si>
  <si>
    <t>390556349371019264</t>
  </si>
  <si>
    <t>390568428010233856</t>
  </si>
  <si>
    <t>391003179934298113</t>
  </si>
  <si>
    <t>390561810036064256</t>
  </si>
  <si>
    <t>390576551219437568</t>
  </si>
  <si>
    <t>390920549771128832</t>
  </si>
  <si>
    <t>390922994123436032</t>
  </si>
  <si>
    <t>391015045486108672</t>
  </si>
  <si>
    <t>392021932037513216</t>
  </si>
  <si>
    <t>391030068719648768</t>
  </si>
  <si>
    <t>390568414072569857</t>
  </si>
  <si>
    <t>390806226990534656</t>
  </si>
  <si>
    <t>390838009912123392</t>
  </si>
  <si>
    <t>390910481009217537</t>
  </si>
  <si>
    <t>390919089654624256</t>
  </si>
  <si>
    <t>391189808112209920</t>
  </si>
  <si>
    <t>391308028613763072</t>
  </si>
  <si>
    <t>391310538502074369</t>
  </si>
  <si>
    <t>391390691362082816</t>
  </si>
  <si>
    <t>391579839830163458</t>
  </si>
  <si>
    <t>391609598249287680</t>
  </si>
  <si>
    <t>391715761971949568</t>
  </si>
  <si>
    <t>391617018023411712</t>
  </si>
  <si>
    <t>391590754638127104</t>
  </si>
  <si>
    <t>393049676099768320</t>
  </si>
  <si>
    <t>390480230751961088</t>
  </si>
  <si>
    <t>390540228601315328</t>
  </si>
  <si>
    <t>390865818067935232</t>
  </si>
  <si>
    <t>390953334523559936</t>
  </si>
  <si>
    <t>390967416475627521</t>
  </si>
  <si>
    <t>391006629829025792</t>
  </si>
  <si>
    <t>391007176963411968</t>
  </si>
  <si>
    <t>391021895430467584</t>
  </si>
  <si>
    <t>391203377394499584</t>
  </si>
  <si>
    <t>391203624262832128</t>
  </si>
  <si>
    <t>391204463069134848</t>
  </si>
  <si>
    <t>391304647631450112</t>
  </si>
  <si>
    <t>391313107429371904</t>
  </si>
  <si>
    <t>391328084311683072</t>
  </si>
  <si>
    <t>391575075352494080</t>
  </si>
  <si>
    <t>391608089625260032</t>
  </si>
  <si>
    <t>391616187828043776</t>
  </si>
  <si>
    <t>391626291348525056</t>
  </si>
  <si>
    <t>391632016334401536</t>
  </si>
  <si>
    <t>391637594007949313</t>
  </si>
  <si>
    <t>391660507100610561</t>
  </si>
  <si>
    <t>391661389930307584</t>
  </si>
  <si>
    <t>390878826802475008</t>
  </si>
  <si>
    <t>390561700283699200</t>
  </si>
  <si>
    <t>390584308412325888</t>
  </si>
  <si>
    <t>390584798169022464</t>
  </si>
  <si>
    <t>390587135503663104</t>
  </si>
  <si>
    <t>390594429960339456</t>
  </si>
  <si>
    <t>390840178652491776</t>
  </si>
  <si>
    <t>390841550592569345</t>
  </si>
  <si>
    <t>390842226160730112</t>
  </si>
  <si>
    <t>390843597932986368</t>
  </si>
  <si>
    <t>390844688405897217</t>
  </si>
  <si>
    <t>390845216879808512</t>
  </si>
  <si>
    <t>390845741218168833</t>
  </si>
  <si>
    <t>390846282602151936</t>
  </si>
  <si>
    <t>390847288970858496</t>
  </si>
  <si>
    <t>390847608031576064</t>
  </si>
  <si>
    <t>390848056390074368</t>
  </si>
  <si>
    <t>390848646641909761</t>
  </si>
  <si>
    <t>390849439294058496</t>
  </si>
  <si>
    <t>390849705556844544</t>
  </si>
  <si>
    <t>390851813236547584</t>
  </si>
  <si>
    <t>390852580982931456</t>
  </si>
  <si>
    <t>390870745418842112</t>
  </si>
  <si>
    <t>390577630531289088</t>
  </si>
  <si>
    <t>391192020871417857</t>
  </si>
  <si>
    <t>390879049780043777</t>
  </si>
  <si>
    <t>390872030767112192</t>
  </si>
  <si>
    <t>390923658899640320</t>
  </si>
  <si>
    <t>390872224913432576</t>
  </si>
  <si>
    <t>391033545088856064</t>
  </si>
  <si>
    <t>390487027520901120</t>
  </si>
  <si>
    <t>390487252654374913</t>
  </si>
  <si>
    <t>390488646375473152</t>
  </si>
  <si>
    <t>390624219220172800</t>
  </si>
  <si>
    <t>390789493093302272</t>
  </si>
  <si>
    <t>390840163922116608</t>
  </si>
  <si>
    <t>390840428838543360</t>
  </si>
  <si>
    <t>390840713623379968</t>
  </si>
  <si>
    <t>391001636212318209</t>
  </si>
  <si>
    <t>391144926307962880</t>
  </si>
  <si>
    <t>391228177361948672</t>
  </si>
  <si>
    <t>391578436852256768</t>
  </si>
  <si>
    <t>391702433694363648</t>
  </si>
  <si>
    <t>391871133705711616</t>
  </si>
  <si>
    <t>391761419307614208</t>
  </si>
  <si>
    <t>393051539180232704</t>
  </si>
  <si>
    <t>390878140396236800</t>
  </si>
  <si>
    <t>390878178140778496</t>
  </si>
  <si>
    <t>390570584469692416</t>
  </si>
  <si>
    <t>390572009916485633</t>
  </si>
  <si>
    <t>390888106003808256</t>
  </si>
  <si>
    <t>391160456716763136</t>
  </si>
  <si>
    <t>391193241741459458</t>
  </si>
  <si>
    <t>391271263005855744</t>
  </si>
  <si>
    <t>391525272824344576</t>
  </si>
  <si>
    <t>390890171329433600</t>
  </si>
  <si>
    <t>390890020107988993</t>
  </si>
  <si>
    <t>390894331353370624</t>
  </si>
  <si>
    <t>390575738912796672</t>
  </si>
  <si>
    <t>392987831158980608</t>
  </si>
  <si>
    <t>392996461064880131</t>
  </si>
  <si>
    <t>392995114706280448</t>
  </si>
  <si>
    <t>393049443819212801</t>
  </si>
  <si>
    <t>393054727468228608</t>
  </si>
  <si>
    <t>390465295997227009</t>
  </si>
  <si>
    <t>390471905708609536</t>
  </si>
  <si>
    <t>390504312620974080</t>
  </si>
  <si>
    <t>390505368436342784</t>
  </si>
  <si>
    <t>390510114656231424</t>
  </si>
  <si>
    <t>390511313031811072</t>
  </si>
  <si>
    <t>390506291103535104</t>
  </si>
  <si>
    <t>390546018825420800</t>
  </si>
  <si>
    <t>390546189919457280</t>
  </si>
  <si>
    <t>390474072540606465</t>
  </si>
  <si>
    <t>390548040462790656</t>
  </si>
  <si>
    <t>390582865957634048</t>
  </si>
  <si>
    <t>390317604000530432</t>
  </si>
  <si>
    <t>390320021022703616</t>
  </si>
  <si>
    <t>390821886667390976</t>
  </si>
  <si>
    <t>391039344737136640</t>
  </si>
  <si>
    <t>391286331026178049</t>
  </si>
  <si>
    <t>391287226895982593</t>
  </si>
  <si>
    <t>392045188803469312</t>
  </si>
  <si>
    <t>390550526632685568</t>
  </si>
  <si>
    <t>390443429769248768</t>
  </si>
  <si>
    <t>390471536278523904</t>
  </si>
  <si>
    <t>390472396320550912</t>
  </si>
  <si>
    <t>390511662648029184</t>
  </si>
  <si>
    <t>390512961863045120</t>
  </si>
  <si>
    <t>390521387246706688</t>
  </si>
  <si>
    <t>390555368432349184</t>
  </si>
  <si>
    <t>390593445724966912</t>
  </si>
  <si>
    <t>390594256412635136</t>
  </si>
  <si>
    <t>390686513694277632</t>
  </si>
  <si>
    <t>390798895452024832</t>
  </si>
  <si>
    <t>390800903282130944</t>
  </si>
  <si>
    <t>390801652124745728</t>
  </si>
  <si>
    <t>390803065458397185</t>
  </si>
  <si>
    <t>390805667625566208</t>
  </si>
  <si>
    <t>390821230783528960</t>
  </si>
  <si>
    <t>390825350890270720</t>
  </si>
  <si>
    <t>390896355092492288</t>
  </si>
  <si>
    <t>390900458229100545</t>
  </si>
  <si>
    <t>390967940734267393</t>
  </si>
  <si>
    <t>390984499657732096</t>
  </si>
  <si>
    <t>391219593857236992</t>
  </si>
  <si>
    <t>391219690200375296</t>
  </si>
  <si>
    <t>391227934121660416</t>
  </si>
  <si>
    <t>391403349507334144</t>
  </si>
  <si>
    <t>391550152823300096</t>
  </si>
  <si>
    <t>391555492994371584</t>
  </si>
  <si>
    <t>391564311287840768</t>
  </si>
  <si>
    <t>391585725990580224</t>
  </si>
  <si>
    <t>391586236231847936</t>
  </si>
  <si>
    <t>391660874743959552</t>
  </si>
  <si>
    <t>390826373876834304</t>
  </si>
  <si>
    <t>390531479291564033</t>
  </si>
  <si>
    <t>390785473700196353</t>
  </si>
  <si>
    <t>390788962987827200</t>
  </si>
  <si>
    <t>390802040907386880</t>
  </si>
  <si>
    <t>390850552814645249</t>
  </si>
  <si>
    <t>390859118229348352</t>
  </si>
  <si>
    <t>390878192174899201</t>
  </si>
  <si>
    <t>390976222031003648</t>
  </si>
  <si>
    <t>391519562329776128</t>
  </si>
  <si>
    <t>390903497140736000</t>
  </si>
  <si>
    <t>391920633837125632</t>
  </si>
  <si>
    <t>390537014564909056</t>
  </si>
  <si>
    <t>390826876379607040</t>
  </si>
  <si>
    <t>390577515838062592</t>
  </si>
  <si>
    <t>390966481057746944</t>
  </si>
  <si>
    <t>390563469533413376</t>
  </si>
  <si>
    <t>391587732784693248</t>
  </si>
  <si>
    <t>392016341416148992</t>
  </si>
  <si>
    <t>390600599861211136</t>
  </si>
  <si>
    <t>390600934340173824</t>
  </si>
  <si>
    <t>390601436566155265</t>
  </si>
  <si>
    <t>390930446529597440</t>
  </si>
  <si>
    <t>391379781864157185</t>
  </si>
  <si>
    <t>390852334227816449</t>
  </si>
  <si>
    <t>390856457266397184</t>
  </si>
  <si>
    <t>390981513871130625</t>
  </si>
  <si>
    <t>391269758408351744</t>
  </si>
  <si>
    <t>391542000279093248</t>
  </si>
  <si>
    <t>391977443349004289</t>
  </si>
  <si>
    <t>392398640259825665</t>
  </si>
  <si>
    <t>392809363309481984</t>
  </si>
  <si>
    <t>393048967497265152</t>
  </si>
  <si>
    <t>393049332481404929</t>
  </si>
  <si>
    <t>390596286715793408</t>
  </si>
  <si>
    <t>390598242612031488</t>
  </si>
  <si>
    <t>390627925420412928</t>
  </si>
  <si>
    <t>390866478096207874</t>
  </si>
  <si>
    <t>390947774667427840</t>
  </si>
  <si>
    <t>391223762949267456</t>
  </si>
  <si>
    <t>391504513246695425</t>
  </si>
  <si>
    <t>391997570597523456</t>
  </si>
  <si>
    <t>390690763971252224</t>
  </si>
  <si>
    <t>390559301053734912</t>
  </si>
  <si>
    <t>390567877683994624</t>
  </si>
  <si>
    <t>390569048704311296</t>
  </si>
  <si>
    <t>391173465669378048</t>
  </si>
  <si>
    <t>391177151938318336</t>
  </si>
  <si>
    <t>391205312969338880</t>
  </si>
  <si>
    <t>390568465477931008</t>
  </si>
  <si>
    <t>390690849526657024</t>
  </si>
  <si>
    <t>390447034626768897</t>
  </si>
  <si>
    <t>390466196417826816</t>
  </si>
  <si>
    <t>390484640487997440</t>
  </si>
  <si>
    <t>390484725095485440</t>
  </si>
  <si>
    <t>390512231848230912</t>
  </si>
  <si>
    <t>390580491587690496</t>
  </si>
  <si>
    <t>390605938891452416</t>
  </si>
  <si>
    <t>390807413496229888</t>
  </si>
  <si>
    <t>390811028529111041</t>
  </si>
  <si>
    <t>390811300697497600</t>
  </si>
  <si>
    <t>390816511696588800</t>
  </si>
  <si>
    <t>390850405145776128</t>
  </si>
  <si>
    <t>390820625872601088</t>
  </si>
  <si>
    <t>390667380009238528</t>
  </si>
  <si>
    <t>390653610612506625</t>
  </si>
  <si>
    <t>390820085512011776</t>
  </si>
  <si>
    <t>390818332666261504</t>
  </si>
  <si>
    <t>390824868193009664</t>
  </si>
  <si>
    <t>390863542687379456</t>
  </si>
  <si>
    <t>390856656210628609</t>
  </si>
  <si>
    <t>390839002065944576</t>
  </si>
  <si>
    <t>390890223145844736</t>
  </si>
  <si>
    <t>390838633810644992</t>
  </si>
  <si>
    <t>390827165425491968</t>
  </si>
  <si>
    <t>391582091986870272</t>
  </si>
  <si>
    <t>390543416901525504</t>
  </si>
  <si>
    <t>390543752386723840</t>
  </si>
  <si>
    <t>390823877774823424</t>
  </si>
  <si>
    <t>390856307525169153</t>
  </si>
  <si>
    <t>390891752405860352</t>
  </si>
  <si>
    <t>390952093508714497</t>
  </si>
  <si>
    <t>391176701381586944</t>
  </si>
  <si>
    <t>391177643905011712</t>
  </si>
  <si>
    <t>391180430247862272</t>
  </si>
  <si>
    <t>391185848030740480</t>
  </si>
  <si>
    <t>391189637332729857</t>
  </si>
  <si>
    <t>391191425213558784</t>
  </si>
  <si>
    <t>391266959632764928</t>
  </si>
  <si>
    <t>391267279243313152</t>
  </si>
  <si>
    <t>391268180405940225</t>
  </si>
  <si>
    <t>391318215206633472</t>
  </si>
  <si>
    <t>391580418245279744</t>
  </si>
  <si>
    <t>392280837678301184</t>
  </si>
  <si>
    <t>391587476131037184</t>
  </si>
  <si>
    <t>390827655169576960</t>
  </si>
  <si>
    <t>391201139355422720</t>
  </si>
  <si>
    <t>391536323934175232</t>
  </si>
  <si>
    <t>391536345421590529</t>
  </si>
  <si>
    <t>391545664989306880</t>
  </si>
  <si>
    <t>390837906300239872</t>
  </si>
  <si>
    <t>390484251528806400</t>
  </si>
  <si>
    <t>390907896936280064</t>
  </si>
  <si>
    <t>390930247941890048</t>
  </si>
  <si>
    <t>390954159480254465</t>
  </si>
  <si>
    <t>390966803230646272</t>
  </si>
  <si>
    <t>390967071942930432</t>
  </si>
  <si>
    <t>390967305402068992</t>
  </si>
  <si>
    <t>390967644905803776</t>
  </si>
  <si>
    <t>391006864487776256</t>
  </si>
  <si>
    <t>391007987407798272</t>
  </si>
  <si>
    <t>391237050873413632</t>
  </si>
  <si>
    <t>391248691673460736</t>
  </si>
  <si>
    <t>391581761635090432</t>
  </si>
  <si>
    <t>391581873992122368</t>
  </si>
  <si>
    <t>390667835892301824</t>
  </si>
  <si>
    <t>390965685243084800</t>
  </si>
  <si>
    <t>390873397338861568</t>
  </si>
  <si>
    <t>390602262089060352</t>
  </si>
  <si>
    <t>390930901292826624</t>
  </si>
  <si>
    <t>390932084141072384</t>
  </si>
  <si>
    <t>390865006071271425</t>
  </si>
  <si>
    <t>391187283094695936</t>
  </si>
  <si>
    <t>391332344507809792</t>
  </si>
  <si>
    <t>391187488536272896</t>
  </si>
  <si>
    <t>391537955065454594</t>
  </si>
  <si>
    <t>391262986033446912</t>
  </si>
  <si>
    <t>391265428968071168</t>
  </si>
  <si>
    <t>391247166951280640</t>
  </si>
  <si>
    <t>391358478402732032</t>
  </si>
  <si>
    <t>391358499139379200</t>
  </si>
  <si>
    <t>391567266841911296</t>
  </si>
  <si>
    <t>390931222207410176</t>
  </si>
  <si>
    <t>391547014686584832</t>
  </si>
  <si>
    <t>390543158830198784</t>
  </si>
  <si>
    <t>391382768602869761</t>
  </si>
  <si>
    <t>390475804989489152</t>
  </si>
  <si>
    <t>390476591736049665</t>
  </si>
  <si>
    <t>390476680500101121</t>
  </si>
  <si>
    <t>390484115939942400</t>
  </si>
  <si>
    <t>390485252625666048</t>
  </si>
  <si>
    <t>390521012179447809</t>
  </si>
  <si>
    <t>390523977602711552</t>
  </si>
  <si>
    <t>390542958988386304</t>
  </si>
  <si>
    <t>390602762368856065</t>
  </si>
  <si>
    <t>390603647178256384</t>
  </si>
  <si>
    <t>390855805207326721</t>
  </si>
  <si>
    <t>390863764410867712</t>
  </si>
  <si>
    <t>390930716839915520</t>
  </si>
  <si>
    <t>391018256318103552</t>
  </si>
  <si>
    <t>391033809795555328</t>
  </si>
  <si>
    <t>391171323658899456</t>
  </si>
  <si>
    <t>391182677271146496</t>
  </si>
  <si>
    <t>391240560037888000</t>
  </si>
  <si>
    <t>391252728581615616</t>
  </si>
  <si>
    <t>391367035348733952</t>
  </si>
  <si>
    <t>391376035499212800</t>
  </si>
  <si>
    <t>391381134283915264</t>
  </si>
  <si>
    <t>391382748960538624</t>
  </si>
  <si>
    <t>391611673293094912</t>
  </si>
  <si>
    <t>391612383854362624</t>
  </si>
  <si>
    <t>391620601586388992</t>
  </si>
  <si>
    <t>391631145840156672</t>
  </si>
  <si>
    <t>391647551633768448</t>
  </si>
  <si>
    <t>391649164398166016</t>
  </si>
  <si>
    <t>391732630363709440</t>
  </si>
  <si>
    <t>391985209169956864</t>
  </si>
  <si>
    <t>392639946420285440</t>
  </si>
  <si>
    <t>391445938893758464</t>
  </si>
  <si>
    <t>391381618583420928</t>
  </si>
  <si>
    <t>392383045569097728</t>
  </si>
  <si>
    <t>390476541035286528</t>
  </si>
  <si>
    <t>391375749631852544</t>
  </si>
  <si>
    <t>391380455418634242</t>
  </si>
  <si>
    <t>391391391345311744</t>
  </si>
  <si>
    <t>391605052701675520</t>
  </si>
  <si>
    <t>390595808992960512</t>
  </si>
  <si>
    <t>390620943057702912</t>
  </si>
  <si>
    <t>390828000134299648</t>
  </si>
  <si>
    <t>390887870246158336</t>
  </si>
  <si>
    <t>390932761768656896</t>
  </si>
  <si>
    <t>390954339470422016</t>
  </si>
  <si>
    <t>390956169915027456</t>
  </si>
  <si>
    <t>390997701334417408</t>
  </si>
  <si>
    <t>391302918344695808</t>
  </si>
  <si>
    <t>391322531543912448</t>
  </si>
  <si>
    <t>391323286266585088</t>
  </si>
  <si>
    <t>391323497131040768</t>
  </si>
  <si>
    <t>391568810312204288</t>
  </si>
  <si>
    <t>391587567222521856</t>
  </si>
  <si>
    <t>391979171276394496</t>
  </si>
  <si>
    <t>391625769791021056</t>
  </si>
  <si>
    <t>391250117707444224</t>
  </si>
  <si>
    <t>391578809168064512</t>
  </si>
  <si>
    <t>390295749512404992</t>
  </si>
  <si>
    <t>390439475203276800</t>
  </si>
  <si>
    <t>390505750059290624</t>
  </si>
  <si>
    <t>390838597529894912</t>
  </si>
  <si>
    <t>390872689323540480</t>
  </si>
  <si>
    <t>390872914360537088</t>
  </si>
  <si>
    <t>390873090894602240</t>
  </si>
  <si>
    <t>391224612417437696</t>
  </si>
  <si>
    <t>391225096465309696</t>
  </si>
  <si>
    <t>391249220503490560</t>
  </si>
  <si>
    <t>391250770080718848</t>
  </si>
  <si>
    <t>391254724005330945</t>
  </si>
  <si>
    <t>391291043120836608</t>
  </si>
  <si>
    <t>391312042994728960</t>
  </si>
  <si>
    <t>391312173588574209</t>
  </si>
  <si>
    <t>391312439599697920</t>
  </si>
  <si>
    <t>391313236278394880</t>
  </si>
  <si>
    <t>391322881810259968</t>
  </si>
  <si>
    <t>391383283956989953</t>
  </si>
  <si>
    <t>391398123882680321</t>
  </si>
  <si>
    <t>391570992717262848</t>
  </si>
  <si>
    <t>391587695442817024</t>
  </si>
  <si>
    <t>391588296633376768</t>
  </si>
  <si>
    <t>391596230939123712</t>
  </si>
  <si>
    <t>391663015818305536</t>
  </si>
  <si>
    <t>391680678812975104</t>
  </si>
  <si>
    <t>391886966343487488</t>
  </si>
  <si>
    <t>392403245559083008</t>
  </si>
  <si>
    <t>391669452506689536</t>
  </si>
  <si>
    <t>391364645325271040</t>
  </si>
  <si>
    <t>391375932793319424</t>
  </si>
  <si>
    <t>391885169528799232</t>
  </si>
  <si>
    <t>390847450581594113</t>
  </si>
  <si>
    <t>390846542975741952</t>
  </si>
  <si>
    <t>391191836192026624</t>
  </si>
  <si>
    <t>390471907478212608</t>
  </si>
  <si>
    <t>390546295430983681</t>
  </si>
  <si>
    <t>390546818502639616</t>
  </si>
  <si>
    <t>390592671363764225</t>
  </si>
  <si>
    <t>390835691665752064</t>
  </si>
  <si>
    <t>390845112089329664</t>
  </si>
  <si>
    <t>390857362506272770</t>
  </si>
  <si>
    <t>390895050181201920</t>
  </si>
  <si>
    <t>390898052187172864</t>
  </si>
  <si>
    <t>391192214996787200</t>
  </si>
  <si>
    <t>392644026857304064</t>
  </si>
  <si>
    <t>392653271300853760</t>
  </si>
  <si>
    <t>390897264702816256</t>
  </si>
  <si>
    <t>391190371276828672</t>
  </si>
  <si>
    <t>392648271459794944</t>
  </si>
  <si>
    <t>392653917223284737</t>
  </si>
  <si>
    <t>391566249203101697</t>
  </si>
  <si>
    <t>390638345011085312</t>
  </si>
  <si>
    <t>390638788508418048</t>
  </si>
  <si>
    <t>390677069409316864</t>
  </si>
  <si>
    <t>390922890108862465</t>
  </si>
  <si>
    <t>390944565542522880</t>
  </si>
  <si>
    <t>390807275797233664</t>
  </si>
  <si>
    <t>390534797342572544</t>
  </si>
  <si>
    <t>390814854136987648</t>
  </si>
  <si>
    <t>390801644566609920</t>
  </si>
  <si>
    <t>390816710661787648</t>
  </si>
  <si>
    <t>390817239332847616</t>
  </si>
  <si>
    <t>391560857320058882</t>
  </si>
  <si>
    <t>390860244953595904</t>
  </si>
  <si>
    <t>391188190159466496</t>
  </si>
  <si>
    <t>390817530023268352</t>
  </si>
  <si>
    <t>391523820714348544</t>
  </si>
  <si>
    <t>391578657405534209</t>
  </si>
  <si>
    <t>391553547776847872</t>
  </si>
  <si>
    <t>390317408432316417</t>
  </si>
  <si>
    <t>390611298771546112</t>
  </si>
  <si>
    <t>390819416469807104</t>
  </si>
  <si>
    <t>390861830781808640</t>
  </si>
  <si>
    <t>390948834047586304</t>
  </si>
  <si>
    <t>391222076977053696</t>
  </si>
  <si>
    <t>391529797819437057</t>
  </si>
  <si>
    <t>391560072033091584</t>
  </si>
  <si>
    <t>391572583852027904</t>
  </si>
  <si>
    <t>391587672369950720</t>
  </si>
  <si>
    <t>391740470101299200</t>
  </si>
  <si>
    <t>391224148292567040</t>
  </si>
  <si>
    <t>391577358454771712</t>
  </si>
  <si>
    <t>390819641058406400</t>
  </si>
  <si>
    <t>391519332045291521</t>
  </si>
  <si>
    <t>391554006889558016</t>
  </si>
  <si>
    <t>391591305656414208</t>
  </si>
  <si>
    <t>391613585094615042</t>
  </si>
  <si>
    <t>391522271938244609</t>
  </si>
  <si>
    <t>391680871990067201</t>
  </si>
  <si>
    <t>391520236102762497</t>
  </si>
  <si>
    <t>391528561506803712</t>
  </si>
  <si>
    <t>391564685604311041</t>
  </si>
  <si>
    <t>391564749361926144</t>
  </si>
  <si>
    <t>391564876835192832</t>
  </si>
  <si>
    <t>391584627019628545</t>
  </si>
  <si>
    <t>391588068110499841</t>
  </si>
  <si>
    <t>391588924529078272</t>
  </si>
  <si>
    <t>391617382365814784</t>
  </si>
  <si>
    <t>391617493959471104</t>
  </si>
  <si>
    <t>391680290575638528</t>
  </si>
  <si>
    <t>391306741461561344</t>
  </si>
  <si>
    <t>391558262786891776</t>
  </si>
  <si>
    <t>391568929883439104</t>
  </si>
  <si>
    <t>390535523024240640</t>
  </si>
  <si>
    <t>390560499009462272</t>
  </si>
  <si>
    <t>390895203860492290</t>
  </si>
  <si>
    <t>391591424443285504</t>
  </si>
  <si>
    <t>391595910452768768</t>
  </si>
  <si>
    <t>391673540904517632</t>
  </si>
  <si>
    <t>392434810687213568</t>
  </si>
  <si>
    <t>391652204924657665</t>
  </si>
  <si>
    <t>391540240948928512</t>
  </si>
  <si>
    <t>391540750619803648</t>
  </si>
  <si>
    <t>391607374160859136</t>
  </si>
  <si>
    <t>391664805846999040</t>
  </si>
  <si>
    <t>391664969315799040</t>
  </si>
  <si>
    <t>390929732453543936</t>
  </si>
  <si>
    <t>390585658835623936</t>
  </si>
  <si>
    <t>390838048201515008</t>
  </si>
  <si>
    <t>390839843929853952</t>
  </si>
  <si>
    <t>390848549493022720</t>
  </si>
  <si>
    <t>390919098940784640</t>
  </si>
  <si>
    <t>392781632823779328</t>
  </si>
  <si>
    <t>392672435071647744</t>
  </si>
  <si>
    <t>390443821034909696</t>
  </si>
  <si>
    <t>390452547158556672</t>
  </si>
  <si>
    <t>390511103069134848</t>
  </si>
  <si>
    <t>390820021922181120</t>
  </si>
  <si>
    <t>390833211221102592</t>
  </si>
  <si>
    <t>390844115715637248</t>
  </si>
  <si>
    <t>390888047774294016</t>
  </si>
  <si>
    <t>390888916603387904</t>
  </si>
  <si>
    <t>390889831737602048</t>
  </si>
  <si>
    <t>390909945312329728</t>
  </si>
  <si>
    <t>390928123300438016</t>
  </si>
  <si>
    <t>391261660201381888</t>
  </si>
  <si>
    <t>391269895058759680</t>
  </si>
  <si>
    <t>391270609529110528</t>
  </si>
  <si>
    <t>391541194586882048</t>
  </si>
  <si>
    <t>391547737239736320</t>
  </si>
  <si>
    <t>391603159720001536</t>
  </si>
  <si>
    <t>391625501959544832</t>
  </si>
  <si>
    <t>391676335246278656</t>
  </si>
  <si>
    <t>392398092298747904</t>
  </si>
  <si>
    <t>392669088356384769</t>
  </si>
  <si>
    <t>393075012602966016</t>
  </si>
  <si>
    <t>390677725792718848</t>
  </si>
  <si>
    <t>390857117160460288</t>
  </si>
  <si>
    <t>390799517895114752</t>
  </si>
  <si>
    <t>390800985104596993</t>
  </si>
  <si>
    <t>390802824067833857</t>
  </si>
  <si>
    <t>390803527251271680</t>
  </si>
  <si>
    <t>390805045455118336</t>
  </si>
  <si>
    <t>390835576725053440</t>
  </si>
  <si>
    <t>391316383780601856</t>
  </si>
  <si>
    <t>391323191370854400</t>
  </si>
  <si>
    <t>391545822766440449</t>
  </si>
  <si>
    <t>391549094566854656</t>
  </si>
  <si>
    <t>391549259944046592</t>
  </si>
  <si>
    <t>391555518726406144</t>
  </si>
  <si>
    <t>390855273159458817</t>
  </si>
  <si>
    <t>390905916264300544</t>
  </si>
  <si>
    <t>390965288399011840</t>
  </si>
  <si>
    <t>391203961229029376</t>
  </si>
  <si>
    <t>391216123183910912</t>
  </si>
  <si>
    <t>391218467149717505</t>
  </si>
  <si>
    <t>391226193401626624</t>
  </si>
  <si>
    <t>391551260585115648</t>
  </si>
  <si>
    <t>391561289316974592</t>
  </si>
  <si>
    <t>391569070602326017</t>
  </si>
  <si>
    <t>391664904979365888</t>
  </si>
  <si>
    <t>391585064196530176</t>
  </si>
  <si>
    <t>390913861651812352</t>
  </si>
  <si>
    <t>390929477267898368</t>
  </si>
  <si>
    <t>390943999043063808</t>
  </si>
  <si>
    <t>390945926736781312</t>
  </si>
  <si>
    <t>390947784897351680</t>
  </si>
  <si>
    <t>390950785716346880</t>
  </si>
  <si>
    <t>390953992425320449</t>
  </si>
  <si>
    <t>390954621315084288</t>
  </si>
  <si>
    <t>390965988055080960</t>
  </si>
  <si>
    <t>391223964150026240</t>
  </si>
  <si>
    <t>391293544541192192</t>
  </si>
  <si>
    <t>391568633996255233</t>
  </si>
  <si>
    <t>391576024280219648</t>
  </si>
  <si>
    <t>391615780208771072</t>
  </si>
  <si>
    <t>391643505451606016</t>
  </si>
  <si>
    <t>391684263382638593</t>
  </si>
  <si>
    <t>391674982541320192</t>
  </si>
  <si>
    <t>391678212667097088</t>
  </si>
  <si>
    <t>392747536751943680</t>
  </si>
  <si>
    <t>392748062222725120</t>
  </si>
  <si>
    <t>392756657081434112</t>
  </si>
  <si>
    <t>392797361589587968</t>
  </si>
  <si>
    <t>391755045416742912</t>
  </si>
  <si>
    <t>391615478290198529</t>
  </si>
  <si>
    <t>390575616010883073</t>
  </si>
  <si>
    <t>390578642423910402</t>
  </si>
  <si>
    <t>390579623672963072</t>
  </si>
  <si>
    <t>390580752188186624</t>
  </si>
  <si>
    <t>390585237388161024</t>
  </si>
  <si>
    <t>390862190938714113</t>
  </si>
  <si>
    <t>390977665693655041</t>
  </si>
  <si>
    <t>391211298354364416</t>
  </si>
  <si>
    <t>391212005673435136</t>
  </si>
  <si>
    <t>391224646194200576</t>
  </si>
  <si>
    <t>390918728302358529</t>
  </si>
  <si>
    <t>390919416889614336</t>
  </si>
  <si>
    <t>391222438790717440</t>
  </si>
  <si>
    <t>390304784210993152</t>
  </si>
  <si>
    <t>390557422961823745</t>
  </si>
  <si>
    <t>390557666449563649</t>
  </si>
  <si>
    <t>390557956720562176</t>
  </si>
  <si>
    <t>390563205015412736</t>
  </si>
  <si>
    <t>390573200587112448</t>
  </si>
  <si>
    <t>390611194975096833</t>
  </si>
  <si>
    <t>390817802476875776</t>
  </si>
  <si>
    <t>390824001431674880</t>
  </si>
  <si>
    <t>390856867343532032</t>
  </si>
  <si>
    <t>390886014002397185</t>
  </si>
  <si>
    <t>390886292558712832</t>
  </si>
  <si>
    <t>390886684675805184</t>
  </si>
  <si>
    <t>390964370819518464</t>
  </si>
  <si>
    <t>390965265615552513</t>
  </si>
  <si>
    <t>390968035760410624</t>
  </si>
  <si>
    <t>390972591508557825</t>
  </si>
  <si>
    <t>390973442532855808</t>
  </si>
  <si>
    <t>390974432011120640</t>
  </si>
  <si>
    <t>391356413810704384</t>
  </si>
  <si>
    <t>391360428364034048</t>
  </si>
  <si>
    <t>391535823260516352</t>
  </si>
  <si>
    <t>391536294939332608</t>
  </si>
  <si>
    <t>391536575332761601</t>
  </si>
  <si>
    <t>391540556951990272</t>
  </si>
  <si>
    <t>391543718098264064</t>
  </si>
  <si>
    <t>391545035881447424</t>
  </si>
  <si>
    <t>391549147763200000</t>
  </si>
  <si>
    <t>391565890049040384</t>
  </si>
  <si>
    <t>391595744047955968</t>
  </si>
  <si>
    <t>391613956919668736</t>
  </si>
  <si>
    <t>391614452929691648</t>
  </si>
  <si>
    <t>391614756878315520</t>
  </si>
  <si>
    <t>391618579856371712</t>
  </si>
  <si>
    <t>391628212700471296</t>
  </si>
  <si>
    <t>391637187735089153</t>
  </si>
  <si>
    <t>391592334431121408</t>
  </si>
  <si>
    <t>391592675327373312</t>
  </si>
  <si>
    <t>391555702843768832</t>
  </si>
  <si>
    <t>391638044962750464</t>
  </si>
  <si>
    <t>390328779240783872</t>
  </si>
  <si>
    <t>390459267142017025</t>
  </si>
  <si>
    <t>390463882755440640</t>
  </si>
  <si>
    <t>390481630965399554</t>
  </si>
  <si>
    <t>390484541816983552</t>
  </si>
  <si>
    <t>390490931167645696</t>
  </si>
  <si>
    <t>390857701560832000</t>
  </si>
  <si>
    <t>391631918229225472</t>
  </si>
  <si>
    <t>391638764512354304</t>
  </si>
  <si>
    <t>390562959858360320</t>
  </si>
  <si>
    <t>390575037973295104</t>
  </si>
  <si>
    <t>390575099604377600</t>
  </si>
  <si>
    <t>390693777842900992</t>
  </si>
  <si>
    <t>390855507210412032</t>
  </si>
  <si>
    <t>391219219766865920</t>
  </si>
  <si>
    <t>391584382051307520</t>
  </si>
  <si>
    <t>391616056151638016</t>
  </si>
  <si>
    <t>391620764576653312</t>
  </si>
  <si>
    <t>391625147355889664</t>
  </si>
  <si>
    <t>391626842014109696</t>
  </si>
  <si>
    <t>391628595866529792</t>
  </si>
  <si>
    <t>391664039308193792</t>
  </si>
  <si>
    <t>391665763313917952</t>
  </si>
  <si>
    <t>391669944489758720</t>
  </si>
  <si>
    <t>391670183569276928</t>
  </si>
  <si>
    <t>391864078555025408</t>
  </si>
  <si>
    <t>391616667794812928</t>
  </si>
  <si>
    <t>391664486442348544</t>
  </si>
  <si>
    <t>391336027245518848</t>
  </si>
  <si>
    <t>391497083079106560</t>
  </si>
  <si>
    <t>391503095622291456</t>
  </si>
  <si>
    <t>391654899953725441</t>
  </si>
  <si>
    <t>390568884786708480</t>
  </si>
  <si>
    <t>391185548875800577</t>
  </si>
  <si>
    <t>392317111265017856</t>
  </si>
  <si>
    <t>392278927420702720</t>
  </si>
  <si>
    <t>392672368151506945</t>
  </si>
  <si>
    <t>390476573570531329</t>
  </si>
  <si>
    <t>390481154828431360</t>
  </si>
  <si>
    <t>390565035938156544</t>
  </si>
  <si>
    <t>390827525431382016</t>
  </si>
  <si>
    <t>390834756281434112</t>
  </si>
  <si>
    <t>390848666514497536</t>
  </si>
  <si>
    <t>391007573803298816</t>
  </si>
  <si>
    <t>391183711691358209</t>
  </si>
  <si>
    <t>391255267197067264</t>
  </si>
  <si>
    <t>391258863363960832</t>
  </si>
  <si>
    <t>391300294719860736</t>
  </si>
  <si>
    <t>391382131806838785</t>
  </si>
  <si>
    <t>392276548424060928</t>
  </si>
  <si>
    <t>392665680866447360</t>
  </si>
  <si>
    <t>393074439547797504</t>
  </si>
  <si>
    <t>392372534051487744</t>
  </si>
  <si>
    <t>390883340557246464</t>
  </si>
  <si>
    <t>392349183136768000</t>
  </si>
  <si>
    <t>390805677368963072</t>
  </si>
  <si>
    <t>390428422947627008</t>
  </si>
  <si>
    <t>390561545283198976</t>
  </si>
  <si>
    <t>390618032352944129</t>
  </si>
  <si>
    <t>390804137203339264</t>
  </si>
  <si>
    <t>390833145005998081</t>
  </si>
  <si>
    <t>390833947800002560</t>
  </si>
  <si>
    <t>390976298002436096</t>
  </si>
  <si>
    <t>391163025249804288</t>
  </si>
  <si>
    <t>391244411293929472</t>
  </si>
  <si>
    <t>391387962162020353</t>
  </si>
  <si>
    <t>391397584360992769</t>
  </si>
  <si>
    <t>391536232075108352</t>
  </si>
  <si>
    <t>391537019819524096</t>
  </si>
  <si>
    <t>392240270714339328</t>
  </si>
  <si>
    <t>392286148787441665</t>
  </si>
  <si>
    <t>392431707380805634</t>
  </si>
  <si>
    <t>392740150226472960</t>
  </si>
  <si>
    <t>390677347260964864</t>
  </si>
  <si>
    <t>390912623610707969</t>
  </si>
  <si>
    <t>390475178766897152</t>
  </si>
  <si>
    <t>390486252253769730</t>
  </si>
  <si>
    <t>390804910314627073</t>
  </si>
  <si>
    <t>390807445603631104</t>
  </si>
  <si>
    <t>390812708909891585</t>
  </si>
  <si>
    <t>391248294900690944</t>
  </si>
  <si>
    <t>391262127073546240</t>
  </si>
  <si>
    <t>391263859765686272</t>
  </si>
  <si>
    <t>391269702351065089</t>
  </si>
  <si>
    <t>391525531268943872</t>
  </si>
  <si>
    <t>391262420846399488</t>
  </si>
  <si>
    <t>393119964334288897</t>
  </si>
  <si>
    <t>393123057784864768</t>
  </si>
  <si>
    <t>390806821147246592</t>
  </si>
  <si>
    <t>390807374145286144</t>
  </si>
  <si>
    <t>390807841483014144</t>
  </si>
  <si>
    <t>390813672916156416</t>
  </si>
  <si>
    <t>390817468727705600</t>
  </si>
  <si>
    <t>390998103429763072</t>
  </si>
  <si>
    <t>391002752345980928</t>
  </si>
  <si>
    <t>391271781828657153</t>
  </si>
  <si>
    <t>390583183752056832</t>
  </si>
  <si>
    <t>390945514310864896</t>
  </si>
  <si>
    <t>390967474495430657</t>
  </si>
  <si>
    <t>390969610281177088</t>
  </si>
  <si>
    <t>391222166760726528</t>
  </si>
  <si>
    <t>391584478512316416</t>
  </si>
  <si>
    <t>391637836157706241</t>
  </si>
  <si>
    <t>Followed</t>
  </si>
  <si>
    <t>Followers</t>
  </si>
  <si>
    <t>Tweets</t>
  </si>
  <si>
    <t>Favorites</t>
  </si>
  <si>
    <t>Time Zone UTC Offset (Seconds)</t>
  </si>
  <si>
    <t>Description</t>
  </si>
  <si>
    <t>Location</t>
  </si>
  <si>
    <t>Web</t>
  </si>
  <si>
    <t>Time Zone</t>
  </si>
  <si>
    <t>Joined Twitter Date (UTC)</t>
  </si>
  <si>
    <t>Custom Menu Item Text</t>
  </si>
  <si>
    <t>Custom Menu Item Action</t>
  </si>
  <si>
    <t>Tweeted Search Term?</t>
  </si>
  <si>
    <t>Publisher, trainer &amp; consultant in digital publishing, ebooks and internet media. Check out my online courses at http://t.co/ABUlMepzHF.</t>
  </si>
  <si>
    <t>assessment consultant / grad student / educational researcher / evaluator / data manager / scientist / high school teacher / public radio listener / go habs go</t>
  </si>
  <si>
    <t>Program Evaluator &amp; Ed. Researcher. PhD '15 @QueensU in educational assessment &amp; developmental program #Eval. Design thinking; complexity; social innovation</t>
  </si>
  <si>
    <t>Assistant Director of the Community College Research Center, Teachers College, Columbia University</t>
  </si>
  <si>
    <t>If you are not willing to risk the unusual, you will have to settle for the ordinary. - John Rohn</t>
  </si>
  <si>
    <t>ICF delivers consulting services  solutions throughout the program lifecycle: research, analysis, design, implementation, improvement. Following ≠ endorsement.</t>
  </si>
  <si>
    <t>I write, research, garden, profess; teach, travel, volunteer a lot, knit a little, agitate often, publish on occasion</t>
  </si>
  <si>
    <t>Evaluation Esoterica from the American Evaluation Association</t>
  </si>
  <si>
    <t>Associate Professor at Ohio University  Patton College of Education,  Research interests are virtual environments, elearning, mixed methods, meta-analysis.</t>
  </si>
  <si>
    <t>Driven research/development #socent, #MBA student &amp; real estate entrepreneur</t>
  </si>
  <si>
    <t>Baltimore resident seeking a more civil city through considerate parking.</t>
  </si>
  <si>
    <t>Data nerd with a sociology degree cartooning and illustrating evaluation and research while experimenting with design and new media.</t>
  </si>
  <si>
    <t>Research, needs assessments, and evaluation consulting services.</t>
  </si>
  <si>
    <t>Staff from RK&amp;A – a planning, evaluation &amp; research firm – share thoughts about museums, cultural orgs, &amp; non-profits. http://t.co/YsL70ILn</t>
  </si>
  <si>
    <t>Claremont Graduate University (CGU) is the graduate university of The Claremont Colleges—35 miles east of Downtown Los Angeles. Future Student, Discover CGU!</t>
  </si>
  <si>
    <t>Seeker of belly laughs, thoughtful insights, travel gems and a healthy world for all.</t>
  </si>
  <si>
    <t>Improving Supply Chains for Community Case Management project, implemented by JSI, addresses supply chain challenges for CCM in Malawi, Ethiopia, and Rwanda</t>
  </si>
  <si>
    <t>Professor &amp; Director, Office of Community College Research &amp; Leadership (OCCRL) at U of Illinois &amp; President, Bragg &amp; Associates</t>
  </si>
  <si>
    <t>Happy happy happy</t>
  </si>
  <si>
    <t>At home and a broad</t>
  </si>
  <si>
    <t>Theologian, mom, wife, and green IT student.  Recovering playwright and actor.</t>
  </si>
  <si>
    <t>Lutheran World Relief works to create a world where each person and every generation lives in justice, dignity and peace.</t>
  </si>
  <si>
    <t>Evaluator with an insatiable curiosity about how data and learning influences corporate life and decision-making</t>
  </si>
  <si>
    <t>IIE’s Center for Academic Mobility Research conducts research and policy analysis on international academic mobility and provides program evaluation services.</t>
  </si>
  <si>
    <t>Stakeholder Relations Officer @IELTSUSA</t>
  </si>
  <si>
    <t>Advocate for a systems approach to improving the lives of the #poor. Bringing a customer focus #CX to stakeholder engagement.</t>
  </si>
  <si>
    <t>Practical Action uses technology to challenge poverty in developing countries.</t>
  </si>
  <si>
    <t>Social scientist, psychologist, and evaluator. Recently re-located to Toronto. Also a vegan foodie, a crafter, an amateur photographer, and a crazy cat lady.</t>
  </si>
  <si>
    <t>Posts on this site,including but not limited 2 images, links, &amp; comments, are my own &amp; do not necessarily represent my employer.</t>
  </si>
  <si>
    <t>Cadre supérieur, prépare Doctorat à IMPGT - Aix Marseille U en France._x000D_
Centres d'intérêt: -sciences gestion, finance islamique</t>
  </si>
  <si>
    <t>Follow us for the latest info on SAGE research methods books and journals as well as updates from methodspace and general news items of interest.</t>
  </si>
  <si>
    <t>Preoccupied by research and evaluation on tech, new media and informal learning. Co-owner of Audience Viewpoints Consulting.</t>
  </si>
  <si>
    <t>I'm Acquisitions Editor for research methods, stats &amp; evaluation @ SAGE, Brit now living in Southern California, interested in social media/social movements.</t>
  </si>
  <si>
    <t>faculty member in Evaluation, Statistics, and Measurement at the University of Tennessee</t>
  </si>
  <si>
    <t>urban planning, environment/climate policy, development, evaluation, knowledge management, online media &amp; technology.</t>
  </si>
  <si>
    <t>international development professional</t>
  </si>
  <si>
    <t>The Climate Investment Funds are a partnership supporting 45+ developing countries to pilot investments in climate resilient and low-emissions development.</t>
  </si>
  <si>
    <t>Sharing good practices on climate change and development evaluation at http://t.co/QCCaBd7EY0</t>
  </si>
  <si>
    <t>The place to find good community research and researchers in Aotearoa New Zealand. Psst.. make sure you share your research too!</t>
  </si>
  <si>
    <t>Helping organizations ask and answer the most important questions about quality, value, and importance. http://t.co/Or5wBeX36i</t>
  </si>
  <si>
    <t>Consulente politiche sociali, sanitarie e territoriali (regolare, programmare, valutare). Autrice di Capensieri.</t>
  </si>
  <si>
    <t>A communications org working on health, gender, sexuality &amp; social impact. Kate &amp; Gavin tweet on topics shaping their field &amp; of interest to their partners.</t>
  </si>
  <si>
    <t>Beer geek, ancient history nerd, digital marketer. Tweets about #craftbeer, #marketing &amp; more. Creator of @redweddingtears [#GameofThrones spoilers].</t>
  </si>
  <si>
    <t>Grupo de investigación en #Evaluación de #PolíticasPúblicas y #Gobiernos #PoliticalScience
Sus fundadores @IvanaMerlo83 @JEmilioGraglia</t>
  </si>
  <si>
    <t>A platform that facilitates knowledge exchange between parties interested in evaluation in the South Asian region</t>
  </si>
  <si>
    <t>Full-time #eval consultant at @Innonet_Eval, part-time #researchmethods student at @GeorgeMasonU, and 24/7 #datanerd at http://t.co/FIGpeNLnAk.</t>
  </si>
  <si>
    <t>Outreach for the American Evaluation Association! Spreading the word about AEA, evaluation, &amp; evaluators. Follow AEA's headlines and resources feed @aeaweb</t>
  </si>
  <si>
    <t>VerticalChange was founded to bring modern software to nonprofits and human service providers. We proudly build software for people who make a difference.</t>
  </si>
  <si>
    <t>Demographer and public health consultant living in regional Australia. I tweet on population, health and evaluation.</t>
  </si>
  <si>
    <t>#GLSEN Student Ambassador, Vice President of Legacy HS. On the Cross Country team♥; Follow me , {:</t>
  </si>
  <si>
    <t>GLSEN Research supports @GLSEN's mission by conducting original research on LGBT issues in K-12 education and evaluating GLSEN programs and initiatives.</t>
  </si>
  <si>
    <t>evaluation/data/learning geek, critical friend, thought partner, what-have-you, CEO of ORS Impact</t>
  </si>
  <si>
    <t>Senior Program Officer, Charitable Sector Support team@Gates Foundation, CA transplant inside the beltway, coffee fiend, mama to 3, Views expressed my own</t>
  </si>
  <si>
    <t>Social Impact Strategist 
Sailor 
VP, ORS Impact</t>
  </si>
  <si>
    <t>We want our kids to be healthy, ready to start school and do well when they get there, and we want our families to be self-sufficient.</t>
  </si>
  <si>
    <t>Metis Associates is a national firm that provides evaluation, information technology, and grant development for social service and education organizations.</t>
  </si>
  <si>
    <t>Born in Naples, comix reader, evaluator</t>
  </si>
  <si>
    <t>Research Assistant @RWJF | West Coast transplant sharing impressions and insight about R&amp;E, #socialimpact, and #philanthropy | All opinions my own.</t>
  </si>
  <si>
    <t>The mission of the Robert Wood Johnson Foundation is to improve the health and health care of all Americans.</t>
  </si>
  <si>
    <t>Passionate about leading and learning with others.</t>
  </si>
  <si>
    <t>Trying to keep it together down here in the District! I care about pro cycling, politics, and my family - not necessarily in that order.</t>
  </si>
  <si>
    <t>Political Science. Decision Making. Voting. Persuasion. Science Communication. Public goods.</t>
  </si>
  <si>
    <t>Public Affairs Professional, #CriminalJustice analyst, Expert of all things @Bravotv #Yogi #Theater #Pescatarian #Boston</t>
  </si>
  <si>
    <t>Seeker of Truth... or at least a good story | Analyst | Yogi | Explorer | Dr/Mom</t>
  </si>
  <si>
    <t>Statsviter</t>
  </si>
  <si>
    <t>Serendipity driven. Working on cultural heritage, information accessibility and museum policy. Now at Digisam, Swedish National Archives.</t>
  </si>
  <si>
    <t>ICTs, mobile, youth, migration, WFD, gender, community devt, ethics, rights, 'open', accountability, life, running and sometimes capoeira. [personal acct]</t>
  </si>
  <si>
    <t>Advocate, writer &amp; yoga teacher. Author of Zen Under Fire (memoir set in Afghanistan). Creator of #30DayYoga. HuffPo blogger.</t>
  </si>
  <si>
    <t>Community-based researcher and evaluator.  Executive Director at Youth Development Resource Center-Detroit.</t>
  </si>
  <si>
    <t>farm girl turned city mama, geek (data, maps, transit, music), yogi, evaluation officer, award-winning tweeter @COHealthFDN - views expressed are my own.</t>
  </si>
  <si>
    <t>Tweet large - tweets about The University of Melbourne</t>
  </si>
  <si>
    <t>Seguidor de la locura y apasionado de las causas perdidas, me falta decisión pero me sobra imaginación...</t>
  </si>
  <si>
    <t>Sarcastic. MPH. Education researcher. Striving to live a life driven by love, passion, shared humanity, and hilarity.</t>
  </si>
  <si>
    <t>Grammar, the woods, chickens, judgement. Also inconsistency and occasional bouts of smarty pants-ery.</t>
  </si>
  <si>
    <t>NEO Law Group | Nonprofit Law Blog</t>
  </si>
  <si>
    <t>Senior Advisor for Foundation Advocacy, Evaluation, Alliance for Justice</t>
  </si>
  <si>
    <t>If your nonprofit isn't at the policy table, you're on the menu. @DarenAFJ @AlevineAFJ @MMikesellAFJ @NayantaraAFJ @IsaiahAFJ @SueAFJ1</t>
  </si>
  <si>
    <t>Grantmakers for Effective Organizations is a coalition of more than 430 grantmaking foundations committed to building strong &amp; effective nonprofit organizations</t>
  </si>
  <si>
    <t>I believe in Human Systems Dynamics and Adaptive Action--complexity made simple!</t>
  </si>
  <si>
    <t>Excited about our new book out April 2013: Adaptive Action: Leveraging Uncertainty in Your Organization. Simple, powerful, hopeful in this time of overwhelm.</t>
  </si>
  <si>
    <t>Let us help you make your vision a reality.</t>
  </si>
  <si>
    <t>Prof, design thinker &amp; ed techie impacting the ed &amp; social sectors via innovation and service design. 
Director of the dLab. #UKSTL prof.</t>
  </si>
  <si>
    <t>Making a quality difference in the lives of children, youth, and adults.</t>
  </si>
  <si>
    <t>World Medical &amp; Health Policy Journal Editor, Research Assistant Professor, School of Public Policy, George Mason University</t>
  </si>
  <si>
    <t>Educational researcher; Evaluation specialist; Visionary; Howard Univ alum; Walden Univ alum; Thyroid Cancer Survivor; Vegan</t>
  </si>
  <si>
    <t>Partnering with local communities/people to deliver effective int'l development and improve lives</t>
  </si>
  <si>
    <t>The National Democratic Institute is a nonprofit, nonpartisan organization working to support and strengthen democratic institutions worldwide.</t>
  </si>
  <si>
    <t>Thinker, doer, aspiring rainmaker &amp; adjunct researcher @Social_Policy. #leadership #policy #socialinnovation #work #learning #gov20_x000D_
http://t.co/eLyaGMlaOX</t>
  </si>
  <si>
    <t>WMU graduate student, social justice advocate, sociologist, news junkie, evaluator, photographer, traveler, tea lover, amateur designer, dreamer and do-er.</t>
  </si>
  <si>
    <t>DRLA is an interdisciplinary academic center at Tulane University working to strengthen disaster assistance and global humanitarian leadership.</t>
  </si>
  <si>
    <t>ResilientAfrica Network (Makerere University Secretariat) #USAID</t>
  </si>
  <si>
    <t>I work in disaster resilience research. Interested in M&amp;E/impact assessment, quant. and qual. research methods. Fun things too, love to travel.</t>
  </si>
  <si>
    <t>The USAID ASSIST Project is USAID’s global mechanism for technical leadership &amp; assistance to improve the quality of health systems in 26 USAID-funded countries</t>
  </si>
  <si>
    <t>Improving systems. Empowering communities. URC’s mission is to provide innovative, evidence-based solutions to health and social challenges worldwide.</t>
  </si>
  <si>
    <t>Research and evaluation consultant, world traveller, photography lover, baking fanatic.</t>
  </si>
  <si>
    <t>Evaluator, non-profit consultant, trainer, public speaker, mother, wife, cyclist, skier, unapologetic multi-tasker.</t>
  </si>
  <si>
    <t>Advocacy, Public Policy, and Social Change for #PA661 #GVSU</t>
  </si>
  <si>
    <t>To serve as a catalyst to create sustainable change in systems, policies and practices that enrich the development of children in their FIRST 5 years of life.</t>
  </si>
  <si>
    <t>Harder+Company Community Research helps social sector organizations achieve impact through quality research and strategy. (RTs do not = endorsements.)</t>
  </si>
  <si>
    <t>Historian of urban health &amp; all things Detroit. Obsessive pop culture junkie. Married to @justinberndt. Feminist.</t>
  </si>
  <si>
    <t>An unstructured dataset where I mix ideas from education, baseball &amp; sociology &amp; pass them off as if they were mine._x000D_
_x000D_
Tweets are my own opinion.</t>
  </si>
  <si>
    <t>VP at Harder+Company Community Research.  Interested in helping social sector organizations understand and deepen their impact.</t>
  </si>
  <si>
    <t>David oversees the Bill &amp; Melinda Gates Foundation's family homelessness work. He is @funderstogether board chair. He loves antiquarian books &amp; @haverfordedu.</t>
  </si>
  <si>
    <t>Promoting the understanding and appreciation of science. Join our e-newsletter: http://t.co/Qk0UYE0H0h.  #STL #science #STEM #STEMed</t>
  </si>
  <si>
    <t>The Center for Advancement of Informal  Science Education works to strengthen and connect the informal science education field.</t>
  </si>
  <si>
    <t>Geekinista talking about #feminism #museums #volunteers and informal science education. Organizer for STL Nerdy Girls.</t>
  </si>
  <si>
    <t>Research Associate at Harder+Company Community Research - Teacher at ABADÁ-Capoeira San Francisco</t>
  </si>
  <si>
    <t>ONE DC exercises political strength to create and preserve racial and economic equity in Shaw and Washington DC.</t>
  </si>
  <si>
    <t>Evaluator</t>
  </si>
  <si>
    <t>user experience and design researcher (@IntuitiveCo); human values and social computing provocateur (@iUMD); coffee and craft beer  enthusiast</t>
  </si>
  <si>
    <t>We partner with clients across all industries to make their software and websites more effective, efficient and enjoyable.</t>
  </si>
  <si>
    <t>PhillyCHI is the Philly region's one-stop spot for folks interested in Human-Computer interaction. Check us out at: http://t.co/93EBTiva.</t>
  </si>
  <si>
    <t>We empower people and organizations to optimize the well-being of children through research, planning and evaluation.</t>
  </si>
  <si>
    <t>Program Evaluator full-time, Law Student part-time, Husband all the time.
Currently studying Masters in Evaluation at University of Melbourne.</t>
  </si>
  <si>
    <t>CLEAR is a global initiative to help developing_x000D_
countries strengthen their capacities in Monitoring  and Evaluation and Performance Management.</t>
  </si>
  <si>
    <t>A network of evaluation blogs - Tweets by @clysy</t>
  </si>
  <si>
    <t>An association of evaluation professionals, to extend development evaluation practices by refining knowledge and expanding networks for development evaluation.</t>
  </si>
  <si>
    <t>An innovative partnership to enhance the capacities of Civil Society Organizations to influence policy makers, public opinion and other key stakeholders...</t>
  </si>
  <si>
    <t>Sociologist, evaluator, and something else... Family man, guitar learner, compulsive reader... Interested in Development, Evaluation and Complexity issues...</t>
  </si>
  <si>
    <t>Evaluation &amp; Research Leader for eXtension, America's research based learning network. Mountain dweller, reluctant soccer mom and lover of logic models.</t>
  </si>
  <si>
    <t>Eager to Hear and Be Heard about parenting, fertility, sports, politics and all things Boston!</t>
  </si>
  <si>
    <t>Jewish Family &amp; Children's Service (JF&amp;CS) is Greater Boston's leading and trusted provider of comprehensive human services that improve people’s lives.</t>
  </si>
  <si>
    <t>Crittenton Women’s Union (CWU) innovates pathways out of poverty for Massachusetts low-income families.
Tweets by Meghan Beaulieu (MB) and Ethel Shepard (ES).</t>
  </si>
  <si>
    <t>Senior Program Evaluator, Jewish Family &amp; Children's Service Boston (tweets are personal); child development researcher; triple Tufts Jumbo; mom of two!</t>
  </si>
  <si>
    <t>Mourning my lost childhood</t>
  </si>
  <si>
    <t>Advocate for communicating data effectively. Lover of global adventures. M&amp;E Associate @JSIHealth. @Many_Hopes &amp; @MicrogreensOrg enthusiast. Tweets are mine</t>
  </si>
  <si>
    <t>The Evaluation Office's mission is to enhance global environmental benefits through excellence, independence, and partnership in monitoring and evaluation.</t>
  </si>
  <si>
    <t>Advertising | Social Media | Arts &amp; Design   https://t.co/G8PXP35dby | Anything shared on here is of my own thoughts and opinions.</t>
  </si>
  <si>
    <t>Official Twitter account of the five-time Super Bowl Champion San Francisco 49ers. #Niners365</t>
  </si>
  <si>
    <t>News and information on the fight against chronic noncommunicable diseases</t>
  </si>
  <si>
    <t>Bold Thinkers Driving Real-World Impact. Global leaders in research &amp; program implementation in health, social/environmental policy &amp; international development</t>
  </si>
  <si>
    <t>MBA, Non-Profit and Child Welfare Management Consultant, St. Olaf Head Lacrosse Coach, Strategic and Community Leader.</t>
  </si>
  <si>
    <t>Isaac is the Director of Data and Evaluation with the DC Promise Neighborhood Initiative (@dcpni) in Washington, DC. Lives in Hyattsville, MD.</t>
  </si>
  <si>
    <t>Supporter and consultant for non profit organizations focused on education, health, philanthropy and community building</t>
  </si>
  <si>
    <t>ArtsWave helps create the kind of thriving arts environment that makes the Cincinnati region a better place to live, work, play, and stay.</t>
  </si>
  <si>
    <t>Advancing the common good by focusing on education, income and health in Greater Cincinnati.</t>
  </si>
  <si>
    <t>Professor making judgments about all things education when not gardening, travelling, and living large in Vancouver.</t>
  </si>
  <si>
    <t>Questions answered, problems solved. Your secret weapon in the war against uninformed decision-making.</t>
  </si>
  <si>
    <t>The Kennedy Center is a not-for-profit rehabilitation agency supporting more than 1,500 children and adults with disabilities.</t>
  </si>
  <si>
    <t>Professor of Personality &amp; Social Psychology, Kent State University at Salem; Program Evaluator; Husband; Father; Papa Dave; gardener; music lover; info junky</t>
  </si>
  <si>
    <t>wannabe</t>
  </si>
  <si>
    <t>Evaluation specialist turned information designer.</t>
  </si>
  <si>
    <t>Check in &amp; go behind-the-scenes at Washington Hilton. Proud @HiltonHotels, home to the largest hotel ballroom in #DC &amp; host to the city's most notable events.</t>
  </si>
  <si>
    <t>Emerald Education publishers research journals and books. Tweets about new titles, events and calls for papers.</t>
  </si>
  <si>
    <t>InDEC (Indonesian Development Evaluation Community) a national association to promote better Monitoring &amp; Evaluation culture in Indonesia. Join us now!</t>
  </si>
  <si>
    <t>Researcher at Abt Associates. Tweets about early childhood education,  public policy research, data visualization, and the Red Sox.</t>
  </si>
  <si>
    <t>Centerstone Research Institute (CRI) is dedicated to improving the quality and effectiveness of mental health care through research, evaluation and analytics.</t>
  </si>
  <si>
    <t>CEO, Centerstone Research Institute - #mentalhealth #research and #technology</t>
  </si>
  <si>
    <t>An Egyptian-American from Buffalo. Home in France, recently living in Thailand, now in NYC. (Recovering) aid worker.</t>
  </si>
  <si>
    <t>Laura is a Principal Scientist at Abt Associates Inc. where she evaluates social welfare policies and programs to improve program design and add public value.</t>
  </si>
  <si>
    <t>environmentalist, evaluator, runner, foodie, baseball fan, travel enthusiast, avid reader</t>
  </si>
  <si>
    <t>DC transplant; civil servant; public health crusader; BU Terrier; movie lover; nerd.</t>
  </si>
  <si>
    <t>Team of Alchemists working with clients around the globe.</t>
  </si>
  <si>
    <t>Just trying to learn as much as I can about libraries, information and evaluation.</t>
  </si>
  <si>
    <t>New products &amp; new business models for development, including Magpi mobile data collection (http://t.co/3C5F4GV8, formerly EpiSurveyor).</t>
  </si>
  <si>
    <t>Tweeting about all things #publichealth. JSI is a consulting firm dedicated to improving the health of communities in the USA and around the world.</t>
  </si>
  <si>
    <t>Program Evaluator...
Meandering to a different drummer (Live your moments!)
#SocialEnterprise #Metrorider  #Eval #Strive4Equality  #Positive  #MommaKat</t>
  </si>
  <si>
    <t>The PHD Comics Procrastweenation (?) Feed.</t>
  </si>
  <si>
    <t>Give. Advocate. Volunteer. Live United in NYC!_x000D_
Also see our Facebook page at http://t.co/IOGUVQI32K</t>
  </si>
  <si>
    <t>higher education/philanthropy, love to solve problems and create social change #goal2025 #WLSalt #highered #saassess @levoleague  Indy *tweets=my views</t>
  </si>
  <si>
    <t>Managing Director, Evaluation &amp; Outcomes #SusanGKomen
These tweets represent my own opinions.</t>
  </si>
  <si>
    <t>Our Promise: To save lives &amp; end breast cancer by empowering people, ensuring quality care for all &amp; energizing science to find cures. Formerly @KomenfortheCure</t>
  </si>
  <si>
    <t>M&amp;E Specialist at @InclusvSecurity. Tweets about M&amp;E/ women, peace, and security/ media for development/ Hungary politics/ &amp; more. Tweets &amp; views are mine only.</t>
  </si>
  <si>
    <t>Using research, training, and advocacy to promote the inclusion of all stakeholders, particularly women, in peace processes. (Tweets ≠ endorsement.)</t>
  </si>
  <si>
    <t>Exploring ideas. Inspiring conversations on issues that matter.</t>
  </si>
  <si>
    <t>CARE fights global poverty with an emphasis on empowering women and girls with education, and maternal health and microfinance resources!</t>
  </si>
  <si>
    <t>The world is full of problems. GlobalGiving is full of solutions. 10+ years, 1,000+ projects in 100+ countries in 140 characters.</t>
  </si>
  <si>
    <t>We are the Center for Public Health Systems Science at the Brown School at Washington University in St. Louis! Retweets and follows ≠ endorsements.</t>
  </si>
  <si>
    <t>Researcher improving the public's health, safety and citizen participation by advocating for Health In All Policies for the Minnesota Public Health Association.</t>
  </si>
  <si>
    <t>Our consulting services, products, and resources help nonprofits make data-driven decisions. _x000D_
_x000D_
Sign up for our newsletter: http://t.co/Orw1Wa0sSL</t>
  </si>
  <si>
    <t>We are a nonprofit evaluation, research, and consulting firm providing knowledge and expertise to help nonprofits and funders. Tweets by @KatAthanasiades.</t>
  </si>
  <si>
    <t>Unmarketing Mgr at GlobalGiving. Mom of @quinncarlman. Tweet about: development, ict4d, South Africa, maternal health, my life and community. And @LogansCircle.</t>
  </si>
  <si>
    <t>SEDL is a private, nonprofit education research, development, and dissemination corporation. Improving teaching and learning is at the heart of our work.</t>
  </si>
  <si>
    <t>Our mission is to substantially improve K-12 education by advocating for the widespread, effective use of research-based knowledge in policy and practice.</t>
  </si>
  <si>
    <t>Evaluator, felter, and avid questioner of all things. Views expressed are my own.</t>
  </si>
  <si>
    <t>The Foundation Center is the leading source of information about philanthropy worldwide.</t>
  </si>
  <si>
    <t>Shelter for #homeless young families &amp; supportive housing for #seniors and #LGBT youth includes #Intergenerational &amp; #TrueColors Residences</t>
  </si>
  <si>
    <t>The Forty to None Project works to raise awareness about and help bring an end to gay, lesbian, bisexual and transgender youth homelessness.</t>
  </si>
  <si>
    <t>Life-long Learner  ...be the change you wish to see in the world.~Gandhi</t>
  </si>
  <si>
    <t>We conduct accurate and reliable K-12 and Higher Education applied research and program evaluation studies, while always accounting for clients' unique needs.</t>
  </si>
  <si>
    <t>Program Associate for Evaluation &amp; Improvement for Reach Incorporated. This page does not reflect the positions of Reach Incorporated.</t>
  </si>
  <si>
    <t>#AmMom #AmWife #AmWriter #AmReader I created the book series for kids named 'I can, You can, We all can' to #inspire #teach #motivate kids all over the world</t>
  </si>
  <si>
    <t>Promoting the social and emotional well being of young children, strengthening the capacity of adults, and advocating for coordinated, aligned systems</t>
  </si>
  <si>
    <t>Interested in how we create &amp; use knowledge to improve the way we do things.Co-author Purposeful Program Theory.Professor.Director BetterEvaluation</t>
  </si>
  <si>
    <t>Creating Space for Change Through Reflection, Evaluation and Planning.</t>
  </si>
  <si>
    <t>Passionate VP of #Sales Leader - Seeking To Understand For The Better - Love the Engagement, Motivation, and Drive to Support the #Success of Others | Abila</t>
  </si>
  <si>
    <t>Next-generation ideas and commentary on the role of the arts in a creative society. Also, Research Director at @FracturedAtlas.</t>
  </si>
  <si>
    <t>Director of @santacruzmah. Dreamer, designer, and rabble-rouser for community-driven museums.</t>
  </si>
  <si>
    <t>Active Voice tackles social issues through the creative use of film.</t>
  </si>
  <si>
    <t>visual artist | educational designer | evaluation-researcher</t>
  </si>
  <si>
    <t>Providing resources on measuring the impact of media. Based @LearCenter @USCAnnenberg. Funded by Gates &amp; Knight Foundations Read @NYTimes http://t.co/RYx1am0Ze0</t>
  </si>
  <si>
    <t>We're losing recipes!!!</t>
  </si>
  <si>
    <t>Evaluator, sociologist, professional learner</t>
  </si>
  <si>
    <t>Helping get the word out about fundraisers mentioned in the twitterverse.  DM your event to us and we'll retweet it.</t>
  </si>
  <si>
    <t>International Development and Humanitarian Relief Professional (Director of M&amp;E for LWR). Views are my own.</t>
  </si>
  <si>
    <t>Non-profit umbrella organisation for national evaluation associations or VOPES in Africa | Building African evaluation capacity | http://t.co/9uRbroiLXF</t>
  </si>
  <si>
    <t>absolute return portfolio manager who  enjoys data visualization</t>
  </si>
  <si>
    <t>Former foundation Program Officer now working with Innovation Network to help foundations and non-profits evaluate their programs. Views expressed are my own.</t>
  </si>
  <si>
    <t>Wife, wkend cyclist, diabetes advocate, stained glass hobbyist, creator of 24-Hr Food Recall trng package, and evaluator for Oklahoma State University_x000D_
.</t>
  </si>
  <si>
    <t>Learner, Explorer, Educator, Evaluator, Professional Developer... Greece CSD, University of Rochester Warner School of Education. AEA365 Lead Curator.</t>
  </si>
  <si>
    <t>Executive Director - American Evaluation Assn; Social Media Maven - iMeasure Media; Mom to Emily and Maddy; Wife to Karl; Houseparent – Tabor Academy</t>
  </si>
  <si>
    <t>Former astronomer, now @NASA_Langley (views are mine, not NASA's) working on climate ed. Love galaxies, science ed &amp; eval, public outreach, &amp; ed equity.</t>
  </si>
  <si>
    <t>program sustainability, K-20 ed, college access, evaluation, STEM, ELL/immigrant ed, nonprofits, CSR, grants, fundraising, philanthropy</t>
  </si>
  <si>
    <t>A bottle of wine contains more philosophy than all the books. - Louis Pasteur</t>
  </si>
  <si>
    <t>Surveys, polls, questionnaires and forms made easy! Use the best online software available to get the results you need. #HappySurveying</t>
  </si>
  <si>
    <t>A community of spaces and people defining new ways to be productive. Ditch the coffee shop, cubicle, and lonely living room and get more done.</t>
  </si>
  <si>
    <t>Focused in #Efficiency and #Evaluation. Twitter-evangelist. I love #Datavisualisation. About to create something. And enjoying everything.</t>
  </si>
  <si>
    <t>PhD in Economics. Ex jugador de fútbol amateur devenido en boxeador mucho más amateur  (Cero victorias en cero combates).</t>
  </si>
  <si>
    <t>public health doctoral student, runner, yogi...dedicated to promoting healthy living &amp; improving the health of our indigenous people- thru improved program eval</t>
  </si>
  <si>
    <t>I like tough questions, learning what works, evaluation, college basketball and sarcasm. Opinions are my own, but happy to share.</t>
  </si>
  <si>
    <t>Director, Knight International Journalism Fellowships, @icfjknight, at the International Center for Journalists, @icfj. Tweeting about global news innovation.</t>
  </si>
  <si>
    <t>Vice-President, Program Management and Evaluation, at the US Institute of Peace. A transplanted Californian who misses the motherland. Opinions are my own.</t>
  </si>
  <si>
    <t>The National Endowment for Democracy  is a private, nonprofit foundation dedicated to the growth and strengthening of democratic institutions around the world.</t>
  </si>
  <si>
    <t>Seeing the possibilities of the future, while laying a foundation in the present...          _x000D_
Educational leader &amp; doctoral candidate</t>
  </si>
  <si>
    <t>Scientist and communication practitioner interested in connection, relationship-building, listening, and contemplative practice in engagement. Views my own.</t>
  </si>
  <si>
    <t>Jessica Aungst Weitzel is Director of Evaluation @viaevaluation (formerly Ciurcak &amp; Co., Inc.). #eval</t>
  </si>
  <si>
    <t>Baltimore DataMind provides neighborhood-level data in an interactive map to promote collaboration, advocacy, informed decisions &amp; effective policy making.</t>
  </si>
  <si>
    <t>mommy to a toddler, wife to a superhero, evaluator of education programmes, keen watcher of movies, proud SAffa, and writer of songs only I hear</t>
  </si>
  <si>
    <t>Leading evaluation theorist and thought leader</t>
  </si>
  <si>
    <t>International collaboration to improve evaluation theory and practice by creating and sharing information on methods</t>
  </si>
  <si>
    <t>Director of Analytics for City of Chicago, author of Circos Data Visualization How-To (http://t.co/39ylKKB4…) and http://t.co/Z0jgPLQc. All views my own.</t>
  </si>
  <si>
    <t>Via Evaluation - _x000D_
The way to better results</t>
  </si>
  <si>
    <t>Education. Research. Evaluation.</t>
  </si>
  <si>
    <t>Forty to None Project Director @TrueColorsFund @FortyToNone @WeGiveADamn.  Social Worker. Working to end LGBT youth homelessness.</t>
  </si>
  <si>
    <t>Advancing critical thought in the field of sexual orientation and gender identity law and public policy.</t>
  </si>
  <si>
    <t>Just one character leveraging 140 others to make a difference: Social justice, nonprofit capacity building, program evaluation, philanthropy
Views=mine</t>
  </si>
  <si>
    <t>The Eastern Evaluation Research Society is a regional affiliate of the American Evaluation Association. Our 2014 conference is April 27 - 29 in Galloway, NJ.</t>
  </si>
  <si>
    <t>The OMG Center for Collaborative Learning advances social impact in the nonprofit sector through strategy development, evaluation, and capacity building.</t>
  </si>
  <si>
    <t>Aplicación para teléfonos móviles y tabletas en la que poder puntuar la accesibilidad de lugares _x000D_
Un proyecto de @juanjo4x4</t>
  </si>
  <si>
    <t>Healthcare Professional, Professor, Writer and Public Speaker</t>
  </si>
  <si>
    <t>Financial planner &amp; investment advisor (http://t.co/f5k7mkbHrB) • Entrepreneur • Don't-tread-on-me libertarian • Occasional Pot Stirrer</t>
  </si>
  <si>
    <t>Keeping an eye on interfaith, judaism, data, chicago, soviets, higher education. Manage assessment projects and #WHInterfaith for @ifyc</t>
  </si>
  <si>
    <t>Translating research and innovation into action to improve children's health.</t>
  </si>
  <si>
    <t>Director of evaluation @TCC Group.</t>
  </si>
  <si>
    <t>Consulting and training in participatory action evaluation, focused on community development and visual media use</t>
  </si>
  <si>
    <t>Data viz and analysis geek, program evaluator, and coordinator of US delegation to Annual Meeting of Nobel Laureates in Lindau, Germany</t>
  </si>
  <si>
    <t>But is it good research? Qual &amp; quant pro working with profit/non-profit orgs to get actionable results from sound research http://t.co/lEWUxZeb8g</t>
  </si>
  <si>
    <t>Using mixed methods research to address complex, often politically-charged problems with multiple stakeholders.</t>
  </si>
  <si>
    <t>The SPRING Project is USAID's flagship nutrition project working globally to improve nutritional outcomes and health for all.</t>
  </si>
  <si>
    <t>PhD candidate in Clinical-Community Psych at Univ South Carolina focusing on community &amp; health, dog lover, and fan of exciting foodie experiences.</t>
  </si>
  <si>
    <t>Working in Higher Ed assessment, dabbling in institutional research, and stockpiling program evaluation skills. Blogging at http://t.co/7aPd1pO6</t>
  </si>
  <si>
    <t>George Washington University Professor, Health Economist, eHealth Enthusiast, Silicon Valley transplant to DC, Trying to Improve the US Health Care System</t>
  </si>
  <si>
    <t>Privately chat and share photos around experiences with the people that matter, not your entire social network.</t>
  </si>
  <si>
    <t>The Center for Creative Leadership is a top-ranked, global provider of executive education with an exclusive focus on #leadership.</t>
  </si>
  <si>
    <t>Evaluator at Censeo Group, providing insight through evaluation</t>
  </si>
  <si>
    <t>Evaluator of Informal Learning Experiences &amp; Doctoral Student in Quantitative Methods in Education</t>
  </si>
  <si>
    <t>Evaluation, visitor studies, museums, social media, British comedy, books, and Etruscan architecture.</t>
  </si>
  <si>
    <t>The Smithsonian's National Zoo demonstrates leadership in animal care, science, education, and sustainability. Legal:  http://t.co/3e1X17RC</t>
  </si>
  <si>
    <t>#TakeTheLeadWomen prepares, develops, inspires and propels women to take their fair and equal share of leadership positions across all sectors of life by 2025.</t>
  </si>
  <si>
    <t>Dech is a development and management consulting firm specializing in research, M&amp;E, planning, OD, project management, and technology solutions | Estd. 2007</t>
  </si>
  <si>
    <t>Working to leave a positive legacy in my little corner of the world. Director of Research for Special Projects @ The Foundation Center. Views are my own.</t>
  </si>
  <si>
    <t>Promoting the well-being of humanity around the world.</t>
  </si>
  <si>
    <t>IssueLab gathers, indexes, and shares the collective intelligence of the social sector. We are a project of the Foundation Center.</t>
  </si>
  <si>
    <t>Advocating for policies and programs that enhance human dignity in the U.S. and around the world. Focus on Horn of Africa.</t>
  </si>
  <si>
    <t>Social sector evaluator &amp; knowledge worker; #crueltyfree supporter; mom to one fearless, strong-willed, ever-active, #spirited toddler: #coffee saves me daily.</t>
  </si>
  <si>
    <t>Building performance measurement &amp; management capacity to strengthen social impact. Measurement Director at Changing Our World, Inc. All tweets are my own.</t>
  </si>
  <si>
    <t>International philanthropy and fundraising consulting experts. We recently changed our username from @FundraiseOnline.  Please direct replies and dm's here.</t>
  </si>
  <si>
    <t>Seattle newcomer after grad school and research assisting @GDAEatTufts; tweets mostly about ADMEL, ag, trafficking, im/migration, hockey n' beer and are my own</t>
  </si>
  <si>
    <t>Osborne offers opportunities for individuals who have been in conflict with the law to transform their lives and deepen connections to family and community.</t>
  </si>
  <si>
    <t>The majority of our world’s population lacks access to life’s basic needs. We develop and implement human-centered products to help them thrive.</t>
  </si>
  <si>
    <t>The NEA is an independent federal government agency that supports artistic excellence, creativity &amp; innovation for the benefit of individuals &amp; communities.</t>
  </si>
  <si>
    <t>I’m an evaluator who works with people and numbers to make the world a better place.</t>
  </si>
  <si>
    <t>The official Twitter account of the University of Minnesota. Why are you #UMNproud?</t>
  </si>
  <si>
    <t>We equip families, schools, and communities with the tools needed to raise happy, successful kids!</t>
  </si>
  <si>
    <t>Author of Wall of Silence, The Treatment Trap, Battle Over Health Care, and Medicare Meltdown.  Senior Advisor at the Hastings Center</t>
  </si>
  <si>
    <t>As a phd, I am studying evaluation practices and organisational learning in the European Commission. I am connected to Copenhagen Business School and COWI.</t>
  </si>
  <si>
    <t>Documenter 4 #OpenData #Maker @CivicYouthWork #NewMedia. Learner &amp; Teacher in Youth Studies @ Uni Minnesota. Struggling 4 #SocialJustice #BelovedCommunity</t>
  </si>
  <si>
    <t>Nobel Peace Prize winning organization that works for peace worldwide based on Quaker values.</t>
  </si>
  <si>
    <t>Planning. Evaluation. Governance.</t>
  </si>
  <si>
    <t>Evaluation Specialist for Cooperative Extension Service at University of Alaska Fairbanks</t>
  </si>
  <si>
    <t>My life=like any great phone plan...unlimited days, nights, and weekends...mine are hopelessly devoted to evaluation. It's an interesting love affair...</t>
  </si>
  <si>
    <t>Shaping NJ is the state’s nutrition, physical activity and obesity program, focusing on environmental and policy change to reduce obesity and chronic disease.</t>
  </si>
  <si>
    <t>Montclair State offers a wide range of excellent undergraduate &amp; graduate programs, a diverse campus community, outstanding facilities, just 15 miles from NYC.</t>
  </si>
  <si>
    <t>Chair @trentoncycling Development Director @ECSorg President @iam_trenton. Advocate for peace, equality, democracy, climate, bikes, food &amp; more. MyOwnTweets</t>
  </si>
  <si>
    <t>Into gardening, urban planning, maps, evaluation, current events, cooking, pop culture, health, and more. Tweets sometimes represent me &amp; never my employer.</t>
  </si>
  <si>
    <t>pushing envelope among evaluative inquiry, strategy formation &amp; execution &amp; leadership development to support structural change &amp; social equity</t>
  </si>
  <si>
    <t>Interested in the connections between evaluation learning, data viz &amp; policy change.</t>
  </si>
  <si>
    <t>L'enfer, c'est les autres!</t>
  </si>
  <si>
    <t>Chief Program Officer - GlobalGiving, CAR RPCV, Dad of Two, BBQ Aficionado, Very Slow Distance Runner</t>
  </si>
  <si>
    <t>Building Sustainable Community Health, Together: The Institute for Community Health uses participatory research/evaluation to advance public health knowledge.</t>
  </si>
  <si>
    <t>IMPACT is a personal safety and self-defense curriculum that teaches effective strategies to resist threats, intimidation and violence.</t>
  </si>
  <si>
    <t>Screening for Mental Health promotes the improvement of mental health by providing education, screening, and treatment resources. http://t.co/BmhtXm8O</t>
  </si>
  <si>
    <t>Advocating to prevent teen pregnancy, increase opportunity for young parents, &amp; empower youth to make healthy decisions on relationships, sex, parenting &amp; life</t>
  </si>
  <si>
    <t>M.A. Conflict Resolution @Georgetown / Focus on mediation, restorative justice, human rights advocacy, trauma counseling &amp; international development</t>
  </si>
  <si>
    <t>When we reach out a hand to one, we improve the condition of all. My name is Jason Bethke, and I LIVE UNITED.</t>
  </si>
  <si>
    <t>Founder, chairman, and principal consultant at Hezel Associates, education research, evaluation and strategy company focused on learning innovations</t>
  </si>
  <si>
    <t>Evaluators, analysts, information junkies, helping organizations achieve their missions and have a meaningful impact</t>
  </si>
  <si>
    <t>I work for DFID in Mozambique. Interested in evidence, evaluation and results in the area of international development. Tweets only reflect personal views.</t>
  </si>
  <si>
    <t>strategies to achieve social impact</t>
  </si>
  <si>
    <t>development banker, evaluator, and speaker</t>
  </si>
  <si>
    <t>Oxfam America is a global organization working to right the wrong of poverty.</t>
  </si>
  <si>
    <t>Country Director of CARE Madagascar, soon moving to CARE Turkey; Re-Tweets not an endorsement.</t>
  </si>
  <si>
    <t>News and updates from Catholic Relief Services' technical advisors. Follow us for practice-oriented and project-focused info.</t>
  </si>
  <si>
    <t>Work on development and relief programs in East Africa for @LuthWorldRelief. Interests: ICT4D, accountability, and cooking!</t>
  </si>
  <si>
    <t>The MasterCard Foundation's global mandate is to enable people living in poverty to improve their lives by expanding access to financial inclusion &amp; education.</t>
  </si>
  <si>
    <t>father, engineer, ex-twitter, summize co-founder, ex-researcher of search</t>
  </si>
  <si>
    <t>Whitebarn Consulting helps not-for-profits to build a better world, by channelling their passion, measuring their impact and putting it all into words.</t>
  </si>
  <si>
    <t>Grammar nazi, data nerd, hairband lover.</t>
  </si>
  <si>
    <t>Geek ninja. Evaluation methodologist and statistician. Scifi nerd  #eval  #geekette</t>
  </si>
  <si>
    <t>Evaluator, VP for knowledge, evaluation &amp; learning at the Hawai'i Community Foundation (tweets are mine, not HCF's)</t>
  </si>
  <si>
    <t>We create learning opportunities for people around the world, empowering them to pursue healthier, more productive lives.</t>
  </si>
  <si>
    <t>Developmental evaluation &amp; knowledge management independent consultant. Environment, Agriculture &amp; Rural development #eval #researchmethods #development #KM #KS</t>
  </si>
  <si>
    <t>Director, Graduate Program in Health Administration and Policy, University of Chicago; Fellow, Institute for Healthcare Improvement (IHI); views are my own.</t>
  </si>
  <si>
    <t>International Evaluator based in Rio de Janeiro, Brazil</t>
  </si>
  <si>
    <t>believes in feminist activism, social justice philanthropy, and pushing the status quo in how we monitor and evaluate impact. works @mamacash (tweets my own)</t>
  </si>
  <si>
    <t>Dad, social researcher, mountain biker, and sci-fi geek. My views are my own, not of the company I work for.</t>
  </si>
  <si>
    <t>Curious global nomad who wants to learn what true collaboration, systems strengthening and improvement means in global health.</t>
  </si>
  <si>
    <t>All for Jesus.</t>
  </si>
  <si>
    <t>Subscribe to our mailing list for the latest research to improve children's lives - http://t.co/8En3JPkVCw._x000D_
Tweets by August Aldebot-Green</t>
  </si>
  <si>
    <t>Argenta. Godmother x 2. Working in aid &amp; development. Participatory processes geek, with special delight for participatory video 4 M&amp;E. Newlywed.</t>
  </si>
  <si>
    <t>Contemplate. Learn. Grow. Don't go it alone.</t>
  </si>
  <si>
    <t>Group Concept Mapping, Evaluation, Consulting, Facilitation, Organizational Development, Strategic Planning, Needs Assessment, Research, &amp; CSGlobal MAX Software</t>
  </si>
  <si>
    <t>International Forum of Visual Practitioners, a community committed to growing the field of visual practitioners.</t>
  </si>
  <si>
    <t>Social &amp; Scientific Systems, Inc., is an employee-owned company. Our mission is to improve public health worldwide.</t>
  </si>
  <si>
    <t>Khulisa Management Services is a Business Intelligence and Research, Monitoring and Evaluation firm based in Johannesburg, South Africa.</t>
  </si>
  <si>
    <t>Passionate about mentoring the next generation, everyone having a chance in life, my husband, cooking for family/friends, keeping in touch (Views my own.)</t>
  </si>
  <si>
    <t>Discovering better ways to solve social problems. Consulting &amp; ideas for corps, nonprofits, foundations, govts. Key approaches: #sharedvalue #collectiveimpact</t>
  </si>
  <si>
    <t>Actor. Dog walker. Occasional bartender. Self-proclaimed chef. Slayer of men. Etc.</t>
  </si>
  <si>
    <t>The American Institutes for Research (AIR) Health group works on health policy research, communication &amp; health system innovation. RT/follow ≠ endorsement</t>
  </si>
  <si>
    <t>This is the official Twitter feed for USAID, the lead U.S. government agency providing development and humanitarian assistance worldwide for over 50 years.</t>
  </si>
  <si>
    <t>Established by parties to the Kyoto Protocol, the AF has committed more than $190 million since 2010 to help developing countries adapt to climate change.</t>
  </si>
  <si>
    <t>Evaluation consultant specializing in process &amp; outcomes measurement for nonprofits, foundations and govt. Fan of pasta, shoes, mindless TV &amp; my son's smile.</t>
  </si>
  <si>
    <t>The Official Twitter Feed of the California Public Employees' Retirement System (CalPERS)</t>
  </si>
  <si>
    <t>L.A. Care Health Plan is the nation's largest publicly operated health plan, providing health coverage to more than one million Los Angeles County residents.</t>
  </si>
  <si>
    <t>Evaluator (innonet.org); Data &amp; Info Viz fiend; and reformed political scientist who can’t shake a deep interest in the role of civil society in social change.</t>
  </si>
  <si>
    <t>Program evaluator, research consultant, music lover, photographer, father, humanitarian, blood donor, friend...</t>
  </si>
  <si>
    <t>Evaluation, Learning, and Strategy @FSGTweets</t>
  </si>
  <si>
    <t>A private foundation promoting improvements in the health status of all Californians. Building Healthy Communities...because that's where health happens.</t>
  </si>
  <si>
    <t>bike commuter, aspiring yogi, food/wine/beer lover, mom, communicator for public health and other social issues at Metropolitan Group</t>
  </si>
  <si>
    <t>A journalism prof who's convinced web analytics will save news organizations</t>
  </si>
  <si>
    <t>VP Strategy &amp; Assessment @knightfdn ǀ Worked @Oxfam @WTO ǀ Int'l development, media and data ǀ Proud Zimbabwean</t>
  </si>
  <si>
    <t>Dogs+Beaches+RaspberryCaramelFrappe+Books+Mum'sCookingLover | Planning+Monitoring+Evaluation | “Aim higher in case you fall short.”</t>
  </si>
  <si>
    <t>Swimmer, Traveler, Lover, Fighter.</t>
  </si>
  <si>
    <t>22 of the world's largest foundations and corporations united to bring the power of mainstream markets to underserved urban areas - Innovate:Invest:Lead</t>
  </si>
  <si>
    <t>Geographer, evaluator, environmentalist. Based in New York City, I work internationally, with UNDP, especially in Asia.</t>
  </si>
  <si>
    <t>The evaluation function works to enhance the development effectiveness of UNDP. It strengthens accountability &amp; learning through evaluation &amp; partnership.</t>
  </si>
  <si>
    <t>Interested in public health, aging, research &amp; evaluation. Supporter of #STL and all it entails. Tweets mix of personal and professional interests.</t>
  </si>
  <si>
    <t>curious mother, student &amp; evaluator living with an open heart. grieving the loss of a child &amp; celebrating life. honoring spirituality, healing &amp; human dignity.</t>
  </si>
  <si>
    <t>collaborative consultant for organizational and community change</t>
  </si>
  <si>
    <t>Director, Evaluation Support Division/US EPA interested in eval policy, eval &amp; data in media. NOT official EPA tweets. EPA soc media policy http://t.co/6hXSmLmR</t>
  </si>
  <si>
    <t>Husband &amp; Dad, Strategic Health Care Analytics &amp; Data Visualization, Cyclist, and Yankees fan.</t>
  </si>
  <si>
    <t>Mother, bicycler, hiker, lover of the outdoors, public health data geek</t>
  </si>
  <si>
    <t>Program evaluator in health services, evaluation podcaster and home cook. My tweets do not reflect the opinion of my employer, or my wife.</t>
  </si>
  <si>
    <t>Interim Executive Director of Instructional Technology and Strategic Initiatives, Greece Central School District.  History Teacher for 11 years</t>
  </si>
  <si>
    <t>Bowman Performance Consulting (BPC): Inspired. Innovative. Indigenous. Evaluation, training, &amp; TA. Working WITH you not ON you!</t>
  </si>
  <si>
    <t>LAYC builds strong youth, families, and communities in DC and MD. http://t.co/5Q4yOsWzjM. Tweets by Araceli, Nathalie, Isabel, and Tony.</t>
  </si>
  <si>
    <t>Employing Youth. Inspiring Excellence.</t>
  </si>
  <si>
    <t>Bringing people together to support children and youth in the NCR. Learn what you can do at: http://t.co/GQZTjqxHBY</t>
  </si>
  <si>
    <t>Quizá todo es un sueño, una cubierta a la realidad para no sentir...</t>
  </si>
  <si>
    <t>Ending the cycle of homelessness in New York City by empowering men and women struggling with addiction or mental illness to renew their lives and reclaim hope.</t>
  </si>
  <si>
    <t>Helping Los Angeles County from the prenatal stage to age 5, and their families, grow up healthy, safe and ready to learn.</t>
  </si>
  <si>
    <t>DentaQuest provides quality dental benefits programs &amp; is a partner in the community devoted to improving oral health through access, innovation &amp; affordability</t>
  </si>
  <si>
    <t>Expanding opportunity for the people of California to participate in a vibrant, successful and inclusive society.</t>
  </si>
  <si>
    <t>Social network analysis, agent-based modeling, AI, machine learning, jazz. Author of Social Networks for Startups. Cofounder of @opencancer. @georgemasonu, CUNY</t>
  </si>
  <si>
    <t>Harder | Software Developer @ Volusion | Geek | Father | Pumpkin Aficionado | Taco Eater | Beer Drinker | Floridian living in &amp; loving Austin, Texas</t>
  </si>
  <si>
    <t>Committed to giving Arizona children the opportunity to start school healthy and ready to succeed. *follows and retweets do not imply endorsement</t>
  </si>
  <si>
    <t>The California Wellness Foundation is dedicated to grantmaking for a healthier California.</t>
  </si>
  <si>
    <t>Cultural worker by day, cultural creator by night (and on the weekends)</t>
  </si>
  <si>
    <t>data2insight LLC is an science, technology, engineering and math (STEM) program evaluation and research firm</t>
  </si>
  <si>
    <t>Head of Evaluation and Research, DPME, SA Presidency</t>
  </si>
  <si>
    <t>Leadership Learning Community: Nonprofit org. transforming how leadership dev. is conceived, conducted, evaluated. Get our Newsletter: http://t.co/lKmfaqIzfg</t>
  </si>
  <si>
    <t>husband, dad, program evaluator, psychologist, professor &amp; tech geek. all rolled into 1.</t>
  </si>
  <si>
    <t>Education Research and Evaluation Analyst</t>
  </si>
  <si>
    <t>Professional Data Analysts, Inc. is an independent evaluation and statistical consulting firm specializing in the behavioral and medical sciences.</t>
  </si>
  <si>
    <t>David Akana is currently working as consultant for Internews' Earth Journalism Program in Washington DC. He is also a journalist and media practitioner</t>
  </si>
  <si>
    <t>Opinions are mine. Work: CIRCLE (@CivicYouth) nat., non-partisan research ctr on young ppl's community/political engagement. MA in American Studies, UMD</t>
  </si>
  <si>
    <t>Sociologist. Master Communication &amp;Leadership.Serendipity &amp; Practise Turn Adept. Retrofuture is the next big thing. Impressum:http://t.co/Cj761Xkv93</t>
  </si>
  <si>
    <t>Social Scientist with a Poetic Soul...</t>
  </si>
  <si>
    <t>Accountability and learning lessons for development effectiveness Retweets are not endorsements.</t>
  </si>
  <si>
    <t>Lecturer/researcher at La Trobe University. Known to tweet about public health, evaluation and random acts of science (views are my own).</t>
  </si>
  <si>
    <t>Nodo latinoamericano de la iniciativa CLEAR. Preocupados por fortalecer las capacidades de monitoreo y evaluación de países latinoamericanos</t>
  </si>
  <si>
    <t>Turning data into information to help people make better decisions.  Unless it's a powder day.</t>
  </si>
  <si>
    <t>defender of conservation, efficiency, and sustainability</t>
  </si>
  <si>
    <t>Data Consultant (Data Analysis/Mining/Graphical Data); Infovis, Python, R, Stats, Javascript, Gender, Science Fiction, TV, ex-researcher with Stanford PhD.</t>
  </si>
  <si>
    <t>I teach visualization at the U. of Miami. Author The Functional Art: An Introduction to Information Graphics and Visualization http://t.co/3DoWYuPu</t>
  </si>
  <si>
    <t>Evaluation &amp; planning consultant with nonprofits &amp; foundations. Helping clients make a difference. Proud DC resident, lesbian mom.</t>
  </si>
  <si>
    <t>Current MSc Educational Psychology, Measurement, Evaluation and Cognition student. Research interest in Big Data and Developmental Evaluation.</t>
  </si>
  <si>
    <t>I apply emerging technologies to people's problems.  I also apply people's problems to emerging technologies. CEO @FrontlineSMS (SIMLab CIC)</t>
  </si>
  <si>
    <t>M&amp;E specialist</t>
  </si>
  <si>
    <t>Data Visualization, NASA Earth Observatory. Searching for Elegance and Clarity.</t>
  </si>
  <si>
    <t>Charles is the director of evaluation for the nine Network of public media. He is often referred to as &amp;quot;The Evaluation Evangelist&amp;quot; - care to join</t>
  </si>
  <si>
    <t>Philanthropic and health policy consultant.</t>
  </si>
  <si>
    <t>Policy, Politics, Advocacy, Revolutions, Movements, Networks, and Philanthropy</t>
  </si>
  <si>
    <t>We develop and commission original research on emerging evaluation challenges and specialize in hard to measure areas.</t>
  </si>
  <si>
    <t>Auckland, New Zealand</t>
  </si>
  <si>
    <t>New Zealand</t>
  </si>
  <si>
    <t>Kingston, Ont.</t>
  </si>
  <si>
    <t>Kingston, Ontario, Canada</t>
  </si>
  <si>
    <t>New York City</t>
  </si>
  <si>
    <t>Headquartered in Fairfax, VA</t>
  </si>
  <si>
    <t>Rocky Mountains, Canada</t>
  </si>
  <si>
    <t>Massachusetts, USA</t>
  </si>
  <si>
    <t>Athens Ohio</t>
  </si>
  <si>
    <t>Reno</t>
  </si>
  <si>
    <t>Cary, NC</t>
  </si>
  <si>
    <t>Baltimore, MD</t>
  </si>
  <si>
    <t>DC | NYC</t>
  </si>
  <si>
    <t>Claremont, CA</t>
  </si>
  <si>
    <t>Washington DC</t>
  </si>
  <si>
    <t>Champaign</t>
  </si>
  <si>
    <t>Seattle, WA</t>
  </si>
  <si>
    <t>United States</t>
  </si>
  <si>
    <t>In the Shadow of Lambeau</t>
  </si>
  <si>
    <t>Greater Denver Metro Area</t>
  </si>
  <si>
    <t xml:space="preserve">Los Angeles, California </t>
  </si>
  <si>
    <t>Toronto, ON</t>
  </si>
  <si>
    <t>Colorado</t>
  </si>
  <si>
    <t>Marrakech, Maroc</t>
  </si>
  <si>
    <t>Thousand Oaks</t>
  </si>
  <si>
    <t>Silver Spring MD</t>
  </si>
  <si>
    <t>Ojai, CA</t>
  </si>
  <si>
    <t>Knoxville, TN</t>
  </si>
  <si>
    <t>Washington D.C./Global network</t>
  </si>
  <si>
    <t xml:space="preserve">Brescia </t>
  </si>
  <si>
    <t>United Kingdom</t>
  </si>
  <si>
    <t>Chicago</t>
  </si>
  <si>
    <t>Argentina</t>
  </si>
  <si>
    <t>India</t>
  </si>
  <si>
    <t>Washington, DC</t>
  </si>
  <si>
    <t>Santa Barbara and Seattle</t>
  </si>
  <si>
    <t>Geraldton, Western Australia</t>
  </si>
  <si>
    <t>Cudahy.</t>
  </si>
  <si>
    <t>dc</t>
  </si>
  <si>
    <t>Atlanta, GA</t>
  </si>
  <si>
    <t>Rome-Naples-Bari</t>
  </si>
  <si>
    <t>Princeton, New Jersey</t>
  </si>
  <si>
    <t>Princeton, NJ</t>
  </si>
  <si>
    <t>Oakland, CA</t>
  </si>
  <si>
    <t>Planet Earth</t>
  </si>
  <si>
    <t>Kolbotn</t>
  </si>
  <si>
    <t xml:space="preserve">Stockholm </t>
  </si>
  <si>
    <t>depends on the day</t>
  </si>
  <si>
    <t>Wellington</t>
  </si>
  <si>
    <t>Detroit</t>
  </si>
  <si>
    <t>DENVER• FARGO • RUGBY</t>
  </si>
  <si>
    <t>Melbourne, Australia</t>
  </si>
  <si>
    <t>Unión Soviética</t>
  </si>
  <si>
    <t>DMV. via Philly, Boston, Maine</t>
  </si>
  <si>
    <t>San Francisco</t>
  </si>
  <si>
    <t>Washington, D.C.</t>
  </si>
  <si>
    <t>Circle Pines, MN, USA</t>
  </si>
  <si>
    <t>Twin Cities MN and World Wide</t>
  </si>
  <si>
    <t>Illinois</t>
  </si>
  <si>
    <t>Lexington, KY</t>
  </si>
  <si>
    <t>DMV</t>
  </si>
  <si>
    <t>Working 90+ countries</t>
  </si>
  <si>
    <t>Global</t>
  </si>
  <si>
    <t>Portland, OR (USA)</t>
  </si>
  <si>
    <t>Kalamazoo, MI</t>
  </si>
  <si>
    <t>New Orleans</t>
  </si>
  <si>
    <t>Bethesda, MD</t>
  </si>
  <si>
    <t>Vancouver, BC</t>
  </si>
  <si>
    <t>Grand Rapids, MI</t>
  </si>
  <si>
    <t>Monterey County, California</t>
  </si>
  <si>
    <t>California</t>
  </si>
  <si>
    <t>St. Paul, MN</t>
  </si>
  <si>
    <t>The DC MSA</t>
  </si>
  <si>
    <t>San Francisco, CA</t>
  </si>
  <si>
    <t>St. Louis, Missouri</t>
  </si>
  <si>
    <t>St. Louis, MO</t>
  </si>
  <si>
    <t>Honolulu</t>
  </si>
  <si>
    <t>Philly</t>
  </si>
  <si>
    <t>Philadelphia</t>
  </si>
  <si>
    <t>Los Angeles, CA</t>
  </si>
  <si>
    <t>DepEd, Philippines</t>
  </si>
  <si>
    <t>At my desk.</t>
  </si>
  <si>
    <t>San Juan, Argentina</t>
  </si>
  <si>
    <t>Virginia Tech</t>
  </si>
  <si>
    <t>Malden, MA</t>
  </si>
  <si>
    <t>Waltham, MA</t>
  </si>
  <si>
    <t>Boston MA</t>
  </si>
  <si>
    <t>Boston, MA</t>
  </si>
  <si>
    <t>Lake Winnipesaukee</t>
  </si>
  <si>
    <t>Boston, Massachusetts</t>
  </si>
  <si>
    <t>Santa Clara, CA</t>
  </si>
  <si>
    <t>Cambridge, Massachusetts</t>
  </si>
  <si>
    <t xml:space="preserve">New Market </t>
  </si>
  <si>
    <t>Cincinnati</t>
  </si>
  <si>
    <t>Cincinnati, Ohio</t>
  </si>
  <si>
    <t>Durham, NC</t>
  </si>
  <si>
    <t>Trumbull, CT</t>
  </si>
  <si>
    <t>Ohio-ish</t>
  </si>
  <si>
    <t>UK</t>
  </si>
  <si>
    <t>Indonesia</t>
  </si>
  <si>
    <t>Cambridge MA</t>
  </si>
  <si>
    <t>Bloomington and Nashville</t>
  </si>
  <si>
    <t>Nashville, TN</t>
  </si>
  <si>
    <t>New York</t>
  </si>
  <si>
    <t>Arizona</t>
  </si>
  <si>
    <t>Denver, London, The World!!!</t>
  </si>
  <si>
    <t>Los Angeles</t>
  </si>
  <si>
    <t>Washington, DC/Nairobi, Kenya</t>
  </si>
  <si>
    <t>worldwide</t>
  </si>
  <si>
    <t>East Coast/West Coast</t>
  </si>
  <si>
    <t>Indianapolis, IN</t>
  </si>
  <si>
    <t>Dallas, Texas</t>
  </si>
  <si>
    <t>Aspen, CO and Washington, DC</t>
  </si>
  <si>
    <t>Atlanta</t>
  </si>
  <si>
    <t>Circle Pines, Minnesota</t>
  </si>
  <si>
    <t>Austin, TX</t>
  </si>
  <si>
    <t>New York, NY</t>
  </si>
  <si>
    <t>La Verne, CA</t>
  </si>
  <si>
    <t>MA ✈ DC</t>
  </si>
  <si>
    <t>Panama</t>
  </si>
  <si>
    <t>Tucson, AZ</t>
  </si>
  <si>
    <t>Santa Cruz mountains</t>
  </si>
  <si>
    <t>San Francisco, California</t>
  </si>
  <si>
    <t>Beverly Hills, CA</t>
  </si>
  <si>
    <t>Seattle</t>
  </si>
  <si>
    <t>Accra, Ghana</t>
  </si>
  <si>
    <t>Birmingham, Alabama, USA</t>
  </si>
  <si>
    <t>Oklahoma, USA</t>
  </si>
  <si>
    <t>Rochester, NY</t>
  </si>
  <si>
    <t>Marion, MA</t>
  </si>
  <si>
    <t>Hampton, VA</t>
  </si>
  <si>
    <t>Lehman College-CUNY New York</t>
  </si>
  <si>
    <t>Rensselaer, NY</t>
  </si>
  <si>
    <t>Ottawa, ON &amp; Worldwide</t>
  </si>
  <si>
    <t>Spanish, now in South France.</t>
  </si>
  <si>
    <t>Barcelona (o Rosario)</t>
  </si>
  <si>
    <t>Federal Way, WA</t>
  </si>
  <si>
    <t>Berkeley, CA</t>
  </si>
  <si>
    <t>Buffalo, NY</t>
  </si>
  <si>
    <t>Pretoria</t>
  </si>
  <si>
    <t>Buffalo, New York</t>
  </si>
  <si>
    <t>NYC</t>
  </si>
  <si>
    <t>Absecon, New Jersey</t>
  </si>
  <si>
    <t>Philadelphia, PA</t>
  </si>
  <si>
    <t>El mundo entero</t>
  </si>
  <si>
    <t>Missouri</t>
  </si>
  <si>
    <t>Chicago, IL</t>
  </si>
  <si>
    <t>Fort Myers, FL</t>
  </si>
  <si>
    <t>Winston Salem</t>
  </si>
  <si>
    <t>Oak Ridge</t>
  </si>
  <si>
    <t>USA</t>
  </si>
  <si>
    <t>San Francisco, CA (USA)</t>
  </si>
  <si>
    <t>Oakland</t>
  </si>
  <si>
    <t>Washington DC, USA</t>
  </si>
  <si>
    <t>Seattle, Washington</t>
  </si>
  <si>
    <t>Portland, OR</t>
  </si>
  <si>
    <t>STL | CHI | NYC</t>
  </si>
  <si>
    <t>Greensboro, NC + global</t>
  </si>
  <si>
    <t>Hinckley, OH</t>
  </si>
  <si>
    <t>Minnesota</t>
  </si>
  <si>
    <t>Pakistan</t>
  </si>
  <si>
    <t>Washington D.C.</t>
  </si>
  <si>
    <t>Toronto &amp; Richmond Hill</t>
  </si>
  <si>
    <t>New York, DC, Boston, Atlanta</t>
  </si>
  <si>
    <t>Bronx, NY</t>
  </si>
  <si>
    <t>Minneapolis</t>
  </si>
  <si>
    <t>U.S. and International</t>
  </si>
  <si>
    <t>Copenhagen</t>
  </si>
  <si>
    <t>Twin Cities, MN</t>
  </si>
  <si>
    <t>Rancho Bellago</t>
  </si>
  <si>
    <t>Vancouver</t>
  </si>
  <si>
    <t>Alaska</t>
  </si>
  <si>
    <t>New Jersey</t>
  </si>
  <si>
    <t>Montclair, NJ</t>
  </si>
  <si>
    <t>Trenton, NJ</t>
  </si>
  <si>
    <t xml:space="preserve">Minneapolis, Minnesota </t>
  </si>
  <si>
    <t>iPhone: 37.968463,-122.539089</t>
  </si>
  <si>
    <t>Adelaide</t>
  </si>
  <si>
    <t>Wellesley Hills, MA</t>
  </si>
  <si>
    <t>Massachusetts</t>
  </si>
  <si>
    <t>Mozambique</t>
  </si>
  <si>
    <t>DC</t>
  </si>
  <si>
    <t>Antananarivo, Madagascar</t>
  </si>
  <si>
    <t>ÜT: 43.666118,-79.37082</t>
  </si>
  <si>
    <t>Dublin, Ireland</t>
  </si>
  <si>
    <t>Honolulu, Hawai'i</t>
  </si>
  <si>
    <t>Boston - NY - DC - Chicago</t>
  </si>
  <si>
    <t xml:space="preserve">Listening and writing </t>
  </si>
  <si>
    <t>amsterdam</t>
  </si>
  <si>
    <t>Wellington, New Zealand</t>
  </si>
  <si>
    <t>Brisbane, Australia</t>
  </si>
  <si>
    <t>Paradise</t>
  </si>
  <si>
    <t>London, UK</t>
  </si>
  <si>
    <t>Ithaca, NY, USA</t>
  </si>
  <si>
    <t>International</t>
  </si>
  <si>
    <t>Johannesburg, South Africa</t>
  </si>
  <si>
    <t>Columbia MD</t>
  </si>
  <si>
    <t>Richmond, VA</t>
  </si>
  <si>
    <t>Sacramento, CA</t>
  </si>
  <si>
    <t>Montgomery County, MD</t>
  </si>
  <si>
    <t>Portland, Oregon</t>
  </si>
  <si>
    <t>where ma heart is...</t>
  </si>
  <si>
    <t>New York, NY - Washington, DC</t>
  </si>
  <si>
    <t>Brooklyn, NY</t>
  </si>
  <si>
    <t>Minneapolis, MN</t>
  </si>
  <si>
    <t>Thornton, CO</t>
  </si>
  <si>
    <t>Kelowna, BC</t>
  </si>
  <si>
    <t>WI</t>
  </si>
  <si>
    <t>DC, Baltimore, Chicago, NoVA.</t>
  </si>
  <si>
    <t>National Capital Region</t>
  </si>
  <si>
    <t>Somewhere around nothing</t>
  </si>
  <si>
    <t>Holland</t>
  </si>
  <si>
    <t>miami, fl, usa</t>
  </si>
  <si>
    <t>Lincoln, NE</t>
  </si>
  <si>
    <t>Minneapolis, Minnesota</t>
  </si>
  <si>
    <t>Manassas, Virginia</t>
  </si>
  <si>
    <t>MD/DC</t>
  </si>
  <si>
    <t>Frankfurt am Main</t>
  </si>
  <si>
    <t>London, United Kingdom</t>
  </si>
  <si>
    <t>Manila, Philippines</t>
  </si>
  <si>
    <t>Australia</t>
  </si>
  <si>
    <t>Boulder, CO</t>
  </si>
  <si>
    <t>Framingham, MA</t>
  </si>
  <si>
    <t>USA, Brazil, Spain</t>
  </si>
  <si>
    <t>Edmonton, Alberta</t>
  </si>
  <si>
    <t>Niamey</t>
  </si>
  <si>
    <t>Inside the Beltway</t>
  </si>
  <si>
    <t>St. Louis,Missouri, USA</t>
  </si>
  <si>
    <t>http://t.co/GeqBQtY7na</t>
  </si>
  <si>
    <t>http://t.co/VWUdfhwyg9</t>
  </si>
  <si>
    <t>http://t.co/HILRgNioAK</t>
  </si>
  <si>
    <t>http://t.co/9CJOz8pxuC</t>
  </si>
  <si>
    <t>http://t.co/fcoeURwF6p</t>
  </si>
  <si>
    <t>http://t.co/Xw8i22FW10</t>
  </si>
  <si>
    <t>http://t.co/z0ANY75XzS</t>
  </si>
  <si>
    <t>http://t.co/ASm4OlfjIF</t>
  </si>
  <si>
    <t>http://t.co/uhNjzupEpD</t>
  </si>
  <si>
    <t>http://t.co/5vudqwwJ4Z</t>
  </si>
  <si>
    <t>http://t.co/C6h0M4oTf7</t>
  </si>
  <si>
    <t>http://t.co/6Pxttde6vm</t>
  </si>
  <si>
    <t>http://t.co/p2MuMKAK5b</t>
  </si>
  <si>
    <t>http://t.co/qsQmYpRTnK</t>
  </si>
  <si>
    <t>http://t.co/kMYiFDttEj</t>
  </si>
  <si>
    <t>http://t.co/IS5wnsyH</t>
  </si>
  <si>
    <t>http://t.co/JGKyXUbAhw</t>
  </si>
  <si>
    <t>http://t.co/x8fAnWBvrm</t>
  </si>
  <si>
    <t>http://t.co/vjN5aKoUey</t>
  </si>
  <si>
    <t>http://t.co/vkAcyk9NHf</t>
  </si>
  <si>
    <t>http://t.co/CWMoMiEW</t>
  </si>
  <si>
    <t>http://t.co/vXIyTmSaoe</t>
  </si>
  <si>
    <t>http://t.co/jHidMlcFnH</t>
  </si>
  <si>
    <t>http://t.co/vUq6j9Oea7</t>
  </si>
  <si>
    <t>http://t.co/tie9RST0cJ</t>
  </si>
  <si>
    <t>http://t.co/JEzlSWgw</t>
  </si>
  <si>
    <t>http://t.co/rxx4QNIjKu</t>
  </si>
  <si>
    <t>http://t.co/6GBDxuW5gO</t>
  </si>
  <si>
    <t>http://t.co/dOy3dsWnHn</t>
  </si>
  <si>
    <t>http://t.co/JlHlYY9OKK</t>
  </si>
  <si>
    <t>http://t.co/TlI6e4oph2</t>
  </si>
  <si>
    <t>http://t.co/4cJ5dZzUU6</t>
  </si>
  <si>
    <t>https://t.co/vn6pKUtVgl</t>
  </si>
  <si>
    <t>http://t.co/3KGxGblNSN</t>
  </si>
  <si>
    <t>http://t.co/9D1UVh8tsV</t>
  </si>
  <si>
    <t>https://t.co/lOanB5HaMX</t>
  </si>
  <si>
    <t>http://t.co/D9DGEIHcsu</t>
  </si>
  <si>
    <t>http://t.co/4byUkDrdZs</t>
  </si>
  <si>
    <t>http://t.co/8K2sjOJe7J</t>
  </si>
  <si>
    <t>https://t.co/MmHhThrsMI</t>
  </si>
  <si>
    <t>http://t.co/sYzwj8Ka2v</t>
  </si>
  <si>
    <t>http://t.co/Giy8C6w88z</t>
  </si>
  <si>
    <t>http://t.co/evZgoEXQvQ</t>
  </si>
  <si>
    <t>http://t.co/G1kYDKkqJT</t>
  </si>
  <si>
    <t>http://t.co/8t7j2c0nCu</t>
  </si>
  <si>
    <t>http://t.co/2ppZbYti5x</t>
  </si>
  <si>
    <t>http://t.co/OIM8mW6EoK</t>
  </si>
  <si>
    <t>http://t.co/pE0WULedWU</t>
  </si>
  <si>
    <t>http://t.co/i3Anpq0RHn</t>
  </si>
  <si>
    <t>http://t.co/8ZkJUNI0qK</t>
  </si>
  <si>
    <t>http://t.co/4wqmxpx1tT</t>
  </si>
  <si>
    <t>http://t.co/Ap9JL7JnUZ</t>
  </si>
  <si>
    <t>http://t.co/xyxlR3i65w</t>
  </si>
  <si>
    <t>http://t.co/tBoaYOK30s</t>
  </si>
  <si>
    <t>http://t.co/Lr2VCLr6qN</t>
  </si>
  <si>
    <t>http://t.co/X7BiX8AAaa</t>
  </si>
  <si>
    <t>http://t.co/9QeRWEo26b</t>
  </si>
  <si>
    <t>http://t.co/w5zDTrwr7p</t>
  </si>
  <si>
    <t>http://t.co/YiaLS7vyWT</t>
  </si>
  <si>
    <t>http://t.co/Qn7ucwd0</t>
  </si>
  <si>
    <t>http://t.co/gptNVAUkCR</t>
  </si>
  <si>
    <t>http://t.co/Jbw61UVLfk</t>
  </si>
  <si>
    <t>http://t.co/N2yz170yBZ</t>
  </si>
  <si>
    <t>http://t.co/YnlLJFseha</t>
  </si>
  <si>
    <t>http://t.co/1RMgDedk5B</t>
  </si>
  <si>
    <t>http://t.co/GGlUqxwHYX</t>
  </si>
  <si>
    <t>http://t.co/5Ptl3lO770</t>
  </si>
  <si>
    <t>http://t.co/B2bmTkegEW</t>
  </si>
  <si>
    <t>http://t.co/Kxcnb6k9Di</t>
  </si>
  <si>
    <t>http://t.co/lN0Seeisp9</t>
  </si>
  <si>
    <t>http://t.co/2OIN3CAiq6</t>
  </si>
  <si>
    <t>http://t.co/eRemcVQ2E3</t>
  </si>
  <si>
    <t>http://t.co/xB6QVKoba1</t>
  </si>
  <si>
    <t>http://t.co/pGNY6a4yA4</t>
  </si>
  <si>
    <t>http://t.co/d9XcdQFujy</t>
  </si>
  <si>
    <t>http://t.co/fWPqEuIv</t>
  </si>
  <si>
    <t>http://t.co/bFMpPt78KZ</t>
  </si>
  <si>
    <t>http://t.co/BSr9CAC7Ga</t>
  </si>
  <si>
    <t>http://t.co/eNwqYSuxNc</t>
  </si>
  <si>
    <t>http://t.co/mm1iM7wo8W</t>
  </si>
  <si>
    <t>http://t.co/gyzHlIkDSp</t>
  </si>
  <si>
    <t>http://t.co/KL8x27PEde</t>
  </si>
  <si>
    <t>http://t.co/BvkAA9QqzV</t>
  </si>
  <si>
    <t>http://t.co/Rog2PBamfd</t>
  </si>
  <si>
    <t>http://t.co/CkFPlFeL</t>
  </si>
  <si>
    <t>http://t.co/TF8EH3bhIL</t>
  </si>
  <si>
    <t>http://t.co/39cDSKGe3D</t>
  </si>
  <si>
    <t>http://t.co/XDK0DvgOGY</t>
  </si>
  <si>
    <t>http://t.co/5ZbzYAp5M4</t>
  </si>
  <si>
    <t>http://t.co/t14h9DD9z1</t>
  </si>
  <si>
    <t>http://t.co/l0IEIqOJj1</t>
  </si>
  <si>
    <t>http://t.co/nLHMKwe1s7</t>
  </si>
  <si>
    <t>http://t.co/IpCYNTxBXb</t>
  </si>
  <si>
    <t>http://t.co/oMVefWNSCU</t>
  </si>
  <si>
    <t>http://t.co/tuNJhf5FI7</t>
  </si>
  <si>
    <t>http://t.co/e4pbv59nmP</t>
  </si>
  <si>
    <t>http://t.co/uKioFQqOjN</t>
  </si>
  <si>
    <t>http://t.co/zJVMiyWgBJ</t>
  </si>
  <si>
    <t>http://t.co/6uciCkp1mS</t>
  </si>
  <si>
    <t>http://t.co/pM1MbPapXX</t>
  </si>
  <si>
    <t>http://t.co/tENZ2bQd0g</t>
  </si>
  <si>
    <t>http://t.co/dXvKhsKs</t>
  </si>
  <si>
    <t>http://t.co/kSyJkz6jL5</t>
  </si>
  <si>
    <t>http://t.co/NE1Xx04vzp</t>
  </si>
  <si>
    <t>http://t.co/VTOCEMZZWC</t>
  </si>
  <si>
    <t>http://t.co/RXbGEEBSqP</t>
  </si>
  <si>
    <t>http://t.co/lPzY2onfnu</t>
  </si>
  <si>
    <t>http://t.co/9MDTKsdaG9</t>
  </si>
  <si>
    <t>http://t.co/5UdBdHsblP</t>
  </si>
  <si>
    <t>http://t.co/69rf1uw6</t>
  </si>
  <si>
    <t>http://t.co/aTeElgklcs</t>
  </si>
  <si>
    <t>http://t.co/zBwUInmGzQ</t>
  </si>
  <si>
    <t>http://t.co/m1TL6Ppy2M</t>
  </si>
  <si>
    <t>http://t.co/A9OXfoXp7E</t>
  </si>
  <si>
    <t>http://t.co/lRC1gxagg0</t>
  </si>
  <si>
    <t>http://t.co/YNQ2gyTVvv</t>
  </si>
  <si>
    <t>http://t.co/aHXtVkPnOJ</t>
  </si>
  <si>
    <t>http://t.co/areCHaI7kn</t>
  </si>
  <si>
    <t>http://t.co/AAqIHVR2fy</t>
  </si>
  <si>
    <t>http://t.co/2846uKMF7B</t>
  </si>
  <si>
    <t>http://t.co/3T8HMQ5ufZ</t>
  </si>
  <si>
    <t>http://t.co/TCdHflbgCp</t>
  </si>
  <si>
    <t>http://t.co/IrX2mvr0RY</t>
  </si>
  <si>
    <t>http://t.co/uC2dPgUv5i</t>
  </si>
  <si>
    <t>http://t.co/yRj5qcRA9N</t>
  </si>
  <si>
    <t>http://t.co/qCnvmVnotz</t>
  </si>
  <si>
    <t>http://t.co/F6Z0PAPDfY</t>
  </si>
  <si>
    <t>http://t.co/wTdrs6pwRr</t>
  </si>
  <si>
    <t>http://t.co/HEVMk7yMeY</t>
  </si>
  <si>
    <t>http://t.co/MiRpRBpJwP</t>
  </si>
  <si>
    <t>http://t.co/BvzhQNkzUO</t>
  </si>
  <si>
    <t>http://t.co/0UEXWxli6j</t>
  </si>
  <si>
    <t>http://t.co/ZnDdSE4ZLe</t>
  </si>
  <si>
    <t>http://t.co/x0nw4Guj1l</t>
  </si>
  <si>
    <t>http://t.co/Vuq42ruo1p</t>
  </si>
  <si>
    <t>http://t.co/SRULuuXdHB</t>
  </si>
  <si>
    <t>http://t.co/6BjqJrdNUJ</t>
  </si>
  <si>
    <t>http://t.co/6UmaMBrjdo</t>
  </si>
  <si>
    <t>http://t.co/5Wnr70VyL1</t>
  </si>
  <si>
    <t>http://t.co/dkBJoVTn</t>
  </si>
  <si>
    <t>http://t.co/16RUNOQ97w</t>
  </si>
  <si>
    <t>http://t.co/AHQ2JbkG2n</t>
  </si>
  <si>
    <t>http://t.co/scCm29rm7C</t>
  </si>
  <si>
    <t>http://t.co/uyu1mizCJS</t>
  </si>
  <si>
    <t>http://t.co/s6iFtMUo3d</t>
  </si>
  <si>
    <t>http://t.co/Yg80Gvq7</t>
  </si>
  <si>
    <t>http://t.co/K4VHtnvnnh</t>
  </si>
  <si>
    <t>http://t.co/6DEkEKJsx0</t>
  </si>
  <si>
    <t>http://t.co/nBDbouYVfD</t>
  </si>
  <si>
    <t>http://t.co/zb1Sn5NxZq</t>
  </si>
  <si>
    <t>http://t.co/9uRbroiLXF</t>
  </si>
  <si>
    <t>http://t.co/VrJXvjhR8R</t>
  </si>
  <si>
    <t>http://t.co/7hz2OuyqGQ</t>
  </si>
  <si>
    <t>http://t.co/hx41t8t10A</t>
  </si>
  <si>
    <t>http://t.co/w2r8S5ye7A</t>
  </si>
  <si>
    <t>http://t.co/JCxnxRgCR1</t>
  </si>
  <si>
    <t>http://t.co/NOyLqApjs9</t>
  </si>
  <si>
    <t>http://t.co/Q4Mmr3asnW</t>
  </si>
  <si>
    <t>http://t.co/TZYU04l7j5</t>
  </si>
  <si>
    <t>http://t.co/NL5iysosfl</t>
  </si>
  <si>
    <t>http://t.co/QRXzxGaS1o</t>
  </si>
  <si>
    <t>http://t.co/vd97YZRTNf</t>
  </si>
  <si>
    <t>http://t.co/KUadiAvK5v</t>
  </si>
  <si>
    <t>http://t.co/AVqRPsalZz</t>
  </si>
  <si>
    <t>http://t.co/1Q9imSPeoi</t>
  </si>
  <si>
    <t>http://t.co/pxFzJSlcdY</t>
  </si>
  <si>
    <t>http://t.co/EczKSDpxTT</t>
  </si>
  <si>
    <t>http://t.co/fgP5BiXxEG</t>
  </si>
  <si>
    <t>http://t.co/X5gu5qZyQz</t>
  </si>
  <si>
    <t>http://t.co/nC36ob4wDF</t>
  </si>
  <si>
    <t>http://t.co/oZChPOPVaG</t>
  </si>
  <si>
    <t>http://t.co/Fiu4USLWJK</t>
  </si>
  <si>
    <t>http://t.co/6jaXW8UnAb</t>
  </si>
  <si>
    <t>http://t.co/4g75sPV0N5</t>
  </si>
  <si>
    <t>http://t.co/jP7MasyhXc</t>
  </si>
  <si>
    <t>http://t.co/msLEVEbtoe</t>
  </si>
  <si>
    <t>http://t.co/fKTVQRAntr</t>
  </si>
  <si>
    <t>http://t.co/KdOVmaGcrW</t>
  </si>
  <si>
    <t>http://t.co/4REUArGD0b</t>
  </si>
  <si>
    <t>http://t.co/Di5Infnf</t>
  </si>
  <si>
    <t>http://t.co/PLR04swD9d</t>
  </si>
  <si>
    <t>http://t.co/hlRDC3EA7L</t>
  </si>
  <si>
    <t>http://t.co/HyUBclatyt</t>
  </si>
  <si>
    <t>http://t.co/P8bUADP1fo</t>
  </si>
  <si>
    <t>http://t.co/Y7kxQse2</t>
  </si>
  <si>
    <t>https://t.co/oSQ6qIgBGR</t>
  </si>
  <si>
    <t>http://t.co/XuGE16juWe</t>
  </si>
  <si>
    <t>http://t.co/5YXQW7X16e</t>
  </si>
  <si>
    <t>http://t.co/xkJYt3lwyK</t>
  </si>
  <si>
    <t>http://t.co/hsu8UtLmi4</t>
  </si>
  <si>
    <t>http://t.co/0kZH0ngOIe</t>
  </si>
  <si>
    <t>http://t.co/6FgaxnWBDH</t>
  </si>
  <si>
    <t>http://t.co/O2UKFMobsu</t>
  </si>
  <si>
    <t>http://t.co/Q33XEr486J</t>
  </si>
  <si>
    <t>http://t.co/wwHAk1HV9Y</t>
  </si>
  <si>
    <t>http://t.co/lK288yvcSq</t>
  </si>
  <si>
    <t>http://t.co/Sdo7WexNrF</t>
  </si>
  <si>
    <t>http://t.co/6FSBtf5Jim</t>
  </si>
  <si>
    <t>http://t.co/KjPOJM67Ox</t>
  </si>
  <si>
    <t>http://t.co/ZQPdeY4dXN</t>
  </si>
  <si>
    <t>http://t.co/l11qmDLQqq</t>
  </si>
  <si>
    <t>http://t.co/pQhofoWKBG</t>
  </si>
  <si>
    <t>http://t.co/ZHE3TXxb</t>
  </si>
  <si>
    <t>http://t.co/XP8g2BqOXr</t>
  </si>
  <si>
    <t>http://t.co/Nv1A7MALf3</t>
  </si>
  <si>
    <t>http://t.co/JE2jlCgGpO</t>
  </si>
  <si>
    <t>http://t.co/fE3U1JpnGF</t>
  </si>
  <si>
    <t>http://t.co/aSel7fPuOD</t>
  </si>
  <si>
    <t>http://t.co/wZYtyGhlxV</t>
  </si>
  <si>
    <t>http://t.co/hkKZa0EHoT</t>
  </si>
  <si>
    <t>http://t.co/5ypQIPShkP</t>
  </si>
  <si>
    <t>http://t.co/DD2u170oZx</t>
  </si>
  <si>
    <t>http://t.co/ZEjCfUgUSy</t>
  </si>
  <si>
    <t>http://t.co/AGmQvU5pi1</t>
  </si>
  <si>
    <t>http://t.co/s7ytVvhru3</t>
  </si>
  <si>
    <t>http://t.co/8KVWKVewMe</t>
  </si>
  <si>
    <t>http://t.co/Ab3RWX84fj</t>
  </si>
  <si>
    <t>http://t.co/gbVRvJD7</t>
  </si>
  <si>
    <t>http://t.co/HdfsBVn9pl</t>
  </si>
  <si>
    <t>http://t.co/8UHqRKjg0J</t>
  </si>
  <si>
    <t>http://t.co/YbduxigBFb</t>
  </si>
  <si>
    <t>http://t.co/H9DyShU0EG</t>
  </si>
  <si>
    <t>http://t.co/sZ6TJM5yfz</t>
  </si>
  <si>
    <t>http://t.co/cWDWMOkPps</t>
  </si>
  <si>
    <t>http://t.co/09Cgp5Lipi</t>
  </si>
  <si>
    <t>http://t.co/bbZ9PIJ8</t>
  </si>
  <si>
    <t>http://t.co/pAxj72qR1g</t>
  </si>
  <si>
    <t>http://t.co/G5c7nmNbQk</t>
  </si>
  <si>
    <t>http://t.co/zHwkX4JWt2</t>
  </si>
  <si>
    <t>http://t.co/eaPem8sCYI</t>
  </si>
  <si>
    <t>http://t.co/rdVgR7ehs0</t>
  </si>
  <si>
    <t>http://t.co/2TVNmm8iAo</t>
  </si>
  <si>
    <t>http://t.co/DpWu48Lf1f</t>
  </si>
  <si>
    <t>http://t.co/AuDyJzBOdS</t>
  </si>
  <si>
    <t>http://t.co/mB0TSIqW7r</t>
  </si>
  <si>
    <t>http://t.co/6ip1n1iS0E</t>
  </si>
  <si>
    <t>http://t.co/TexqrxdPP9</t>
  </si>
  <si>
    <t>http://t.co/Dd1AqOzv5E</t>
  </si>
  <si>
    <t>http://t.co/4j3jbZZ2dX</t>
  </si>
  <si>
    <t>http://t.co/kTOmf6Bq07</t>
  </si>
  <si>
    <t>http://t.co/BffzAR6SFw</t>
  </si>
  <si>
    <t>http://t.co/galC0F5rEJ</t>
  </si>
  <si>
    <t>http://t.co/vRBDsHtoXN</t>
  </si>
  <si>
    <t>http://t.co/B0F8pmyKkj</t>
  </si>
  <si>
    <t>http://www.innonet.org</t>
  </si>
  <si>
    <t>http://t.co/eqOQsihY</t>
  </si>
  <si>
    <t>http://t.co/G1suLJBk2X</t>
  </si>
  <si>
    <t>http://t.co/s7tLoDmP0c</t>
  </si>
  <si>
    <t>http://t.co/6tspzxya</t>
  </si>
  <si>
    <t>http://t.co/r9U8UHzLlv</t>
  </si>
  <si>
    <t>http://t.co/Q9SA00J38D</t>
  </si>
  <si>
    <t>http://t.co/3L5LAYykAS</t>
  </si>
  <si>
    <t>http://t.co/uyqyluz8U8</t>
  </si>
  <si>
    <t>http://t.co/zzPlWHsyoq</t>
  </si>
  <si>
    <t>http://t.co/LVZF3NdYbz</t>
  </si>
  <si>
    <t>http://t.co/mAuxgv2Ual</t>
  </si>
  <si>
    <t>http://t.co/SPucYMsBqP</t>
  </si>
  <si>
    <t>http://t.co/HPDiZjHnoL</t>
  </si>
  <si>
    <t>http://t.co/31jERufAWZ</t>
  </si>
  <si>
    <t>http://t.co/ulpvGAEx4Q</t>
  </si>
  <si>
    <t>http://t.co/OgnLdYQOSR</t>
  </si>
  <si>
    <t>http://t.co/RXXyw8FBPF</t>
  </si>
  <si>
    <t>http://t.co/6eaQNIvArZ</t>
  </si>
  <si>
    <t>http://t.co/ZsT78rgQWd</t>
  </si>
  <si>
    <t>http://t.co/LJ7JskCDjm</t>
  </si>
  <si>
    <t>http://t.co/4jHWKCNLwe</t>
  </si>
  <si>
    <t>http://t.co/hJkRMar5Qv</t>
  </si>
  <si>
    <t>http://t.co/mbwY3nuVu6</t>
  </si>
  <si>
    <t>http://t.co/k0OyfymA81</t>
  </si>
  <si>
    <t>http://t.co/LYBjwhZxyu</t>
  </si>
  <si>
    <t>http://t.co/Qyk81EhQKa</t>
  </si>
  <si>
    <t>http://t.co/PSFZV2buy5</t>
  </si>
  <si>
    <t>http://t.co/apZLNvKJOI</t>
  </si>
  <si>
    <t>http://t.co/9pkRF0dyOc</t>
  </si>
  <si>
    <t>http://t.co/rhPeGPNNly</t>
  </si>
  <si>
    <t>http://t.co/qp8sSYQstN</t>
  </si>
  <si>
    <t>http://t.co/dXgnrWnFKR</t>
  </si>
  <si>
    <t>http://t.co/cyVVMng42c</t>
  </si>
  <si>
    <t>http://t.co/QbCem5y2tR</t>
  </si>
  <si>
    <t>http://t.co/sG5oJElDNt</t>
  </si>
  <si>
    <t>http://t.co/nUW5mlSz1B</t>
  </si>
  <si>
    <t>http://t.co/vRZl7E260s</t>
  </si>
  <si>
    <t>http://t.co/Mq3i8tvgxt</t>
  </si>
  <si>
    <t>http://t.co/JEJV9HSuQc</t>
  </si>
  <si>
    <t>http://t.co/q8EC8aeZjl</t>
  </si>
  <si>
    <t>http://t.co/3DoWYuPu</t>
  </si>
  <si>
    <t>http://t.co/dq1OdE6jMh</t>
  </si>
  <si>
    <t>http://t.co/JS57dYzFCx</t>
  </si>
  <si>
    <t>http://t.co/nLSNJnbHcY</t>
  </si>
  <si>
    <t>http://t.co/d4sXSfRadk</t>
  </si>
  <si>
    <t>http://t.co/UgO2e5Jh24</t>
  </si>
  <si>
    <t>Auckland</t>
  </si>
  <si>
    <t>Nuku'alofa</t>
  </si>
  <si>
    <t>Eastern Time (US &amp; Canada)</t>
  </si>
  <si>
    <t>Mountain Time (US &amp; Canada)</t>
  </si>
  <si>
    <t>Atlantic Time (Canada)</t>
  </si>
  <si>
    <t>Pacific Time (US &amp; Canada)</t>
  </si>
  <si>
    <t>Hawaii</t>
  </si>
  <si>
    <t>Quito</t>
  </si>
  <si>
    <t>Central Time (US &amp; Canada)</t>
  </si>
  <si>
    <t>London</t>
  </si>
  <si>
    <t>Casablanca</t>
  </si>
  <si>
    <t>Athens</t>
  </si>
  <si>
    <t>Perth</t>
  </si>
  <si>
    <t>Rome</t>
  </si>
  <si>
    <t>Greenland</t>
  </si>
  <si>
    <t>Stockholm</t>
  </si>
  <si>
    <t>Melbourne</t>
  </si>
  <si>
    <t>Mexico City</t>
  </si>
  <si>
    <t>Mid-Atlantic</t>
  </si>
  <si>
    <t>Baghdad</t>
  </si>
  <si>
    <t>Brasilia</t>
  </si>
  <si>
    <t>Buenos Aires</t>
  </si>
  <si>
    <t>Bangkok</t>
  </si>
  <si>
    <t>Nairobi</t>
  </si>
  <si>
    <t>Cairo</t>
  </si>
  <si>
    <t>Madrid</t>
  </si>
  <si>
    <t>Tehran</t>
  </si>
  <si>
    <t>Brussels</t>
  </si>
  <si>
    <t>Dublin</t>
  </si>
  <si>
    <t>Brisbane</t>
  </si>
  <si>
    <t>Jakarta</t>
  </si>
  <si>
    <t>Amsterdam</t>
  </si>
  <si>
    <t>Berlin</t>
  </si>
  <si>
    <t>Singapore</t>
  </si>
  <si>
    <t>Paris</t>
  </si>
  <si>
    <t>http://pbs.twimg.com/profile_images/1860672473/image_normal.jpg</t>
  </si>
  <si>
    <t>http://pbs.twimg.com/profile_images/195655494/martin-taylor-2-1_normal.png</t>
  </si>
  <si>
    <t>http://pbs.twimg.com/profile_images/1195906764/Kate_Kinnect_062_normal.jpg</t>
  </si>
  <si>
    <t>http://pbs.twimg.com/profile_images/1356884829/Photo_2_normal.jpg</t>
  </si>
  <si>
    <t>http://pbs.twimg.com/profile_images/1308579295/a_normal.jpg</t>
  </si>
  <si>
    <t>http://pbs.twimg.com/profile_images/3485711305/0bebb12d5e8f689855cf1a02653d2645_normal.jpeg</t>
  </si>
  <si>
    <t>http://abs.twimg.com/sticky/default_profile_images/default_profile_3_normal.png</t>
  </si>
  <si>
    <t>http://pbs.twimg.com/profile_images/2975353465/47c2bea95d9014caf3d6ee33be7a1b71_normal.jpeg</t>
  </si>
  <si>
    <t>http://pbs.twimg.com/profile_images/2823741175/36be3fb121015368d04a76f7cb01a8ff_normal.png</t>
  </si>
  <si>
    <t>http://a0.twimg.com/profile_images/1957207251/HyL-GreenGlasses_normal.png</t>
  </si>
  <si>
    <t>http://pbs.twimg.com/profile_images/70255669/aea.squarelogo_normal.png</t>
  </si>
  <si>
    <t>http://pbs.twimg.com/profile_images/378800000479109364/9d573c63034cea9483005ff5f8fe2134_normal.jpeg</t>
  </si>
  <si>
    <t>http://pbs.twimg.com/profile_images/2166438685/Kylie_4-25-12_7_normal</t>
  </si>
  <si>
    <t>http://pbs.twimg.com/profile_images/1261279804/DSCN2163_normal.jpg</t>
  </si>
  <si>
    <t>http://pbs.twimg.com/profile_images/3568915868/ee12ff63e1db3d005ecaaa4c3ac7b0fc_normal.jpeg</t>
  </si>
  <si>
    <t>http://pbs.twimg.com/profile_images/2439327739/r3wkaie1revr77qoo4cf_normal.jpeg</t>
  </si>
  <si>
    <t>http://pbs.twimg.com/profile_images/2976073923/26774bf9f4e309eabbdf3ccb701a261d_normal.jpeg</t>
  </si>
  <si>
    <t>http://pbs.twimg.com/profile_images/3125135348/96a485cbe9b0918628c313f08177c217_normal.jpeg</t>
  </si>
  <si>
    <t>http://pbs.twimg.com/profile_images/1643963456/Logo_for_FB_Discover_CGU_normal.jpg</t>
  </si>
  <si>
    <t>http://a0.twimg.com/profile_images/378800000440584960/13addeb1227b68198645798b408cda94_normal.jpeg</t>
  </si>
  <si>
    <t>http://pbs.twimg.com/profile_images/2966067779/71f959518534aa7a80c061b7438efdc5_normal.jpeg</t>
  </si>
  <si>
    <t>http://pbs.twimg.com/profile_images/3571800063/2e8cf0f89a55937b8800a7e6a725b4d7_normal.jpeg</t>
  </si>
  <si>
    <t>http://a0.twimg.com/profile_images/378800000634606523/9e2f3b42e1cd1c06f2e3b5a9257d0cfd_normal.jpeg</t>
  </si>
  <si>
    <t>http://abs.twimg.com/sticky/default_profile_images/default_profile_4_normal.png</t>
  </si>
  <si>
    <t>http://a0.twimg.com/profile_images/1932415221/MPR_FB_normal.JPG</t>
  </si>
  <si>
    <t>http://pbs.twimg.com/profile_images/1344921048/Resumepicture_normal.jpg</t>
  </si>
  <si>
    <t>http://pbs.twimg.com/profile_images/1218973847/Twitter-Profile-Logo_normal.png</t>
  </si>
  <si>
    <t>http://pbs.twimg.com/profile_images/362863508/madmen_icon_normal.jpg</t>
  </si>
  <si>
    <t>http://pbs.twimg.com/profile_images/3704017669/a0ef13d94ffe63fdba751e3c852d78f3_normal.jpeg</t>
  </si>
  <si>
    <t>http://pbs.twimg.com/profile_images/378800000280149879/913fcbf8c9b8ca2d21efa3bbbcd76adc_normal.jpeg</t>
  </si>
  <si>
    <t>http://a0.twimg.com/profile_images/3064983371/fb88b3149fb926003b1dc4772912b653_normal.jpeg</t>
  </si>
  <si>
    <t>http://a0.twimg.com/profile_images/2633300953/20f298e2a5cc0b95fdbcedbb9584083b_normal.jpeg</t>
  </si>
  <si>
    <t>http://a0.twimg.com/profile_images/2631267528/4084ad0315afc1c8dadc9ad1bd1924dc_normal.jpeg</t>
  </si>
  <si>
    <t>http://a0.twimg.com/profile_images/810056948/twitterProfilePhoto_normal.jpg</t>
  </si>
  <si>
    <t>http://pbs.twimg.com/profile_images/225022627/mecivcer_normal.jpg</t>
  </si>
  <si>
    <t>http://pbs.twimg.com/profile_images/2200105950/MaPhoto_normal.JPG</t>
  </si>
  <si>
    <t>http://a0.twimg.com/profile_images/1583856128/SAGE_S_normal.jpg</t>
  </si>
  <si>
    <t>http://pbs.twimg.com/profile_images/1344627364/KHG_CB_normal.jpg</t>
  </si>
  <si>
    <t>http://pbs.twimg.com/profile_images/2984428664/3c5bb27b3a34612b8a03cc7e0e228d27_normal.jpeg</t>
  </si>
  <si>
    <t>http://pbs.twimg.com/profile_images/3494106196/741413bd60e3196f4faa5b2b253766bd_normal.jpeg</t>
  </si>
  <si>
    <t>http://pbs.twimg.com/profile_images/2784789432/eb0a059655ea172dd80ad05b27c6817d_normal.png</t>
  </si>
  <si>
    <t>http://a0.twimg.com/profile_images/1243378992/andi_clouds_2_normal.jpg</t>
  </si>
  <si>
    <t>http://pbs.twimg.com/profile_images/2767667441/3e4275823b8b9bdc1bdcdbeaf3c7b6aa_normal.jpeg</t>
  </si>
  <si>
    <t>http://pbs.twimg.com/profile_images/2461562304/reldewe03tle7d0ymlgz_normal.jpeg</t>
  </si>
  <si>
    <t>http://pbs.twimg.com/profile_images/1384232991/logo_cimate_eval_normal.jpg</t>
  </si>
  <si>
    <t>http://pbs.twimg.com/profile_images/2161255406/header_normal.jpg</t>
  </si>
  <si>
    <t>http://pbs.twimg.com/profile_images/2107862346/Kinnect_Assoc023_head_resized_normal.jpg</t>
  </si>
  <si>
    <t>http://pbs.twimg.com/profile_images/1165369161/catina3_normal.jpg</t>
  </si>
  <si>
    <t>http://pbs.twimg.com/profile_images/1723558120/Pamoja_Blue__Twitter__normal.jpg</t>
  </si>
  <si>
    <t>http://pbs.twimg.com/profile_images/378800000467143576/55c4fe8660c9b9f5c71e0de7f58574c9_normal.png</t>
  </si>
  <si>
    <t>http://pbs.twimg.com/profile_images/378800000458052854/c464b9e7826087d3b6308b839561efd4_normal.png</t>
  </si>
  <si>
    <t>http://pbs.twimg.com/profile_images/1385387832/CoE1_logo_normal.jpg</t>
  </si>
  <si>
    <t>http://pbs.twimg.com/profile_images/101020484/Xmas_08_copped_normal.jpg</t>
  </si>
  <si>
    <t>http://pbs.twimg.com/profile_images/378800000592247385/398e72a5a0c9b98e34e513553938c256_normal.jpeg</t>
  </si>
  <si>
    <t>http://pbs.twimg.com/profile_images/1266209968/LogoSquare_normal.jpg</t>
  </si>
  <si>
    <t>http://pbs.twimg.com/profile_images/378800000609102575/3b44db96b8530dd2a7e3fbdd3fdbda19_normal.png</t>
  </si>
  <si>
    <t>http://pbs.twimg.com/profile_images/2510740869/ycjgbxt61ih9dqitij45_normal.jpeg</t>
  </si>
  <si>
    <t>http://a0.twimg.com/profile_images/378800000626828485/3b831c513ee75b41b2ebf71ff1362cdf_normal.jpeg</t>
  </si>
  <si>
    <t>http://pbs.twimg.com/profile_images/1863009440/twitter-logo-original_normal.jpg</t>
  </si>
  <si>
    <t>http://pbs.twimg.com/profile_images/2671532598/4814920aa5cac724fdf1fb1e5649591e_normal.jpeg</t>
  </si>
  <si>
    <t>http://a0.twimg.com/profile_images/2668350575/7d054e41388ad4f36b1b16ad4a57730b_normal.jpeg</t>
  </si>
  <si>
    <t>http://pbs.twimg.com/profile_images/378800000415725630/fcef9834eaf05063d9d6882292efae7e_normal.jpeg</t>
  </si>
  <si>
    <t>http://pbs.twimg.com/profile_images/1121211576/GFCP-logo_normal.jpg</t>
  </si>
  <si>
    <t>http://pbs.twimg.com/profile_images/3404816445/f6e0dd9749a499293f2498b13170369c_normal.png</t>
  </si>
  <si>
    <t>http://pbs.twimg.com/profile_images/3358682045/379d7bcce3b83f67dfd2cbf92e0ca5ed_normal.jpeg</t>
  </si>
  <si>
    <t>http://a0.twimg.com/profile_images/2360536745/z1ipigdcwf81zygr9i1x_normal.jpeg</t>
  </si>
  <si>
    <t>http://pbs.twimg.com/profile_images/378800000226520617/9f65af33fe264f8e33ad0e960407d15a_normal.jpeg</t>
  </si>
  <si>
    <t>http://a0.twimg.com/profile_images/284558436/vietnam_small_normal.jpg</t>
  </si>
  <si>
    <t>http://pbs.twimg.com/profile_images/269082476/green_3204_Fiona_and_pumpkin_normal.jpg</t>
  </si>
  <si>
    <t>http://pbs.twimg.com/profile_images/2242422435/LSSULupiaTalk2_normal.jpg</t>
  </si>
  <si>
    <t>http://pbs.twimg.com/profile_images/2232658735/image_normal.jpg</t>
  </si>
  <si>
    <t>http://pbs.twimg.com/profile_images/57502485/bike_web_sq_normal.jpg</t>
  </si>
  <si>
    <t>http://pbs.twimg.com/profile_images/3169391147/d01d3bf734889b4563dc64e090fde796_normal.jpeg</t>
  </si>
  <si>
    <t>http://pbs.twimg.com/profile_images/746068716/IMG_0273_normal.jpg</t>
  </si>
  <si>
    <t>http://pbs.twimg.com/profile_images/378800000168456051/381f63b3157abb498e52d9ae62b860e4_normal.jpeg</t>
  </si>
  <si>
    <t>http://pbs.twimg.com/profile_images/378800000002341220/e7087a79de484de6f2038f6ec544e3d1_normal.png</t>
  </si>
  <si>
    <t>http://pbs.twimg.com/profile_images/1168673781/spe_2_normal.JPG</t>
  </si>
  <si>
    <t>http://a0.twimg.com/profile_images/378800000600286209/dda66c45f0def451d4c4fcad0b6ea430_normal.jpeg</t>
  </si>
  <si>
    <t>http://pbs.twimg.com/profile_images/3190786346/e42c94741ce3d4146318aafd7070d070_normal.jpeg</t>
  </si>
  <si>
    <t>http://pbs.twimg.com/profile_images/1088349936/twit_36341_1539179203230_1347392450_1479512_1841256_n_normal.jpg</t>
  </si>
  <si>
    <t>http://pbs.twimg.com/profile_images/378800000469291507/3e6d313465fe767870c8f5534fee771c_normal.jpeg</t>
  </si>
  <si>
    <t>http://pbs.twimg.com/profile_images/378800000318214158/2222025757803ad9d40a63883f290a2a_normal.jpeg</t>
  </si>
  <si>
    <t>http://pbs.twimg.com/profile_images/3443330479/7d695e1a1a8af7d18d7473b0e6ca1277_normal.jpeg</t>
  </si>
  <si>
    <t>http://pbs.twimg.com/profile_images/3498511916/56413802d78e73c47916e7985181d310_normal.png</t>
  </si>
  <si>
    <t>http://pbs.twimg.com/profile_images/378800000125996795/c5ca135cd85e14a791743a21f88d161c_normal.jpeg</t>
  </si>
  <si>
    <t>http://a0.twimg.com/profile_images/1881486513/Heather_Peeler_003_smaller_file_normal.jpg</t>
  </si>
  <si>
    <t>http://pbs.twimg.com/profile_images/793045975/geo_logo_web_normal.png</t>
  </si>
  <si>
    <t>http://pbs.twimg.com/profile_images/2561145504/971rfj37wd6npmt2uivm_normal.jpeg</t>
  </si>
  <si>
    <t>http://pbs.twimg.com/profile_images/3247875847/58f72db8d5a6cac093597e28159ffcb8_normal.jpeg</t>
  </si>
  <si>
    <t>http://a0.twimg.com/profile_images/267049869/LR_Logo_normal.jpg</t>
  </si>
  <si>
    <t>http://a0.twimg.com/profile_images/2878446283/490821d5e74d2eb6a0b69765b6b87e60_normal.jpeg</t>
  </si>
  <si>
    <t>http://pbs.twimg.com/profile_images/2264621966/171sscwn5s8qa1wvwm0x_normal.jpeg</t>
  </si>
  <si>
    <t>http://a0.twimg.com/profile_images/3727019582/1a5caa4a6264a6bf470328085d910ae6_normal.jpeg</t>
  </si>
  <si>
    <t>http://pbs.twimg.com/profile_images/1752138855/Sept_11_resized_normal.jpg</t>
  </si>
  <si>
    <t>http://a0.twimg.com/profile_images/3338312528/6784b3479bbdf1dd3d2b1f29ffafffc5_normal.png</t>
  </si>
  <si>
    <t>http://a0.twimg.com/profile_images/3379008178/97f96a984cab74d165af67254b9c6d3d_normal.jpeg</t>
  </si>
  <si>
    <t>http://pbs.twimg.com/profile_images/378800000152995873/5ca303bad0cd5efaea3e753dbca79976_normal.jpeg</t>
  </si>
  <si>
    <t>http://pbs.twimg.com/profile_images/971839349/nate_silver_twitter_normal.jpg</t>
  </si>
  <si>
    <t>http://a0.twimg.com/profile_images/2692330866/cdb458713b5433ecb59feb14c597cca7_normal.jpeg</t>
  </si>
  <si>
    <t>http://pbs.twimg.com/profile_images/2896908312/d94896072eccaf2525df98ae274d286e_normal.png</t>
  </si>
  <si>
    <t>http://a0.twimg.com/profile_images/3735582874/370adedfdc412f33a84a309302450565_normal.png</t>
  </si>
  <si>
    <t>http://pbs.twimg.com/profile_images/1366565260/HPIM0658_normal.jpg</t>
  </si>
  <si>
    <t>http://pbs.twimg.com/profile_images/378800000386115243/778a9b76a2c37c4aa7911412aeb4157c_normal.jpeg</t>
  </si>
  <si>
    <t>http://pbs.twimg.com/profile_images/1654261353/urc_icon_normal.jpg</t>
  </si>
  <si>
    <t>http://a0.twimg.com/profile_images/378800000041532921/f210fd352a2e730bfa599d293b2ec550_normal.jpeg</t>
  </si>
  <si>
    <t>http://pbs.twimg.com/profile_images/378800000184744454/eae3648f115486a4e14761352aa47947_normal.jpeg</t>
  </si>
  <si>
    <t>http://abs.twimg.com/sticky/default_profile_images/default_profile_0_normal.png</t>
  </si>
  <si>
    <t>http://pbs.twimg.com/profile_images/838446544/Hand_only_normal.jpg</t>
  </si>
  <si>
    <t>http://pbs.twimg.com/profile_images/2432490311/pldmepx8sgn8dvxcnz71_normal.png</t>
  </si>
  <si>
    <t>http://pbs.twimg.com/profile_images/2747816915/71c77745b93b21b3b3251337ea0e2fa2_normal.png</t>
  </si>
  <si>
    <t>http://pbs.twimg.com/profile_images/3490458723/a192920ed6e92e0bcf7bac28138e247e_normal.gif</t>
  </si>
  <si>
    <t>http://a0.twimg.com/profile_images/1696372882/image_normal.jpg</t>
  </si>
  <si>
    <t>http://pbs.twimg.com/profile_images/1407050088/David_Wertheimer_sm_normal.jpg</t>
  </si>
  <si>
    <t>http://a0.twimg.com/profile_images/2983483987/c248b2db537878431ec1b7a948986291_normal.jpeg</t>
  </si>
  <si>
    <t>http://pbs.twimg.com/profile_images/2300146440/ymmtj2g2wn41dgh240ic_normal.jpeg</t>
  </si>
  <si>
    <t>http://pbs.twimg.com/profile_images/307558537/caise-twitter-icon_normal.png</t>
  </si>
  <si>
    <t>http://pbs.twimg.com/profile_images/378800000328658610/d6d655bd034b37b04eb6c23d51329405_normal.jpeg</t>
  </si>
  <si>
    <t>http://pbs.twimg.com/profile_images/2492774715/image_normal.jpg</t>
  </si>
  <si>
    <t>http://pbs.twimg.com/profile_images/1783340249/onedc_hand_reasonably_small_normal.jpg</t>
  </si>
  <si>
    <t>http://a0.twimg.com/profile_images/378800000612058472/c5b47dbd76a0740badf92653434f529a_normal.jpeg</t>
  </si>
  <si>
    <t>http://pbs.twimg.com/profile_images/378800000495132477/c46719674885ab7d0f39de238ee10407_normal.jpeg</t>
  </si>
  <si>
    <t>http://a0.twimg.com/profile_images/2767704551/dc53a63bb3ccc6933052cebc8bb104eb_normal.png</t>
  </si>
  <si>
    <t>http://a0.twimg.com/profile_images/51736849/PhillyCHI_logo_smallest_SQU_normal.png</t>
  </si>
  <si>
    <t>http://a0.twimg.com/profile_images/787481510/TwitterLogo_normal.jpg</t>
  </si>
  <si>
    <t>http://pbs.twimg.com/profile_images/378800000393027238/eda9c79ea85967987444b9bb234be245_normal.jpeg</t>
  </si>
  <si>
    <t>http://a0.twimg.com/profile_images/2852768591/173a800990bf9e6a97afd991cf5ce17b_normal.png</t>
  </si>
  <si>
    <t>http://a0.twimg.com/profile_images/1277191187/evalcentral_normal.png</t>
  </si>
  <si>
    <t>http://pbs.twimg.com/profile_images/3685287954/56a04865891b0c056c671e0992439a1b_normal.png</t>
  </si>
  <si>
    <t>http://a0.twimg.com/profile_images/1088049094/image_normal.jpg</t>
  </si>
  <si>
    <t>http://pbs.twimg.com/profile_images/1898236080/twitter-121_normal.gif</t>
  </si>
  <si>
    <t>http://pbs.twimg.com/profile_images/378800000446714192/7f5eacda50dd509c60d8f93cbaa1abe8_normal.png</t>
  </si>
  <si>
    <t>http://a0.twimg.com/profile_images/378800000006723210/05c8b05e70b5e34f3547792c43c83126_normal.jpeg</t>
  </si>
  <si>
    <t>http://abs.twimg.com/sticky/default_profile_images/default_profile_6_normal.png</t>
  </si>
  <si>
    <t>http://pbs.twimg.com/profile_images/316400962/Sophie_and_Mom_normal.jpg</t>
  </si>
  <si>
    <t>http://a0.twimg.com/profile_images/977097674/jfcs_logo_square_normal.jpg</t>
  </si>
  <si>
    <t>http://pbs.twimg.com/profile_images/1138620812/new_cwu_logo_normal.jpg</t>
  </si>
  <si>
    <t>http://pbs.twimg.com/profile_images/378800000049337998/99f836d607f591441d8a5e185ce6a315_normal.jpeg</t>
  </si>
  <si>
    <t>http://a0.twimg.com/profile_images/2652216170/8ac0ac2346aa183d062bbcb976208597_normal.png</t>
  </si>
  <si>
    <t>http://pbs.twimg.com/profile_images/1640634131/profile_pic_normal.jpg</t>
  </si>
  <si>
    <t>http://pbs.twimg.com/profile_images/2719004663/c729db70114a507cf93f5787c9aab689_normal.png</t>
  </si>
  <si>
    <t>http://pbs.twimg.com/profile_images/3695414760/587cd58295ba1e466a3d76a50df15eea_normal.jpeg</t>
  </si>
  <si>
    <t>http://a0.twimg.com/profile_images/3075247877/66cab6e649827d66a0414c647b323c98_normal.jpeg</t>
  </si>
  <si>
    <t>http://pbs.twimg.com/profile_images/3241178587/2e589cf13ce55ce6f727d6b48b3b3e76_normal.jpeg</t>
  </si>
  <si>
    <t>http://a0.twimg.com/profile_images/378800000222290432/e91efc3310ae32a3c30d334930d057bb_normal.jpeg</t>
  </si>
  <si>
    <t>http://a0.twimg.com/profile_images/1513176768/PFCD_Logo_only_normal.png</t>
  </si>
  <si>
    <t>http://pbs.twimg.com/profile_images/3122101074/2c84c73d64aead9d111b416e11ecf079_normal.png</t>
  </si>
  <si>
    <t>http://pbs.twimg.com/profile_images/3500595413/664532f13ed8ecc2bcc39736c4c6f3ab_normal.jpeg</t>
  </si>
  <si>
    <t>http://pbs.twimg.com/profile_images/3161606771/0bbdbd4df3cc4a247fdcd556aa0e8335_normal.jpeg</t>
  </si>
  <si>
    <t>http://pbs.twimg.com/profile_images/2427301218/jzimmerman_normal.JPG</t>
  </si>
  <si>
    <t>http://pbs.twimg.com/profile_images/1173268572/updated_white_avatar_copy_normal.png</t>
  </si>
  <si>
    <t>http://a0.twimg.com/profile_images/378800000605778787/855b9edf4af2e7cea331d96a5a096b42_normal.jpeg</t>
  </si>
  <si>
    <t>http://pbs.twimg.com/profile_images/378800000596084693/c6c8bec4ddf4efa17313d15c5b20d05b_normal.jpeg</t>
  </si>
  <si>
    <t>http://pbs.twimg.com/profile_images/3340847296/f4049b6446b016df3974da3b18944e87_normal.png</t>
  </si>
  <si>
    <t>http://a0.twimg.com/profile_images/1812949743/image_normal.jpg</t>
  </si>
  <si>
    <t>http://pbs.twimg.com/profile_images/68335946/header-logo-kc_normal.JPG</t>
  </si>
  <si>
    <t>http://pbs.twimg.com/profile_images/2754831008/d3835afce003a0b27896c99102da8887_normal.jpeg</t>
  </si>
  <si>
    <t>http://pbs.twimg.com/profile_images/2730226195/7c17ac245c5af8ee3197665d6fbebe65_normal.jpeg</t>
  </si>
  <si>
    <t>http://pbs.twimg.com/profile_images/1189166743/sky_normal.jpg</t>
  </si>
  <si>
    <t>http://pbs.twimg.com/profile_images/2385539773/f8j8ztfgfr2qh5q1ahwo_normal.jpeg</t>
  </si>
  <si>
    <t>http://pbs.twimg.com/profile_images/378800000017058288/1fa408709b1f1110ecf29c999d9ec303_normal.jpeg</t>
  </si>
  <si>
    <t>http://pbs.twimg.com/profile_images/2915020839/cf1cb45564832bf197af44006f37b601_normal.jpeg</t>
  </si>
  <si>
    <t>http://pbs.twimg.com/profile_images/2636362597/8daa5a7cade468bd5bde5d8307d3832e_normal.jpeg</t>
  </si>
  <si>
    <t>http://pbs.twimg.com/profile_images/2408946873/ksfxczj6s528o7fdc7b8_normal.jpeg</t>
  </si>
  <si>
    <t>http://pbs.twimg.com/profile_images/1664753419/277021_237381389623827_1809068_q_normal.jpg</t>
  </si>
  <si>
    <t>http://pbs.twimg.com/profile_images/2219329059/headshot_normal.JPG</t>
  </si>
  <si>
    <t>http://pbs.twimg.com/profile_images/277217261/prayerwheels_normal.jpg</t>
  </si>
  <si>
    <t>http://pbs.twimg.com/profile_images/2767753025/5aef1aa18322b0f4f1f87df1899f4059_normal.jpeg</t>
  </si>
  <si>
    <t>http://a0.twimg.com/profile_images/2756377122/e1168fe98c96eb077a38ce7d60d9e568_normal.png</t>
  </si>
  <si>
    <t>http://a0.twimg.com/profile_images/378800000614924867/c281be0da407e3b18c0234a087bac566_normal.jpeg</t>
  </si>
  <si>
    <t>http://pbs.twimg.com/profile_images/419648261/IMG_2973_normal.jpg</t>
  </si>
  <si>
    <t>http://a0.twimg.com/profile_images/1619377108/Alchemy_3c_normal.jpg</t>
  </si>
  <si>
    <t>http://a0.twimg.com/profile_images/1597027108/pro_normal.jpg</t>
  </si>
  <si>
    <t>http://pbs.twimg.com/profile_images/632533918/ddlogo_normal.jpg</t>
  </si>
  <si>
    <t>http://pbs.twimg.com/profile_images/614249635/JSI_LOGO_with_text_normal.jpg</t>
  </si>
  <si>
    <t>http://pbs.twimg.com/profile_images/378800000602277558/006f0892955629ab710675d425ba16da_normal.jpeg</t>
  </si>
  <si>
    <t>http://pbs.twimg.com/profile_images/59425029/me_normal.gif</t>
  </si>
  <si>
    <t>http://pbs.twimg.com/profile_images/2722603941/28de9f0ef18cc9b6098a09f41f861e2e_normal.png</t>
  </si>
  <si>
    <t>http://pbs.twimg.com/profile_images/378800000614373387/a63c00ce2c08cf216d01ce2c247585a0_normal.jpeg</t>
  </si>
  <si>
    <t>http://pbs.twimg.com/profile_images/378800000315981803/ea95ef6538c7baec2ca618fdf44424e4_normal.jpeg</t>
  </si>
  <si>
    <t>http://pbs.twimg.com/profile_images/3650563709/be8b17986a46274c6fb3b37e7d4e6e43_normal.jpeg</t>
  </si>
  <si>
    <t>http://pbs.twimg.com/profile_images/378800000580488240/cf1156082f4ece1aa9bed3008a1e299e_normal.jpeg</t>
  </si>
  <si>
    <t>http://pbs.twimg.com/profile_images/2029827561/Inclusive-Security-Waves-Only_normal.gif</t>
  </si>
  <si>
    <t>http://pbs.twimg.com/profile_images/3179593156/53fdccec5f6ab8dc0e802df681ade78b_normal.jpeg</t>
  </si>
  <si>
    <t>http://a0.twimg.com/profile_images/111143178/aspen_icon_normal.jpg</t>
  </si>
  <si>
    <t>http://a0.twimg.com/profile_images/2345936483/5ahxonf42pntfzpfadbl_normal.jpeg</t>
  </si>
  <si>
    <t>http://a0.twimg.com/profile_images/1964924628/globalgivingstacked_normal.jpg</t>
  </si>
  <si>
    <t>http://a0.twimg.com/profile_images/1733015771/image_normal.jpg</t>
  </si>
  <si>
    <t>http://a0.twimg.com/profile_images/3732195431/fcea668e96e580075d900271d38e9e90_normal.jpeg</t>
  </si>
  <si>
    <t>http://pbs.twimg.com/profile_images/378800000251754749/92ae4e76b9d1c3a27cc007ad8c61d07f_normal.jpeg</t>
  </si>
  <si>
    <t>http://pbs.twimg.com/profile_images/378800000578141753/f231736d42fcb201dcb0767205ecc7bf_normal.jpeg</t>
  </si>
  <si>
    <t>http://pbs.twimg.com/profile_images/1877533883/Twitter_avatar_normal.jpg</t>
  </si>
  <si>
    <t>http://pbs.twimg.com/profile_images/1294774701/energy_burst_box_normal.jpg</t>
  </si>
  <si>
    <t>http://a0.twimg.com/profile_images/1540290057/alisonavatar_normal.jpg</t>
  </si>
  <si>
    <t>http://pbs.twimg.com/profile_images/1594666232/SEDLTwitter_normal.tagline</t>
  </si>
  <si>
    <t>http://pbs.twimg.com/profile_images/3641763025/9d2a9f032243ecd8e71f92bc0d31b27c_normal.png</t>
  </si>
  <si>
    <t>http://a0.twimg.com/profile_images/378800000597818641/343f8d04c83f3ab74951a1074175faaf_normal.jpeg</t>
  </si>
  <si>
    <t>http://pbs.twimg.com/profile_images/129383104/logo_largediamond_normal.jpg</t>
  </si>
  <si>
    <t>http://a0.twimg.com/profile_images/2885952918/dee740ad759fcc656c575eefeffa0df2_normal.jpeg</t>
  </si>
  <si>
    <t>http://a0.twimg.com/profile_images/378800000613990097/2e2efc11d998a9dc9f9ab7ec342c1f43_normal.jpeg</t>
  </si>
  <si>
    <t>http://a0.twimg.com/profile_images/3620537779/3a7c687bd87dd37fdc60e7d16b123bf6_normal.jpeg</t>
  </si>
  <si>
    <t>http://pbs.twimg.com/profile_images/3193344544/6be9fc8c7bdd6a20f6b68e58ec9d97de_normal.png</t>
  </si>
  <si>
    <t>http://pbs.twimg.com/profile_images/67187204/Faculty_Eddy_normal.jpg</t>
  </si>
  <si>
    <t>http://pbs.twimg.com/profile_images/980984748/CobblestoneEval_logo_normal.png</t>
  </si>
  <si>
    <t>http://pbs.twimg.com/profile_images/378800000630192888/f584334873f717e33b275b8c3c66eb41_normal.jpeg</t>
  </si>
  <si>
    <t>http://pbs.twimg.com/profile_images/3456326902/7538b1b30d6595bb05ff34518a1b2145_normal.png</t>
  </si>
  <si>
    <t>http://pbs.twimg.com/profile_images/2427224961/cryc_square_normal.jpg</t>
  </si>
  <si>
    <t>http://a0.twimg.com/profile_images/1107737873/1bc42aec-56a8-479c-b99f-4231c1698d29_normal.jpg</t>
  </si>
  <si>
    <t>http://a0.twimg.com/profile_images/2166428620/image_normal.jpg</t>
  </si>
  <si>
    <t>http://pbs.twimg.com/profile_images/378800000321320325/af8f792133bd2f3edd8c5b5b53a12262_normal.jpeg</t>
  </si>
  <si>
    <t>http://pbs.twimg.com/profile_images/82194496/imoss_tonic_normal.jpg</t>
  </si>
  <si>
    <t>http://pbs.twimg.com/profile_images/2818436491/77ad104fa1c5415efb9617cee7873882_normal.png</t>
  </si>
  <si>
    <t>http://pbs.twimg.com/profile_images/1767188030/AV_Favicon_300x300_normal.png</t>
  </si>
  <si>
    <t>http://pbs.twimg.com/profile_images/1827078301/avatar1_normal.JPG</t>
  </si>
  <si>
    <t>http://pbs.twimg.com/profile_images/344513261575157667/e73b988f4bd2c9b8bfa3eb92d9aaa286_normal.jpeg</t>
  </si>
  <si>
    <t>http://a0.twimg.com/profile_images/378800000487935333/d1243997480830946ebe1c15556b2cc3_normal.jpeg</t>
  </si>
  <si>
    <t>http://a0.twimg.com/profile_images/378800000602046248/7ba1521d5dab2c23656566e13e8b7416_normal.jpeg</t>
  </si>
  <si>
    <t>http://pbs.twimg.com/profile_images/621691989/colorful_normal.jpg</t>
  </si>
  <si>
    <t>http://pbs.twimg.com/profile_images/3758736778/b267f6ca5dde3a3693cba5a91292fe98_normal.jpeg</t>
  </si>
  <si>
    <t>http://a0.twimg.com/profile_images/378800000601039599/7db49d2e6f7d849a2757ae718baff418_normal.png</t>
  </si>
  <si>
    <t>http://pbs.twimg.com/profile_images/2198946077/image_normal.jpg</t>
  </si>
  <si>
    <t>http://a0.twimg.com/profile_images/3463212765/a539c6ea135f549f9d59d8cc66c4f42c_normal.jpeg</t>
  </si>
  <si>
    <t>http://pbs.twimg.com/profile_images/3403115290/8262ef325d268eb38ba9956ded330d92_normal.jpeg</t>
  </si>
  <si>
    <t>http://pbs.twimg.com/profile_images/3292072955/6a938dbf6fb0703dd031d1609b5befe6_normal.jpeg</t>
  </si>
  <si>
    <t>http://pbs.twimg.com/profile_images/2312001309/image_normal.jpg</t>
  </si>
  <si>
    <t>http://pbs.twimg.com/profile_images/2798175354/98fe469aaa47f9b7ce065882f07edfb9_normal.jpeg</t>
  </si>
  <si>
    <t>http://a0.twimg.com/profile_images/1510170636/headshot_normal.jpg</t>
  </si>
  <si>
    <t>http://pbs.twimg.com/profile_images/321122563/iu_6165_DSC05804-2_normal.JPG</t>
  </si>
  <si>
    <t>http://pbs.twimg.com/profile_images/1252919394/profile_photo_normal.jpg</t>
  </si>
  <si>
    <t>http://pbs.twimg.com/profile_images/1849180292/avatar_normal.png</t>
  </si>
  <si>
    <t>http://pbs.twimg.com/profile_images/378800000420321894/2af0bdb44edf269b447b9e6ce94833f2_normal.png</t>
  </si>
  <si>
    <t>http://pbs.twimg.com/profile_images/1909318052/InfoOjo_normal.png</t>
  </si>
  <si>
    <t>http://pbs.twimg.com/profile_images/378800000245183036/c88cceee489d26eeebdc7712d26c80a2_normal.jpeg</t>
  </si>
  <si>
    <t>http://a0.twimg.com/profile_images/1860982129/311483_10100486372302858_5706091_56960614_5611202_n_normal.jpg</t>
  </si>
  <si>
    <t>http://a0.twimg.com/profile_images/378800000530016686/7ce11c0629c83dc0d2affb16cde1223a_normal.jpeg</t>
  </si>
  <si>
    <t>http://pbs.twimg.com/profile_images/66860089/IMG_1338_normal.JPG</t>
  </si>
  <si>
    <t>http://pbs.twimg.com/profile_images/3293224650/259c94c8d4f9b427dca5832b8b3c3f12_normal.jpeg</t>
  </si>
  <si>
    <t>http://a0.twimg.com/profile_images/2726345268/05e2903645578cb58e95d7d254fcb3f5_normal.jpeg</t>
  </si>
  <si>
    <t>http://pbs.twimg.com/profile_images/378800000386408731/96704d56f2bdb014119b9fc958c61352_normal.png</t>
  </si>
  <si>
    <t>http://pbs.twimg.com/profile_images/378800000043945456/32a4b76e14224a1e89c805d615f99907_normal.jpeg</t>
  </si>
  <si>
    <t>http://pbs.twimg.com/profile_images/378800000098259921/1a233de28458f1bae123f5ee442ae82b_normal.jpeg</t>
  </si>
  <si>
    <t>http://pbs.twimg.com/profile_images/80353839/SUSeal2C_normal.png</t>
  </si>
  <si>
    <t>http://pbs.twimg.com/profile_images/3632170583/e79ca4d1e2f2fab7f12472ed5638df02_normal.jpeg</t>
  </si>
  <si>
    <t>http://pbs.twimg.com/profile_images/378800000572739078/e0f8a997fc0096f91e7d35b0444f6fc1_normal.jpeg</t>
  </si>
  <si>
    <t>http://pbs.twimg.com/profile_images/2439399014/8lmprtzmddgc1r088w8e_normal.jpeg</t>
  </si>
  <si>
    <t>http://pbs.twimg.com/profile_images/2493375799/chsoxy7nbtip2ck4go8t_normal.png</t>
  </si>
  <si>
    <t>http://a0.twimg.com/profile_images/378800000468984200/8a06feb8a8aa63fb2046eaf324f1b1d4_normal.jpeg</t>
  </si>
  <si>
    <t>http://a0.twimg.com/profile_images/3382196003/1fdc4672da2cc60e21c5d2a1a080940e_normal.png</t>
  </si>
  <si>
    <t>http://a0.twimg.com/profile_images/1641877300/BE_logo_normal.png</t>
  </si>
  <si>
    <t>http://a0.twimg.com/profile_images/1638253662/tomschenkjr-twitter_normal.jpg</t>
  </si>
  <si>
    <t>http://pbs.twimg.com/profile_images/2385306720/i7z8fpisc26e3enioq9v_normal.jpeg</t>
  </si>
  <si>
    <t>http://pbs.twimg.com/profile_images/378800000463584591/b0ec7d312ec43fe2c950f703f63c5e7a_normal.jpeg</t>
  </si>
  <si>
    <t>http://pbs.twimg.com/profile_images/378800000308511262/e2ceb4e12088673f731f0eb431c9a299_normal.jpeg</t>
  </si>
  <si>
    <t>http://pbs.twimg.com/profile_images/2106299910/WilliamsSocialMediaLogo_normal.jpg</t>
  </si>
  <si>
    <t>http://pbs.twimg.com/profile_images/1212543158/JP_LinkedIn20_normal.jpg</t>
  </si>
  <si>
    <t>http://a0.twimg.com/profile_images/1608166974/EERS_logo_smallest_normal.png</t>
  </si>
  <si>
    <t>http://a0.twimg.com/profile_images/3400487205/bb335fdd116073124ed6942b1866c44d_normal.gif</t>
  </si>
  <si>
    <t>http://pbs.twimg.com/profile_images/2508238026/bhebz98o4r2r0fu1ss2m_normal.jpeg</t>
  </si>
  <si>
    <t>http://a0.twimg.com/profile_images/378800000068743669/ad9294f9c0f1787d4802866ce8be2641_normal.jpeg</t>
  </si>
  <si>
    <t>http://pbs.twimg.com/profile_images/1683925605/Eddy.Bus_-6_normal.jpg</t>
  </si>
  <si>
    <t>http://pbs.twimg.com/profile_images/1328722123/Alana_1_normal.jpg</t>
  </si>
  <si>
    <t>http://pbs.twimg.com/profile_images/378800000602693944/fc0c949367b1018c2bd3359021c1cba1_normal.jpeg</t>
  </si>
  <si>
    <t>http://pbs.twimg.com/profile_images/1894534284/image_normal.jpg</t>
  </si>
  <si>
    <t>http://a0.twimg.com/profile_images/2596810211/x3j98eu65jsy49owpsjj_normal.jpeg</t>
  </si>
  <si>
    <t>http://pbs.twimg.com/profile_images/1154594151/50287_113663998688424_3482901_n_normal.jpg</t>
  </si>
  <si>
    <t>http://pbs.twimg.com/profile_images/1432575357/Lori_Casual_Small_normal.jpg</t>
  </si>
  <si>
    <t>http://pbs.twimg.com/profile_images/2823464080/c7547705a36a265a126509d112e825ce_normal.jpeg</t>
  </si>
  <si>
    <t>http://pbs.twimg.com/profile_images/355909753/Cropped_pic_2_from_T-day_08_normal.jpg</t>
  </si>
  <si>
    <t>http://pbs.twimg.com/profile_images/1533261701/logo_only_normal.jpg</t>
  </si>
  <si>
    <t>http://pbs.twimg.com/profile_images/378800000340327957/39f0532df6fb2e1506a45985db0cc3f7_normal.jpeg</t>
  </si>
  <si>
    <t>http://pbs.twimg.com/profile_images/2207393675/gbh_normal.jpg</t>
  </si>
  <si>
    <t>http://pbs.twimg.com/profile_images/378800000614080280/aad9d762ae3b6dab3efa6163c1714394_normal.jpeg</t>
  </si>
  <si>
    <t>http://pbs.twimg.com/profile_images/3569566511/baf7ec43908b40884eb77dfd09959c08_normal.jpeg</t>
  </si>
  <si>
    <t>http://a0.twimg.com/profile_images/1925997426/2228703_aimee_white_normal.jpg</t>
  </si>
  <si>
    <t>http://pbs.twimg.com/profile_images/3340184352/bd1d21de7c4032ad1bfa15039bda9d32_normal.jpeg</t>
  </si>
  <si>
    <t>http://pbs.twimg.com/profile_images/378800000517225423/6e8dd354bd56056ecc0e140537fee99c_normal.jpeg</t>
  </si>
  <si>
    <t>http://pbs.twimg.com/profile_images/378800000610357551/79d1d4f1a45399e46c702b3e7769a661_normal.png</t>
  </si>
  <si>
    <t>http://a0.twimg.com/profile_images/378800000138149747/54f23f18b993fdfc983158df168e9bd5_normal.png</t>
  </si>
  <si>
    <t>http://pbs.twimg.com/profile_images/3278562140/1373b94160e763cef7ba5fbc688cab85_normal.jpeg</t>
  </si>
  <si>
    <t>http://a0.twimg.com/profile_images/378800000144998086/2011ebe975b96d2b15b9aec440fcd9d9_normal.jpeg</t>
  </si>
  <si>
    <t>http://pbs.twimg.com/profile_images/690045629/Carey_2_normal.jpg</t>
  </si>
  <si>
    <t>http://a0.twimg.com/profile_images/378800000347677804/fe3371d77231d27c6c170fb375e307cb_normal.jpeg</t>
  </si>
  <si>
    <t>http://pbs.twimg.com/profile_images/3194006325/9bbf11290f25c41ede732e01d9242225_normal.jpeg</t>
  </si>
  <si>
    <t>http://pbs.twimg.com/profile_images/3688948279/d814b36e482a06a1c78f3a6616dfe4bc_normal.jpeg</t>
  </si>
  <si>
    <t>http://pbs.twimg.com/profile_images/2340694974/o45q3y58y0onfethw66k_normal.jpeg</t>
  </si>
  <si>
    <t>http://pbs.twimg.com/profile_images/2034648579/RF100_Facebook_with_Tagline_White_normal.jpg</t>
  </si>
  <si>
    <t>http://pbs.twimg.com/profile_images/2694851463/961fe8cd2bcca648b257e2bb688b3873_normal.png</t>
  </si>
  <si>
    <t>http://pbs.twimg.com/profile_images/2705409341/5d3b7fdcc08243bd786f8e430f2eeb45_normal.jpeg</t>
  </si>
  <si>
    <t>http://pbs.twimg.com/profile_images/378800000036682774/cca4bef6609502c271667ce4ad55a552_normal.jpeg</t>
  </si>
  <si>
    <t>http://pbs.twimg.com/profile_images/3713533275/33ee25a3506b7a6a1e883dfe971e2884_normal.jpeg</t>
  </si>
  <si>
    <t>http://a0.twimg.com/profile_images/2227756575/_NY87792_resized_normal.jpg</t>
  </si>
  <si>
    <t>http://pbs.twimg.com/profile_images/1813596352/twitterlogo_normal.jpg</t>
  </si>
  <si>
    <t>http://a0.twimg.com/profile_images/1397728280/6016_696728488439_7800534_41334203_7308191_n_normal.jpg</t>
  </si>
  <si>
    <t>http://a0.twimg.com/profile_images/2298694812/03c4b80jolmwomfwu2d1_normal.jpeg</t>
  </si>
  <si>
    <t>http://a0.twimg.com/profile_images/301360141/C_Logo_normal.png</t>
  </si>
  <si>
    <t>http://pbs.twimg.com/profile_images/2976135653/da7fc612a1e036c085b0c10084c9d1ed_normal.jpeg</t>
  </si>
  <si>
    <t>http://a0.twimg.com/profile_images/1730134415/jg_square_normal.jpg</t>
  </si>
  <si>
    <t>http://pbs.twimg.com/profile_images/378800000176596422/f5150996913c40e91020ea9dff772cb8_normal.jpeg</t>
  </si>
  <si>
    <t>http://a0.twimg.com/profile_images/1901277829/Untitled_normal.jpg</t>
  </si>
  <si>
    <t>http://a0.twimg.com/profile_images/3659288467/720f76bcb6150a10827863e0e83133f9_normal.jpeg</t>
  </si>
  <si>
    <t>http://pbs.twimg.com/profile_images/1773509327/STEH__mindre__normal.JPG</t>
  </si>
  <si>
    <t>http://pbs.twimg.com/profile_images/1180113026/Photo_148_normal.jpg</t>
  </si>
  <si>
    <t>http://pbs.twimg.com/profile_images/213601825/AFSC_star_normal.jpg</t>
  </si>
  <si>
    <t>http://abs.twimg.com/sticky/default_profile_images/default_profile_5_normal.png</t>
  </si>
  <si>
    <t>http://a0.twimg.com/profile_images/3247114405/0a83c1b693d9ce24cdd8d9fbe8f783dc_normal.jpeg</t>
  </si>
  <si>
    <t>http://pbs.twimg.com/profile_images/3604835629/c03e0de1c6d24a7c1cc62454debc8fe2_normal.png</t>
  </si>
  <si>
    <t>http://pbs.twimg.com/profile_images/2161017286/wea_photoshoot_flowered_dress_small_normal.jpg</t>
  </si>
  <si>
    <t>http://pbs.twimg.com/profile_images/1980787977/Shaping_NJ_logo_normal.jpg</t>
  </si>
  <si>
    <t>http://pbs.twimg.com/profile_images/267308735/Montclair-State-University-crestsm_normal.jpg</t>
  </si>
  <si>
    <t>http://a0.twimg.com/profile_images/2752431644/0da18ef609ca1d2103fec0406669c47c_normal.png</t>
  </si>
  <si>
    <t>http://pbs.twimg.com/profile_images/378800000085221916/95c1fb4b937e9b81eba9516bbb3ef4f0_normal.jpeg</t>
  </si>
  <si>
    <t>http://a0.twimg.com/profile_images/825276870/jdc_1_normal.jpg</t>
  </si>
  <si>
    <t>http://pbs.twimg.com/profile_images/3573060914/e5936ab80a572c5d72500f764b1aab61_normal.jpeg</t>
  </si>
  <si>
    <t>http://a0.twimg.com/profile_images/2926959677/9b24efed1a35c998b36d86043cbce888_normal.jpeg</t>
  </si>
  <si>
    <t>http://pbs.twimg.com/profile_images/378800000254666000/5e7261ed2c59d1090fc383a74a41acaf_normal.jpeg</t>
  </si>
  <si>
    <t>http://pbs.twimg.com/profile_images/207919257/jhecklinger2009_normal.jpg</t>
  </si>
  <si>
    <t>http://a0.twimg.com/profile_images/1632244949/blake_normal.jpg</t>
  </si>
  <si>
    <t>http://a0.twimg.com/profile_images/2037004110/ICHLogoSquareblack_normal.jpg</t>
  </si>
  <si>
    <t>http://a0.twimg.com/profile_images/1735307935/20110811-_MG_7555_cropped1_normal.jpg</t>
  </si>
  <si>
    <t>http://pbs.twimg.com/profile_images/2991447764/68e7eafdcaad894c49ee74855da4251c_normal.png</t>
  </si>
  <si>
    <t>http://pbs.twimg.com/profile_images/783951941/profile_normal.png</t>
  </si>
  <si>
    <t>http://a0.twimg.com/profile_images/2900154295/133453a426b92e4375c23875de828751_normal.jpeg</t>
  </si>
  <si>
    <t>http://a0.twimg.com/profile_images/1881802563/united-way-lock-up-rgb-01_2_normal.jpg</t>
  </si>
  <si>
    <t>http://a0.twimg.com/profile_images/1347151661/rh_formal_normal.JPG</t>
  </si>
  <si>
    <t>http://pbs.twimg.com/profile_images/378800000147557925/857a1d4e397330d834851f8c9523cbbb_normal.jpeg</t>
  </si>
  <si>
    <t>http://pbs.twimg.com/profile_images/1923300018/131501_10150115968127018_662777017_7596556_1388494_o_normal.jpg</t>
  </si>
  <si>
    <t>http://pbs.twimg.com/profile_images/3118163149/895df4b863711a156066dfb9a93edc0e_normal.jpeg</t>
  </si>
  <si>
    <t>http://pbs.twimg.com/profile_images/378800000622925680/e22a09cd8113cdab24e436e1a657ab70_normal.jpeg</t>
  </si>
  <si>
    <t>http://pbs.twimg.com/profile_images/2669758272/f04f223191788e3d46ddf40266177a39_normal.png</t>
  </si>
  <si>
    <t>http://pbs.twimg.com/profile_images/1246776661/JUD_Antsirabe_w_CARE_cap_normal.jpg</t>
  </si>
  <si>
    <t>http://a0.twimg.com/profile_images/2417406748/jnmnx6oyjiiu2akpjulv_normal.png</t>
  </si>
  <si>
    <t>http://pbs.twimg.com/profile_images/2738132030/6a9db0b1bb8526d3374b3c01dd229846_normal.jpeg</t>
  </si>
  <si>
    <t>http://pbs.twimg.com/profile_images/1479508730/Square_logo_normal.jpg</t>
  </si>
  <si>
    <t>http://pbs.twimg.com/profile_images/1381657298/eric2_normal.jpg</t>
  </si>
  <si>
    <t>http://pbs.twimg.com/profile_images/1404276416/IMG_2580_normal.jpg</t>
  </si>
  <si>
    <t>http://pbs.twimg.com/profile_images/3783184937/c936123047c3cbe1119e6a69f6e1ab14_normal.jpeg</t>
  </si>
  <si>
    <t>http://pbs.twimg.com/profile_images/2734005159/728e77f30db7e8cdfaa91f8623fc1bf7_normal.jpeg</t>
  </si>
  <si>
    <t>http://pbs.twimg.com/profile_images/378800000365900541/f7da98b98b31362ce21d51d0c8496482_normal.jpeg</t>
  </si>
  <si>
    <t>http://pbs.twimg.com/profile_images/1551618595/EDC_square_full_normal.png</t>
  </si>
  <si>
    <t>http://pbs.twimg.com/profile_images/3056902107/6e5e98bf71c14a4ccd53a61351e50d9c_normal.jpeg</t>
  </si>
  <si>
    <t>http://a0.twimg.com/profile_images/378800000304902833/20c48b4ab1b4f884cc4e57dccddc5ead_normal.jpeg</t>
  </si>
  <si>
    <t>http://a0.twimg.com/profile_images/2381976230/thomaz_portrait_2009_normal.jpg</t>
  </si>
  <si>
    <t>http://pbs.twimg.com/profile_images/3501630137/e87f1174b3782c50061eea98eaa07a14_normal.jpeg</t>
  </si>
  <si>
    <t>http://pbs.twimg.com/profile_images/288079338/2_normal.jpg</t>
  </si>
  <si>
    <t>http://pbs.twimg.com/profile_images/3477056780/19a0ddbaf707ccab024967597bd7aa47_normal.jpeg</t>
  </si>
  <si>
    <t>http://pbs.twimg.com/profile_images/378800000510784765/2b86d3ea24b694ef7ce5841bd3d74dc5_normal.jpeg</t>
  </si>
  <si>
    <t>http://pbs.twimg.com/profile_images/3540086853/439d2dbaa75d00f431832689baca3217_normal.png</t>
  </si>
  <si>
    <t>http://a0.twimg.com/profile_images/1959635952/Profile_low_quality_normal.jpg</t>
  </si>
  <si>
    <t>http://pbs.twimg.com/profile_images/3358897405/e9d5245c43abd747ab8719a24d78eaf5_normal.jpeg</t>
  </si>
  <si>
    <t>http://a0.twimg.com/profile_images/3578333433/4efed42a1dea009f0798448065af1238_normal.jpeg</t>
  </si>
  <si>
    <t>http://a0.twimg.com/profile_images/378800000495048716/486acfbaa86d142e18286f6146c9106c_normal.png</t>
  </si>
  <si>
    <t>http://pbs.twimg.com/profile_images/1508212350/SSS_Logo_normal.jpg</t>
  </si>
  <si>
    <t>http://pbs.twimg.com/profile_images/1929247932/logosqr_normal.jpg</t>
  </si>
  <si>
    <t>http://a0.twimg.com/profile_images/2367314037/ugecb8vguuy94ywxfcuc_normal.jpeg</t>
  </si>
  <si>
    <t>http://pbs.twimg.com/profile_images/1168822762/blue_logo_small_normal.jpg</t>
  </si>
  <si>
    <t>http://a0.twimg.com/profile_images/1644788301/309small__289x428___2__normal.jpg</t>
  </si>
  <si>
    <t>http://pbs.twimg.com/profile_images/3659070086/9b77de0383a914d692e6fc7d84374bfd_normal.jpeg</t>
  </si>
  <si>
    <t>http://pbs.twimg.com/profile_images/1761947716/Vertical_RGB_600_normal.jpg</t>
  </si>
  <si>
    <t>http://a0.twimg.com/profile_images/1294979025/af-logo_normal.png</t>
  </si>
  <si>
    <t>http://pbs.twimg.com/profile_images/2435508920/70w58d4tn7hr9xw4kjw9_normal.jpeg</t>
  </si>
  <si>
    <t>http://abs.twimg.com/sticky/default_profile_images/default_profile_2_normal.png</t>
  </si>
  <si>
    <t>http://pbs.twimg.com/profile_images/1864835073/CalPERS_Vertical_Logo_normal.jpg</t>
  </si>
  <si>
    <t>http://a0.twimg.com/profile_images/2559875375/z6704gyhz2odxh45odnd_normal.jpeg</t>
  </si>
  <si>
    <t>http://pbs.twimg.com/profile_images/1296142579/morariu_johanna_headshot_normal.jpg</t>
  </si>
  <si>
    <t>http://a0.twimg.com/profile_images/1134420773/DaveHead_normal.jpg</t>
  </si>
  <si>
    <t>http://pbs.twimg.com/profile_images/2812188689/8aaed8ddfcc751a7ba03b7ab7a87b4be_normal.png</t>
  </si>
  <si>
    <t>http://a0.twimg.com/profile_images/378800000045127939/7977f68b6b93fc2d5ec84040ebd1d38e_normal.jpeg</t>
  </si>
  <si>
    <t>http://pbs.twimg.com/profile_images/859758157/TCElogoFB_normal.jpg</t>
  </si>
  <si>
    <t>http://pbs.twimg.com/profile_images/335173456/DSC00168_2_normal.JPG</t>
  </si>
  <si>
    <t>http://pbs.twimg.com/profile_images/1128587435/Dana_Chinn_4317_normal.jpg</t>
  </si>
  <si>
    <t>http://a0.twimg.com/profile_images/2509513114/8hn5e5zl737vw5n6g81n_normal.jpeg</t>
  </si>
  <si>
    <t>http://pbs.twimg.com/profile_images/378800000364491937/ebfbc4e0f3e642fceb853c9cd117cc56_normal.jpeg</t>
  </si>
  <si>
    <t>http://pbs.twimg.com/profile_images/3467759780/1266e8549318e2002500b21641089fe5_normal.jpeg</t>
  </si>
  <si>
    <t>http://a0.twimg.com/profile_images/1799825727/LC-twitter-icon_normal.jpg</t>
  </si>
  <si>
    <t>http://pbs.twimg.com/profile_images/1216522852/image_normal.jpg</t>
  </si>
  <si>
    <t>http://pbs.twimg.com/profile_images/344513261566284747/26fe1f4880331012a1afe5d108c1c4fa_normal.png</t>
  </si>
  <si>
    <t>http://pbs.twimg.com/profile_images/1933320309/Photo_on_2012-03-09_at_11.33__2_normal.jpg</t>
  </si>
  <si>
    <t>http://a0.twimg.com/profile_images/378800000626702870/34e0ac3d0c1380c4e62f6931c5166847_normal.jpeg</t>
  </si>
  <si>
    <t>http://pbs.twimg.com/profile_images/1395795685/_DSC1092_3_normal.jpeg</t>
  </si>
  <si>
    <t>http://a0.twimg.com/profile_images/2812091893/1d2fd822246530adf3e83ea45e604f2a_normal.jpeg</t>
  </si>
  <si>
    <t>http://pbs.twimg.com/profile_images/3033559429/6e42ff4c9222630e1bb534919dcf53ae_normal.jpeg</t>
  </si>
  <si>
    <t>http://pbs.twimg.com/profile_images/2669648320/4b408314e54961a8025032d68de17077_normal.jpeg</t>
  </si>
  <si>
    <t>http://abs.twimg.com/sticky/default_profile_images/default_profile_1_normal.png</t>
  </si>
  <si>
    <t>http://pbs.twimg.com/profile_images/1391286318/Rainier_normal.jpg</t>
  </si>
  <si>
    <t>http://pbs.twimg.com/profile_images/378800000635789137/cd60e2a06ca61f9518e9bb4f812ca312_normal.jpeg</t>
  </si>
  <si>
    <t>http://pbs.twimg.com/profile_images/2702349221/f548ac80746318f2b9571ceb7dca5e82_normal.png</t>
  </si>
  <si>
    <t>http://a0.twimg.com/profile_images/378800000449994327/5d0f04cbdb0f30ac68c967cb8ff7994c_normal.jpeg</t>
  </si>
  <si>
    <t>http://pbs.twimg.com/profile_images/1737484587/color_logo_tiny_square_normal.jpg</t>
  </si>
  <si>
    <t>http://pbs.twimg.com/profile_images/275673011/UA-Logo-2_normal.gif</t>
  </si>
  <si>
    <t>http://a0.twimg.com/profile_images/148656154/vpprectangle_normal.jpg</t>
  </si>
  <si>
    <t>http://a0.twimg.com/profile_images/2687759640/ef5dbd90c9013be055d5a01b984ae8c4_normal.png</t>
  </si>
  <si>
    <t>http://pbs.twimg.com/profile_images/3212109829/9e8d5c8ce4f61d553d02df3171f59048_normal.jpeg</t>
  </si>
  <si>
    <t>http://pbs.twimg.com/profile_images/494848504/TWEETLOGO_normal.jpg</t>
  </si>
  <si>
    <t>http://a0.twimg.com/profile_images/315243922/QforDQ_normal.gif</t>
  </si>
  <si>
    <t>http://a0.twimg.com/profile_images/3560577356/78d41b62c166155083ea56f4d5e74ea4_normal.png</t>
  </si>
  <si>
    <t>http://pbs.twimg.com/profile_images/1429062105/cover_normal.png</t>
  </si>
  <si>
    <t>http://a0.twimg.com/profile_images/378800000427022961/14d416f5a6814d69e41c7a879909b59f_normal.jpeg</t>
  </si>
  <si>
    <t>http://a0.twimg.com/profile_images/661853259/ftf_profile_normal.jpg</t>
  </si>
  <si>
    <t>http://a0.twimg.com/profile_images/2780922828/d5aaef3c4cee9f016ccd347cc34b2a27_normal.png</t>
  </si>
  <si>
    <t>http://a0.twimg.com/profile_images/1901832867/GRsticker_normal.png</t>
  </si>
  <si>
    <t>http://pbs.twimg.com/profile_images/844617274/logo4_normal.jpg</t>
  </si>
  <si>
    <t>http://pbs.twimg.com/profile_images/2101581057/image_normal.jpg</t>
  </si>
  <si>
    <t>http://pbs.twimg.com/profile_images/378800000517534987/30f98401fdc4bee9ed1311b632fd2da9_normal.jpeg</t>
  </si>
  <si>
    <t>http://pbs.twimg.com/profile_images/3496170551/833a4940d80a4c7872c2a85101cd34d8_normal.png</t>
  </si>
  <si>
    <t>http://a0.twimg.com/profile_images/1383554544/onlinepic_normal.jpg</t>
  </si>
  <si>
    <t>http://pbs.twimg.com/profile_images/1972179633/twitter_copy_normal.jpg</t>
  </si>
  <si>
    <t>http://a0.twimg.com/profile_images/1380256874/PDA_Twitter_normal.jpg</t>
  </si>
  <si>
    <t>http://a0.twimg.com/profile_images/3287450452/2f3e28a22d2ad7b28d83d2f81476e540_normal.jpeg</t>
  </si>
  <si>
    <t>http://pbs.twimg.com/profile_images/1583828109/DSCF1627_2_normal.JPG</t>
  </si>
  <si>
    <t>http://pbs.twimg.com/profile_images/3675641314/5b3e1570cb16a76bd4d04f3cb7ae7961_normal.jpeg</t>
  </si>
  <si>
    <t>http://a0.twimg.com/profile_images/2543848589/7gmv0oq01u5qitepdste_normal.jpeg</t>
  </si>
  <si>
    <t>http://pbs.twimg.com/profile_images/1542239745/square_logo_normal.jpg</t>
  </si>
  <si>
    <t>http://pbs.twimg.com/profile_images/3609459609/363a4aa8bca4285b28fe39257ab11034_normal.jpeg</t>
  </si>
  <si>
    <t>http://a0.twimg.com/profile_images/2156321812/clear_logo-twitter_normal.jpg</t>
  </si>
  <si>
    <t>http://pbs.twimg.com/profile_images/3028930580/aea8ac6180d6bcdb41d8ea5e691491c8_normal.jpeg</t>
  </si>
  <si>
    <t>http://pbs.twimg.com/profile_images/1178072813/jun21_jess__5__normal.JPG</t>
  </si>
  <si>
    <t>http://pbs.twimg.com/profile_images/2057988150/image_normal.jpg</t>
  </si>
  <si>
    <t>http://pbs.twimg.com/profile_images/53142956/Saw-whet_Owl_10_normal.jpg</t>
  </si>
  <si>
    <t>http://pbs.twimg.com/profile_images/2928451505/69bac95cd21397ee443cb04e297c064f_normal.jpeg</t>
  </si>
  <si>
    <t>http://pbs.twimg.com/profile_images/3157822754/db115772fc5f2420f5fb98e010f4d4cc_normal.jpeg</t>
  </si>
  <si>
    <t>http://a0.twimg.com/profile_images/3607936903/939fda8f5e8d67cd47a9a8e87bb233a2_normal.jpeg</t>
  </si>
  <si>
    <t>http://pbs.twimg.com/profile_images/378800000421402419/0d05ccdec2923d0736f86bf44561f30c_normal.jpeg</t>
  </si>
  <si>
    <t>http://pbs.twimg.com/profile_images/378800000366101847/8afda602ff3f751e8c78c362c3f0f648_normal.jpeg</t>
  </si>
  <si>
    <t>http://pbs.twimg.com/profile_images/92033238/Evaluation_identity_normal.png</t>
  </si>
  <si>
    <t>http://pbs.twimg.com/profile_images/203506071/May_2004_normal.jpg</t>
  </si>
  <si>
    <t>http://a0.twimg.com/profile_images/722541321/AP_2-25-10_normal.jpg</t>
  </si>
  <si>
    <t>http://pbs.twimg.com/profile_images/1294971318/cei_logo_normal.png</t>
  </si>
  <si>
    <t>Open Twitter Page for This Person</t>
  </si>
  <si>
    <t>http://twitter.com/arham2023</t>
  </si>
  <si>
    <t>http://twitter.com/nztaylor</t>
  </si>
  <si>
    <t>http://twitter.com/kmckegg</t>
  </si>
  <si>
    <t>http://twitter.com/ygk</t>
  </si>
  <si>
    <t>http://twitter.com/chiyanlam</t>
  </si>
  <si>
    <t>http://twitter.com/sjaggars</t>
  </si>
  <si>
    <t>http://twitter.com/kendallguthrie3</t>
  </si>
  <si>
    <t>http://twitter.com/teresasmithmktg</t>
  </si>
  <si>
    <t>http://twitter.com/icfi</t>
  </si>
  <si>
    <t>http://twitter.com/h_y_l</t>
  </si>
  <si>
    <t>http://twitter.com/aeaweb</t>
  </si>
  <si>
    <t>http://twitter.com/machtm</t>
  </si>
  <si>
    <t>http://twitter.com/kyrobiz</t>
  </si>
  <si>
    <t>http://twitter.com/wasteofspaces</t>
  </si>
  <si>
    <t>http://twitter.com/clysy</t>
  </si>
  <si>
    <t>http://twitter.com/carsonresearch</t>
  </si>
  <si>
    <t>http://twitter.com/intentionalmuse</t>
  </si>
  <si>
    <t>http://twitter.com/gschiche</t>
  </si>
  <si>
    <t>http://twitter.com/discovercgu</t>
  </si>
  <si>
    <t>http://twitter.com/noel_megan</t>
  </si>
  <si>
    <t>http://twitter.com/sc4ccm</t>
  </si>
  <si>
    <t>http://twitter.com/ddbragg</t>
  </si>
  <si>
    <t>http://twitter.com/kendallg</t>
  </si>
  <si>
    <t>http://twitter.com/urnotaperson</t>
  </si>
  <si>
    <t>http://twitter.com/mathpolresearch</t>
  </si>
  <si>
    <t>http://twitter.com/kenzgrondahl</t>
  </si>
  <si>
    <t>http://twitter.com/luthworldrelief</t>
  </si>
  <si>
    <t>http://twitter.com/inventivodesign</t>
  </si>
  <si>
    <t>http://twitter.com/iieresearch</t>
  </si>
  <si>
    <t>http://twitter.com/dcameron_ielts</t>
  </si>
  <si>
    <t>http://twitter.com/originalglen</t>
  </si>
  <si>
    <t>http://twitter.com/practicalaction</t>
  </si>
  <si>
    <t>http://twitter.com/ctanasichuk</t>
  </si>
  <si>
    <t>http://twitter.com/myalmg</t>
  </si>
  <si>
    <t>http://twitter.com/penstarr1</t>
  </si>
  <si>
    <t>http://twitter.com/szergout</t>
  </si>
  <si>
    <t>http://twitter.com/sage_methods</t>
  </si>
  <si>
    <t>http://twitter.com/katehg4</t>
  </si>
  <si>
    <t>http://twitter.com/helenssalmon</t>
  </si>
  <si>
    <t>http://twitter.com/evaluationdiva</t>
  </si>
  <si>
    <t>http://twitter.com/jadz</t>
  </si>
  <si>
    <t>http://twitter.com/andressamanila</t>
  </si>
  <si>
    <t>http://twitter.com/cif_action</t>
  </si>
  <si>
    <t>http://twitter.com/chrwo</t>
  </si>
  <si>
    <t>http://twitter.com/climateeval</t>
  </si>
  <si>
    <t>http://twitter.com/goodresearch</t>
  </si>
  <si>
    <t>http://twitter.com/ejanedavidson</t>
  </si>
  <si>
    <t>http://twitter.com/catina68</t>
  </si>
  <si>
    <t>http://twitter.com/pamojauk</t>
  </si>
  <si>
    <t>http://twitter.com/dan_mcd</t>
  </si>
  <si>
    <t>http://twitter.com/giepp_info</t>
  </si>
  <si>
    <t>http://twitter.com/comofevaluators</t>
  </si>
  <si>
    <t>http://twitter.com/mquinnp</t>
  </si>
  <si>
    <t>http://twitter.com/annkemery</t>
  </si>
  <si>
    <t>http://twitter.com/aeaamp</t>
  </si>
  <si>
    <t>http://twitter.com/verticalchange</t>
  </si>
  <si>
    <t>http://twitter.com/ann_gero</t>
  </si>
  <si>
    <t>http://twitter.com/dustingotlegos</t>
  </si>
  <si>
    <t>http://twitter.com/glsenresearch</t>
  </si>
  <si>
    <t>http://twitter.com/sarahstachowiak</t>
  </si>
  <si>
    <t>http://twitter.com/vicvrana</t>
  </si>
  <si>
    <t>http://twitter.com/ldhillon</t>
  </si>
  <si>
    <t>http://twitter.com/gafcpnews</t>
  </si>
  <si>
    <t>http://twitter.com/metisassociates</t>
  </si>
  <si>
    <t>http://twitter.com/lauratagle</t>
  </si>
  <si>
    <t>http://twitter.com/amyw415</t>
  </si>
  <si>
    <t>http://twitter.com/rwjf</t>
  </si>
  <si>
    <t>http://twitter.com/deborahmm</t>
  </si>
  <si>
    <t>http://twitter.com/oldmh</t>
  </si>
  <si>
    <t>http://twitter.com/arthurlupia</t>
  </si>
  <si>
    <t>http://twitter.com/jwong013</t>
  </si>
  <si>
    <t>http://twitter.com/hollywhisman</t>
  </si>
  <si>
    <t>http://twitter.com/johnolavs</t>
  </si>
  <si>
    <t>http://twitter.com/johannaberg</t>
  </si>
  <si>
    <t>http://twitter.com/meowtree</t>
  </si>
  <si>
    <t>http://twitter.com/zenpeacekeeper</t>
  </si>
  <si>
    <t>http://twitter.com/splachtaelliott</t>
  </si>
  <si>
    <t>http://twitter.com/kayebear</t>
  </si>
  <si>
    <t>http://twitter.com/unimelb</t>
  </si>
  <si>
    <t>http://twitter.com/arth</t>
  </si>
  <si>
    <t>http://twitter.com/mingome</t>
  </si>
  <si>
    <t>http://twitter.com/gaylonparsons</t>
  </si>
  <si>
    <t>http://twitter.com/gtak</t>
  </si>
  <si>
    <t>http://twitter.com/sueafj1</t>
  </si>
  <si>
    <t>http://twitter.com/afjbebold</t>
  </si>
  <si>
    <t>http://twitter.com/hapeeler</t>
  </si>
  <si>
    <t>http://twitter.com/geofunders</t>
  </si>
  <si>
    <t>http://twitter.com/rjholladay</t>
  </si>
  <si>
    <t>http://twitter.com/glendaeoyang</t>
  </si>
  <si>
    <t>http://twitter.com/lrizzardini</t>
  </si>
  <si>
    <t>http://twitter.com/jnash</t>
  </si>
  <si>
    <t>http://twitter.com/wested</t>
  </si>
  <si>
    <t>http://twitter.com/bstabile1</t>
  </si>
  <si>
    <t>http://twitter.com/kla_mcps</t>
  </si>
  <si>
    <t>http://twitter.com/msiworldwide</t>
  </si>
  <si>
    <t>http://twitter.com/ndi</t>
  </si>
  <si>
    <t>http://twitter.com/kristinwolff</t>
  </si>
  <si>
    <t>http://twitter.com/natesilver</t>
  </si>
  <si>
    <t>http://twitter.com/ly_wilson</t>
  </si>
  <si>
    <t>http://twitter.com/drlatulane</t>
  </si>
  <si>
    <t>http://twitter.com/africaresilient</t>
  </si>
  <si>
    <t>http://twitter.com/sofianola</t>
  </si>
  <si>
    <t>http://twitter.com/usaidassist</t>
  </si>
  <si>
    <t>http://twitter.com/urcchs</t>
  </si>
  <si>
    <t>http://twitter.com/evlahaki</t>
  </si>
  <si>
    <t>http://twitter.com/evaluationmaven</t>
  </si>
  <si>
    <t>http://twitter.com/nonprofadvocacy</t>
  </si>
  <si>
    <t>http://twitter.com/first5monterey</t>
  </si>
  <si>
    <t>http://twitter.com/harderco</t>
  </si>
  <si>
    <t>http://twitter.com/jnickrand</t>
  </si>
  <si>
    <t>http://twitter.com/joshdelarosa1</t>
  </si>
  <si>
    <t>http://twitter.com/claremnolan</t>
  </si>
  <si>
    <t>http://twitter.com/davidwseattle</t>
  </si>
  <si>
    <t>http://twitter.com/illuminatedllc</t>
  </si>
  <si>
    <t>http://twitter.com/academyofscistl</t>
  </si>
  <si>
    <t>http://twitter.com/informalscience</t>
  </si>
  <si>
    <t>http://twitter.com/cnoeone</t>
  </si>
  <si>
    <t>http://twitter.com/aimeejmf</t>
  </si>
  <si>
    <t>http://twitter.com/_onedc</t>
  </si>
  <si>
    <t>http://twitter.com/motubean</t>
  </si>
  <si>
    <t>http://twitter.com/jeskak</t>
  </si>
  <si>
    <t>http://twitter.com/intuitiveco</t>
  </si>
  <si>
    <t>http://twitter.com/phillychi</t>
  </si>
  <si>
    <t>http://twitter.com/hamaiconsulting</t>
  </si>
  <si>
    <t>http://twitter.com/dexterpante</t>
  </si>
  <si>
    <t>http://twitter.com/clearinitiative</t>
  </si>
  <si>
    <t>http://twitter.com/evalcentral</t>
  </si>
  <si>
    <t>http://twitter.com/ideaseval</t>
  </si>
  <si>
    <t>http://twitter.com/twe</t>
  </si>
  <si>
    <t>http://twitter.com/evalpartners</t>
  </si>
  <si>
    <t>http://twitter.com/txtpablo</t>
  </si>
  <si>
    <t>http://twitter.com/programeval</t>
  </si>
  <si>
    <t>http://twitter.com/nfranz</t>
  </si>
  <si>
    <t>http://twitter.com/beantownkate</t>
  </si>
  <si>
    <t>http://twitter.com/jfcsboston</t>
  </si>
  <si>
    <t>http://twitter.com/liveworkthrive</t>
  </si>
  <si>
    <t>http://twitter.com/laurabeals</t>
  </si>
  <si>
    <t>http://twitter.com/siggymarvin</t>
  </si>
  <si>
    <t>http://twitter.com/abmakulec</t>
  </si>
  <si>
    <t>http://twitter.com/alvaroelima</t>
  </si>
  <si>
    <t>http://twitter.com/gefeo_tweets</t>
  </si>
  <si>
    <t>http://twitter.com/ajtitong</t>
  </si>
  <si>
    <t>http://twitter.com/49ers</t>
  </si>
  <si>
    <t>http://twitter.com/lizzjade</t>
  </si>
  <si>
    <t>http://twitter.com/pfcd</t>
  </si>
  <si>
    <t>http://twitter.com/abtassociates</t>
  </si>
  <si>
    <t>http://twitter.com/hankmarotske</t>
  </si>
  <si>
    <t>http://twitter.com/isaac_outcomes</t>
  </si>
  <si>
    <t>http://twitter.com/jennifer_z8</t>
  </si>
  <si>
    <t>http://twitter.com/artswave</t>
  </si>
  <si>
    <t>http://twitter.com/unitedwaygc</t>
  </si>
  <si>
    <t>http://twitter.com/kathrynmarker</t>
  </si>
  <si>
    <t>http://twitter.com/sandramathison</t>
  </si>
  <si>
    <t>http://twitter.com/exposyourmuseum</t>
  </si>
  <si>
    <t>http://twitter.com/kennedycenter</t>
  </si>
  <si>
    <t>http://twitter.com/rsrchevalmeasur</t>
  </si>
  <si>
    <t>http://twitter.com/dlarwin</t>
  </si>
  <si>
    <t>http://twitter.com/eliro</t>
  </si>
  <si>
    <t>http://twitter.com/evalu8r</t>
  </si>
  <si>
    <t>http://twitter.com/hiltonwash</t>
  </si>
  <si>
    <t>http://twitter.com/emeraldedu</t>
  </si>
  <si>
    <t>http://twitter.com/indo_monev</t>
  </si>
  <si>
    <t>http://twitter.com/grindato</t>
  </si>
  <si>
    <t>http://twitter.com/researchatcri</t>
  </si>
  <si>
    <t>http://twitter.com/tomdoub</t>
  </si>
  <si>
    <t>http://twitter.com/monasf</t>
  </si>
  <si>
    <t>http://twitter.com/lrpeck</t>
  </si>
  <si>
    <t>http://twitter.com/dallshell</t>
  </si>
  <si>
    <t>http://twitter.com/rootsharmon</t>
  </si>
  <si>
    <t>http://twitter.com/ambersligar</t>
  </si>
  <si>
    <t>http://twitter.com/link2alchemy</t>
  </si>
  <si>
    <t>http://twitter.com/mscrystalduran</t>
  </si>
  <si>
    <t>http://twitter.com/datadyne</t>
  </si>
  <si>
    <t>http://twitter.com/jsihealth</t>
  </si>
  <si>
    <t>http://twitter.com/katrinamari_com</t>
  </si>
  <si>
    <t>http://twitter.com/phdcomics</t>
  </si>
  <si>
    <t>http://twitter.com/unitedwaynyc</t>
  </si>
  <si>
    <t>http://twitter.com/amberagd</t>
  </si>
  <si>
    <t>http://twitter.com/sreffey</t>
  </si>
  <si>
    <t>http://twitter.com/susangkomen</t>
  </si>
  <si>
    <t>http://twitter.com/zsuzsiness</t>
  </si>
  <si>
    <t>http://twitter.com/inclusvsecurity</t>
  </si>
  <si>
    <t>http://twitter.com/abwolibyenkya</t>
  </si>
  <si>
    <t>http://twitter.com/aspeninstitute</t>
  </si>
  <si>
    <t>http://twitter.com/care</t>
  </si>
  <si>
    <t>http://twitter.com/globalgiving</t>
  </si>
  <si>
    <t>http://twitter.com/colleenbarbero</t>
  </si>
  <si>
    <t>http://twitter.com/stlsarahs</t>
  </si>
  <si>
    <t>http://twitter.com/cphsswustl</t>
  </si>
  <si>
    <t>http://twitter.com/rayrlewis1</t>
  </si>
  <si>
    <t>http://twitter.com/measuringsucces</t>
  </si>
  <si>
    <t>http://twitter.com/innonet_eval</t>
  </si>
  <si>
    <t>http://twitter.com/acarlman</t>
  </si>
  <si>
    <t>http://twitter.com/sedltweets</t>
  </si>
  <si>
    <t>http://twitter.com/knowledgeall</t>
  </si>
  <si>
    <t>http://twitter.com/kelciprice</t>
  </si>
  <si>
    <t>http://twitter.com/fdncenter</t>
  </si>
  <si>
    <t>http://twitter.com/westendresnyc</t>
  </si>
  <si>
    <t>http://twitter.com/fortytonone</t>
  </si>
  <si>
    <t>http://twitter.com/tmsquires</t>
  </si>
  <si>
    <t>http://twitter.com/bubandpops</t>
  </si>
  <si>
    <t>http://twitter.com/rebeccaeddy</t>
  </si>
  <si>
    <t>http://twitter.com/cobblestoneeval</t>
  </si>
  <si>
    <t>http://twitter.com/missjusna</t>
  </si>
  <si>
    <t>http://twitter.com/mayraadiaz1</t>
  </si>
  <si>
    <t>http://twitter.com/resilientchild</t>
  </si>
  <si>
    <t>http://twitter.com/patriciajrogers</t>
  </si>
  <si>
    <t>http://twitter.com/allisontitcomb</t>
  </si>
  <si>
    <t>http://twitter.com/cwbadger12</t>
  </si>
  <si>
    <t>http://twitter.com/createquity</t>
  </si>
  <si>
    <t>http://twitter.com/ninaksimon</t>
  </si>
  <si>
    <t>http://twitter.com/active_voice</t>
  </si>
  <si>
    <t>http://twitter.com/donglasstwit</t>
  </si>
  <si>
    <t>http://twitter.com/mediametrics</t>
  </si>
  <si>
    <t>http://twitter.com/damianrainey</t>
  </si>
  <si>
    <t>http://twitter.com/stuarthenderon</t>
  </si>
  <si>
    <t>http://twitter.com/_fundraisers</t>
  </si>
  <si>
    <t>http://twitter.com/christiegetman</t>
  </si>
  <si>
    <t>http://twitter.com/tweet_afrea</t>
  </si>
  <si>
    <t>http://twitter.com/timelyportfolio</t>
  </si>
  <si>
    <t>http://twitter.com/wtfenn</t>
  </si>
  <si>
    <t>http://twitter.com/tonyfujs</t>
  </si>
  <si>
    <t>http://twitter.com/brendasheik</t>
  </si>
  <si>
    <t>http://twitter.com/sheilabrobinson</t>
  </si>
  <si>
    <t>http://twitter.com/sukist</t>
  </si>
  <si>
    <t>http://twitter.com/annie314159</t>
  </si>
  <si>
    <t>http://twitter.com/iwannotowidigdo</t>
  </si>
  <si>
    <t>http://twitter.com/jwasbes</t>
  </si>
  <si>
    <t>http://twitter.com/fluidsurveys</t>
  </si>
  <si>
    <t>http://twitter.com/covedc</t>
  </si>
  <si>
    <t>http://twitter.com/visualbrains</t>
  </si>
  <si>
    <t>http://twitter.com/drokba</t>
  </si>
  <si>
    <t>http://twitter.com/eblueberry</t>
  </si>
  <si>
    <t>http://twitter.com/zanchema</t>
  </si>
  <si>
    <t>http://twitter.com/elisatin</t>
  </si>
  <si>
    <t>http://twitter.com/alb202</t>
  </si>
  <si>
    <t>http://twitter.com/beccacarsel</t>
  </si>
  <si>
    <t>http://twitter.com/orsimpact</t>
  </si>
  <si>
    <t>http://twitter.com/ddfolz</t>
  </si>
  <si>
    <t>http://twitter.com/nedemocracy</t>
  </si>
  <si>
    <t>http://twitter.com/hannahgbenro</t>
  </si>
  <si>
    <t>http://twitter.com/seattleu</t>
  </si>
  <si>
    <t>http://twitter.com/frkearns</t>
  </si>
  <si>
    <t>http://twitter.com/usefuleval</t>
  </si>
  <si>
    <t>http://twitter.com/tajcarson</t>
  </si>
  <si>
    <t>http://twitter.com/bmoredatamind</t>
  </si>
  <si>
    <t>http://twitter.com/benitaw</t>
  </si>
  <si>
    <t>http://twitter.com/scriv1</t>
  </si>
  <si>
    <t>http://twitter.com/bettereval</t>
  </si>
  <si>
    <t>http://twitter.com/tomschenkjr</t>
  </si>
  <si>
    <t>http://twitter.com/viaevaluation</t>
  </si>
  <si>
    <t>http://twitter.com/akishajones</t>
  </si>
  <si>
    <t>http://twitter.com/pagingdrjama</t>
  </si>
  <si>
    <t>http://twitter.com/williamspolicy</t>
  </si>
  <si>
    <t>http://twitter.com/4socialimpact</t>
  </si>
  <si>
    <t>http://twitter.com/easterneval</t>
  </si>
  <si>
    <t>http://twitter.com/omg_impact</t>
  </si>
  <si>
    <t>http://twitter.com/esaccesibleapp</t>
  </si>
  <si>
    <t>http://twitter.com/jrainedrop</t>
  </si>
  <si>
    <t>http://twitter.com/richeddy</t>
  </si>
  <si>
    <t>http://twitter.com/alanakinarsky</t>
  </si>
  <si>
    <t>http://twitter.com/mariannephd</t>
  </si>
  <si>
    <t>http://twitter.com/jraynor1</t>
  </si>
  <si>
    <t>http://twitter.com/katathanasiades</t>
  </si>
  <si>
    <t>http://twitter.com/refocusinstitut</t>
  </si>
  <si>
    <t>http://twitter.com/lorifullerisme</t>
  </si>
  <si>
    <t>http://twitter.com/samheld15</t>
  </si>
  <si>
    <t>http://twitter.com/margaretroller</t>
  </si>
  <si>
    <t>http://twitter.com/transpositionsc</t>
  </si>
  <si>
    <t>http://twitter.com/jmemclean</t>
  </si>
  <si>
    <t>http://twitter.com/rtranchcf</t>
  </si>
  <si>
    <t>http://twitter.com/springproject2</t>
  </si>
  <si>
    <t>http://twitter.com/kassy_alia</t>
  </si>
  <si>
    <t>http://twitter.com/customeval</t>
  </si>
  <si>
    <t>http://twitter.com/kimfleonard</t>
  </si>
  <si>
    <t>http://twitter.com/biancafrogner</t>
  </si>
  <si>
    <t>http://twitter.com/bonfyreapp</t>
  </si>
  <si>
    <t>http://twitter.com/ccldotorg</t>
  </si>
  <si>
    <t>http://twitter.com/taniajarosewich</t>
  </si>
  <si>
    <t>http://twitter.com/agracknelson</t>
  </si>
  <si>
    <t>http://twitter.com/ctisdal5</t>
  </si>
  <si>
    <t>http://twitter.com/nationalzoo</t>
  </si>
  <si>
    <t>http://twitter.com/takeleadwomen</t>
  </si>
  <si>
    <t>http://twitter.com/dechenterprise</t>
  </si>
  <si>
    <t>http://twitter.com/brenlizhen</t>
  </si>
  <si>
    <t>http://twitter.com/rockefellerfdn</t>
  </si>
  <si>
    <t>http://twitter.com/issuelab</t>
  </si>
  <si>
    <t>http://twitter.com/kminichello</t>
  </si>
  <si>
    <t>http://twitter.com/debbiecarwana</t>
  </si>
  <si>
    <t>http://twitter.com/liesastamm</t>
  </si>
  <si>
    <t>http://twitter.com/lisafrantzen</t>
  </si>
  <si>
    <t>http://twitter.com/cwphilanthropy</t>
  </si>
  <si>
    <t>http://twitter.com/elisegarvey</t>
  </si>
  <si>
    <t>http://twitter.com/osborneny</t>
  </si>
  <si>
    <t>http://twitter.com/catapult_design</t>
  </si>
  <si>
    <t>http://twitter.com/neaarts</t>
  </si>
  <si>
    <t>http://twitter.com/john_gargani</t>
  </si>
  <si>
    <t>http://twitter.com/umnews</t>
  </si>
  <si>
    <t>http://twitter.com/searchinstitute</t>
  </si>
  <si>
    <t>http://twitter.com/rosemary100</t>
  </si>
  <si>
    <t>http://twitter.com/stevenhojlund</t>
  </si>
  <si>
    <t>http://twitter.com/alexfink</t>
  </si>
  <si>
    <t>http://twitter.com/afsc_org</t>
  </si>
  <si>
    <t>http://twitter.com/fsgt</t>
  </si>
  <si>
    <t>http://twitter.com/broadleafc</t>
  </si>
  <si>
    <t>http://twitter.com/aldininorris</t>
  </si>
  <si>
    <t>http://twitter.com/k_anderson_eval</t>
  </si>
  <si>
    <t>http://twitter.com/shapingnj</t>
  </si>
  <si>
    <t>http://twitter.com/montclairstateu</t>
  </si>
  <si>
    <t>http://twitter.com/fattydp</t>
  </si>
  <si>
    <t>http://twitter.com/nahsan209</t>
  </si>
  <si>
    <t>http://twitter.com/jdeancoffey</t>
  </si>
  <si>
    <t>http://twitter.com/angelina_lop</t>
  </si>
  <si>
    <t>http://twitter.com/eboutylkova</t>
  </si>
  <si>
    <t>http://twitter.com/irate01</t>
  </si>
  <si>
    <t>http://twitter.com/jhecklinger</t>
  </si>
  <si>
    <t>http://twitter.com/brittlake</t>
  </si>
  <si>
    <t>http://twitter.com/icommhealth</t>
  </si>
  <si>
    <t>http://twitter.com/impact_boston</t>
  </si>
  <si>
    <t>http://twitter.com/hysho</t>
  </si>
  <si>
    <t>http://twitter.com/mateenpregnancy</t>
  </si>
  <si>
    <t>http://twitter.com/wjguardado</t>
  </si>
  <si>
    <t>http://twitter.com/unitedway</t>
  </si>
  <si>
    <t>http://twitter.com/rthezel</t>
  </si>
  <si>
    <t>http://twitter.com/theimprovegroup</t>
  </si>
  <si>
    <t>http://twitter.com/cormacquinn</t>
  </si>
  <si>
    <t>http://twitter.com/tccgroup</t>
  </si>
  <si>
    <t>http://twitter.com/tccgrp</t>
  </si>
  <si>
    <t>http://twitter.com/ichirotoda1</t>
  </si>
  <si>
    <t>http://twitter.com/oxfamamerica</t>
  </si>
  <si>
    <t>http://twitter.com/johnuniackdavis</t>
  </si>
  <si>
    <t>http://twitter.com/crs_expertise</t>
  </si>
  <si>
    <t>http://twitter.com/ishidalo</t>
  </si>
  <si>
    <t>http://twitter.com/mcfoundation</t>
  </si>
  <si>
    <t>http://twitter.com/ej</t>
  </si>
  <si>
    <t>http://twitter.com/sandravelthuis</t>
  </si>
  <si>
    <t>http://twitter.com/indigo_queendom</t>
  </si>
  <si>
    <t>http://twitter.com/limeygrl</t>
  </si>
  <si>
    <t>http://twitter.com/tomeval</t>
  </si>
  <si>
    <t>http://twitter.com/edctweets</t>
  </si>
  <si>
    <t>http://twitter.com/crariza1</t>
  </si>
  <si>
    <t>http://twitter.com/laurabotwinick</t>
  </si>
  <si>
    <t>http://twitter.com/thomazchianca</t>
  </si>
  <si>
    <t>http://twitter.com/anniehillar</t>
  </si>
  <si>
    <t>http://twitter.com/unimatrix_0</t>
  </si>
  <si>
    <t>http://twitter.com/tanawuliji</t>
  </si>
  <si>
    <t>http://twitter.com/rajahmagat</t>
  </si>
  <si>
    <t>http://twitter.com/childtrends</t>
  </si>
  <si>
    <t>http://twitter.com/solemu</t>
  </si>
  <si>
    <t>http://twitter.com/evaluatedlife</t>
  </si>
  <si>
    <t>http://twitter.com/conceptsysinc</t>
  </si>
  <si>
    <t>http://twitter.com/ifvp</t>
  </si>
  <si>
    <t>http://twitter.com/sss_inc</t>
  </si>
  <si>
    <t>http://twitter.com/khulisams</t>
  </si>
  <si>
    <t>http://twitter.com/suementors</t>
  </si>
  <si>
    <t>http://twitter.com/fsgtweets</t>
  </si>
  <si>
    <t>http://twitter.com/chrislysy</t>
  </si>
  <si>
    <t>http://twitter.com/health_air</t>
  </si>
  <si>
    <t>http://twitter.com/usaid</t>
  </si>
  <si>
    <t>http://twitter.com/adaptationfund</t>
  </si>
  <si>
    <t>http://twitter.com/trina_willard</t>
  </si>
  <si>
    <t>http://twitter.com/arthurblank</t>
  </si>
  <si>
    <t>http://twitter.com/calpers</t>
  </si>
  <si>
    <t>http://twitter.com/lacarehealth</t>
  </si>
  <si>
    <t>http://twitter.com/j_morariu</t>
  </si>
  <si>
    <t>http://twitter.com/djbernstein</t>
  </si>
  <si>
    <t>http://twitter.com/srik</t>
  </si>
  <si>
    <t>http://twitter.com/evalgal</t>
  </si>
  <si>
    <t>http://twitter.com/calendow</t>
  </si>
  <si>
    <t>http://twitter.com/jmessengerpdx</t>
  </si>
  <si>
    <t>http://twitter.com/danachinn</t>
  </si>
  <si>
    <t>http://twitter.com/mayurhpatel</t>
  </si>
  <si>
    <t>http://twitter.com/ajoesidabutar</t>
  </si>
  <si>
    <t>http://twitter.com/akgold11</t>
  </si>
  <si>
    <t>http://twitter.com/living_cities</t>
  </si>
  <si>
    <t>http://twitter.com/juhauitto</t>
  </si>
  <si>
    <t>http://twitter.com/undp_evaluation</t>
  </si>
  <si>
    <t>http://twitter.com/indran_undp</t>
  </si>
  <si>
    <t>http://twitter.com/herberss</t>
  </si>
  <si>
    <t>http://twitter.com/nora_murphy</t>
  </si>
  <si>
    <t>http://twitter.com/pclfrd</t>
  </si>
  <si>
    <t>http://twitter.com/kd_eval</t>
  </si>
  <si>
    <t>http://twitter.com/tsbenson</t>
  </si>
  <si>
    <t>http://twitter.com/biff_bruise</t>
  </si>
  <si>
    <t>http://twitter.com/scriven1</t>
  </si>
  <si>
    <t>http://twitter.com/staceyschubert</t>
  </si>
  <si>
    <t>http://twitter.com/jameswcoyle</t>
  </si>
  <si>
    <t>http://twitter.com/jeffreyhenley</t>
  </si>
  <si>
    <t>http://twitter.com/nbpc1</t>
  </si>
  <si>
    <t>http://twitter.com/thelayc</t>
  </si>
  <si>
    <t>http://twitter.com/urbanalliance</t>
  </si>
  <si>
    <t>http://twitter.com/vppartners</t>
  </si>
  <si>
    <t>http://twitter.com/isaac_ou</t>
  </si>
  <si>
    <t>http://twitter.com/projectrenewal</t>
  </si>
  <si>
    <t>http://twitter.com/first5la</t>
  </si>
  <si>
    <t>http://twitter.com/dentaquest</t>
  </si>
  <si>
    <t>http://twitter.com/irvinefdn</t>
  </si>
  <si>
    <t>http://twitter.com/maksim2042</t>
  </si>
  <si>
    <t>http://twitter.com/harder</t>
  </si>
  <si>
    <t>http://twitter.com/azftf</t>
  </si>
  <si>
    <t>http://twitter.com/calwellness</t>
  </si>
  <si>
    <t>http://twitter.com/guerrillareads</t>
  </si>
  <si>
    <t>http://twitter.com/data2insight</t>
  </si>
  <si>
    <t>http://twitter.com/annevo</t>
  </si>
  <si>
    <t>http://twitter.com/lesliefierro</t>
  </si>
  <si>
    <t>http://twitter.com/iangoldmansa</t>
  </si>
  <si>
    <t>http://twitter.com/leadershipera</t>
  </si>
  <si>
    <t>http://twitter.com/jpann</t>
  </si>
  <si>
    <t>http://twitter.com/benbaumfalk</t>
  </si>
  <si>
    <t>http://twitter.com/pdaeval</t>
  </si>
  <si>
    <t>http://twitter.com/akanadavid</t>
  </si>
  <si>
    <t>http://twitter.com/abbyik</t>
  </si>
  <si>
    <t>http://twitter.com/praxsozi</t>
  </si>
  <si>
    <t>http://twitter.com/hurhassnain</t>
  </si>
  <si>
    <t>http://twitter.com/adbevaluation</t>
  </si>
  <si>
    <t>http://twitter.com/alanahulme</t>
  </si>
  <si>
    <t>http://twitter.com/clear_la</t>
  </si>
  <si>
    <t>http://twitter.com/jennzawacki</t>
  </si>
  <si>
    <t>http://twitter.com/jessachandler</t>
  </si>
  <si>
    <t>http://twitter.com/johngargani</t>
  </si>
  <si>
    <t>http://twitter.com/arnicas</t>
  </si>
  <si>
    <t>http://twitter.com/albertocairo</t>
  </si>
  <si>
    <t>http://twitter.com/rkanedc</t>
  </si>
  <si>
    <t>http://twitter.com/evalviny</t>
  </si>
  <si>
    <t>http://twitter.com/mcdapper</t>
  </si>
  <si>
    <t>http://twitter.com/leumeni</t>
  </si>
  <si>
    <t>http://twitter.com/rsimmon</t>
  </si>
  <si>
    <t>http://twitter.com/karcsig</t>
  </si>
  <si>
    <t>http://twitter.com/masterspolicy</t>
  </si>
  <si>
    <t>http://twitter.com/gigibarsoum</t>
  </si>
  <si>
    <t>http://twitter.com/eval_innovation</t>
  </si>
  <si>
    <t>http://twitter.com/tanyabeer</t>
  </si>
  <si>
    <t>http://twitter.com/ddfoltz</t>
  </si>
  <si>
    <t>arham2023
SC has spoken.. No erection on
19th.. Now wait for blood sucking
vampires to release there verdict
at midnight.. #KulaYellow #eval13</t>
  </si>
  <si>
    <t>nztaylor
@kmckegg Your new site is live:-)
http://t.co/dApxsX0hpO Hope you're
enjoying #eval13.</t>
  </si>
  <si>
    <t>kmckegg
Daniela Schroeter without a 'd'
#eval13</t>
  </si>
  <si>
    <t>ygk
@chiyanlam It appears that you
are surviving #eval13 pretty well!
Food, water, and wifi are necessities
of life. :)</t>
  </si>
  <si>
    <t>chiyanlam
The unfortunate irony of being
humiliated publicly by someone
conducting a survey at the #DCA
airport after attending #eval13</t>
  </si>
  <si>
    <t>sjaggars
At #eval13? Check out my Friday
session on evaluating complex org
change in #highered with @ddbragg
@urnotaperson &amp;amp; @KendallGuthrie3</t>
  </si>
  <si>
    <t xml:space="preserve">kendallguthrie3
</t>
  </si>
  <si>
    <t>teresasmithmktg
@icfi experts present Methods and
Findings from a Policy Implementation
Evaluation at #eval13. 10/16 7-8:30pm.
More: http://t.co/V3VQIcKBS2</t>
  </si>
  <si>
    <t xml:space="preserve">icfi
</t>
  </si>
  <si>
    <t>h_y_l
RT @aeaweb: Evaluation 2013 Conference
Week: Jane Davidson on Actionable
#Eval - 10/16 on aea365 http://t.co/Cw5nZi6CbN
#eval13</t>
  </si>
  <si>
    <t>aeaweb
#Eval13 - 3000+ evaluators, 800+
sessions, and way too little time
to soak it all in - from Emery
#Evaluation http://t.co/csCkOjQqOc</t>
  </si>
  <si>
    <t>machtm
RT @aeaweb: Evaluation 2013 Conference
Week: Jane Davidson on Actionable
#Eval - 10/16 on aea365 http://t.co/Cw5nZi6CbN
#eval13</t>
  </si>
  <si>
    <t>kyrobiz
Looking forward to meeting &amp;amp;
learning from other evaluators
at tonight's poster presentation
- come say hello @ Poster 64 #eval13
@aeaweb</t>
  </si>
  <si>
    <t>wasteofspaces
RT @CarsonResearch: What are you
looking forward to today at #eval13?
http://t.co/scdG1NBxZu via @clysy
http://t.co/DHIcOGecZs</t>
  </si>
  <si>
    <t>clysy
RT @albertocairo: Very list of
#dataviz #infographic academic
articles @evalu8r handout for my
talk at #eval13. Snag it here:
http://t.co/…</t>
  </si>
  <si>
    <t>carsonresearch
RT @abmakulec: Last day at #eval13!
It's been a blast - our wall of
Eval in the 21st century means
is awesome. http://t.co/L7WnQbJaJk</t>
  </si>
  <si>
    <t>intentionalmuse
RT @gschiche: 3 principals for
evaluation reporting. 1. Target
your audience. 2. Develop communications
plan. 3. Layer the info. #eval13</t>
  </si>
  <si>
    <t>gschiche
SIMPLE, USEFUL, CLEAR. Check out
@LuthWorldRelief 's Design, Monitoring,
Evaluation &amp;amp; Learning Framework
at AEA poster session #181. #eval13</t>
  </si>
  <si>
    <t>discovercgu
Good Morning #Washington! Stop
by #Eval13 and ask us about your
#GradSchool plans: http://t.co/9DYKFhG36P
| @aeaweb #GradSchool #Eval #Socal</t>
  </si>
  <si>
    <t>noel_megan
RT @SC4CCM: check out our poster
on the @SC4CCM theory of change
at #eval13 today</t>
  </si>
  <si>
    <t>sc4ccm
RT @JSIhealth: 4:30: Using Mobile
Phone Technology for Survey Data
Collection http://t.co/KdszdDFe5f
#mhealth #eval13 #evaluation</t>
  </si>
  <si>
    <t>ddbragg
RT @sjaggars: At #eval13? Check
out my Friday session on evaluating
complex org change in #highered
with @ddbragg @urnotaperson &amp;amp;
@KendallG…</t>
  </si>
  <si>
    <t xml:space="preserve">kendallg
</t>
  </si>
  <si>
    <t>urnotaperson
RT @sjaggars: At #eval13? Check
out my Friday session on evaluating
complex org change in #highered
with @ddbragg @urnotaperson &amp;amp;
@KendallG…</t>
  </si>
  <si>
    <t>mathpolresearch
10:45 Constantine presents on Using
Systematic Reviews of Evaluations
for EB Decision Making #eval13
@MathPolResearch http://t.co/QO3G7IE7iu</t>
  </si>
  <si>
    <t>kenzgrondahl
RT @LuthWorldRelief: More from
@gschiche, who is attending #eval13:
Higher response rates in surveys
only increases reliability if represen…</t>
  </si>
  <si>
    <t>luthworldrelief
RT @ChristieGetman: Alternate theme
of #eval13 ? "Indexes for measuring
complex issues: Why we love to
hate them but continue to create...</t>
  </si>
  <si>
    <t>inventivodesign
Feeding my brain at AEA 2013 #eval13</t>
  </si>
  <si>
    <t>iieresearch
Check out the sessions at #eval13
(We’re presenting!) http://t.co/UgX1W9ypgW</t>
  </si>
  <si>
    <t>dcameron_ielts
RT @IIEresearch: Check out IIE’s
presentation on “Designing Studies
of Int’l Programs” at #eval13 on
October 19! http://t.co/9DdCR5h52A</t>
  </si>
  <si>
    <t>originalglen
At #eval13? Go see @PracticalAction's
Lucho Osorio present on Monitoring
and Measuring Change in Market
Systems this Friday.</t>
  </si>
  <si>
    <t xml:space="preserve">practicalaction
</t>
  </si>
  <si>
    <t>ctanasichuk
Ready for my poster presentation.
#eval13 http://t.co/8kcPkupgxw</t>
  </si>
  <si>
    <t>myalmg
Love the Ignite presentations #eval13</t>
  </si>
  <si>
    <t>penstarr1
#eval13 PFA poster http://t.co/r1ClwFyNio</t>
  </si>
  <si>
    <t>szergout
RT @SAGE_Methods: Congratulations
to Stephanie Evergreen on Presenting
Data Effectively! #eval13 http://t.co/hZZ8diYYPV</t>
  </si>
  <si>
    <t>sage_methods
SAGE’s AEA booth at #eval13 closes
today at noon! Stop by for a last
look at our books and journals!</t>
  </si>
  <si>
    <t>katehg4
RT @SAGE_Methods: Congratulations
to Stephanie Evergreen on Presenting
Data Effectively! #eval13 http://t.co/hZZ8diYYPV</t>
  </si>
  <si>
    <t>helenssalmon
RT @evaluationdiva: Amazing turnout
at the AEA poster session and author
reception. I love where the field
of evaluation is going! #eval13</t>
  </si>
  <si>
    <t>evaluationdiva
Ditto!! "@SheilaBRobinson: I'll
see that awesome and raise you
a fabulous! MT “@evalu8r: OMG #eval13
that was awesome.””</t>
  </si>
  <si>
    <t>jadz
@ClimateEval @chrwo @cif_action
@seachangecop @andressaManila nice
to see you all in today's #eval13
climate change session!</t>
  </si>
  <si>
    <t xml:space="preserve">andressamanila
</t>
  </si>
  <si>
    <t xml:space="preserve">cif_action
</t>
  </si>
  <si>
    <t xml:space="preserve">chrwo
</t>
  </si>
  <si>
    <t xml:space="preserve">climateeval
</t>
  </si>
  <si>
    <t>goodresearch
RT @ejanedavidson: AEA 365 post:
#Evaluation 2013 Conference Week:
Jane Davidson on Actionable Evaluation
- http://t.co/pNGdg5JtCn #eval13</t>
  </si>
  <si>
    <t>ejanedavidson
Oh, shoot! Missed this gem, @EvaluationMaven
- will trade you a copy for a podcast
rave for your #eval geek audience,
eh? #eval13 #eval2013</t>
  </si>
  <si>
    <t>catina68
RT @aeaweb: Tweet your #eval13
photos with the conference hashtag,
or post to the Facebook Event page
to share w/the community http://t.co/…</t>
  </si>
  <si>
    <t>pamojauk
RT @laurabeals: Thank you for the
great tips, @Dan_McD! "Using Twitter
to Add Value to Your #Eval13 Experience"
http://t.co/LAntg0Bis5 via …</t>
  </si>
  <si>
    <t xml:space="preserve">dan_mcd
</t>
  </si>
  <si>
    <t>giepp_info
RT @CarsonResearch: What are you
looking forward to today at #eval13?
http://t.co/scdG1NBxZu via @clysy
http://t.co/DHIcOGecZs</t>
  </si>
  <si>
    <t>comofevaluators
Are you following @AEAamp Evaluation
2013? Search for #eval13 for live
updates from participants!</t>
  </si>
  <si>
    <t>mquinnp
#eval13 Uploaded 10 qualitative
trends presidential strand to AEA
eLibrary. Thx to all for your interest
&amp;amp; support. MQP</t>
  </si>
  <si>
    <t>annkemery
RT @aeaweb: #Eval13 - 3000+ evaluators,
800+ sessions, and way too little
time to soak it all in - from Emery
#Evaluation http://t.co/csCkO…</t>
  </si>
  <si>
    <t xml:space="preserve">aeaamp
</t>
  </si>
  <si>
    <t>verticalchange
#eval13 We're building a better
data system to support program
evaluation. If you're interested
lets connect at AEA 2013!</t>
  </si>
  <si>
    <t>ann_gero
RT @AnnKEmery: A must see! "World
debut" of @MQuinnP's Mountain of
Accountability at #eval13 - like
a Maslow's hierarchy for orgs http://t.…</t>
  </si>
  <si>
    <t>dustingotlegos
RT @GLSENResearch: We appreciate
the coincidence that our #eval13
#lgbt ribbon also covers us for
#SpiritDay! http://t.co/HbU7Gcx0hx</t>
  </si>
  <si>
    <t>glsenresearch
Pleasure was ours! thanx 2 u all!
MT @PagingDrJama: Pleasure sharing
stage w Emily @GLSENResearch Bianca
&amp;amp; Angel @WilliamsPolicy #eval13</t>
  </si>
  <si>
    <t>sarahstachowiak
Pragmatic tools for eval in complex
adaptive systems-fabulous! Thanks
@GlendaEoyang and @RJHolladay!
#eval13</t>
  </si>
  <si>
    <t xml:space="preserve">vicvrana
</t>
  </si>
  <si>
    <t xml:space="preserve">ldhillon
</t>
  </si>
  <si>
    <t>gafcpnews
RT @metisassociates: Arts educators
at #Eval13: Metis will present
results of Creative Classroom Collaboratives
and Arts Achieve evaluation…</t>
  </si>
  <si>
    <t>metisassociates
Arts educators at #Eval13: Metis
presents on Arts in Education:
Building the Evidence, Oct. 19,
8am.</t>
  </si>
  <si>
    <t>lauratagle
RT @clysy: #Eval13 Day Two is up,
can you help fill it with cartoons?
http://t.co/FPuk7dCMou</t>
  </si>
  <si>
    <t>amyw415
#eval13 folks: help continue the
convo during think tank session
616 tmwr in Lincoln West @ 2:40pm
http://t.co/U0cMyQD2nC</t>
  </si>
  <si>
    <t xml:space="preserve">rwjf
</t>
  </si>
  <si>
    <t>deborahmm
Arthur Lupia #eval13 "implication
is the intersection of facts and
values".</t>
  </si>
  <si>
    <t>oldmh
RT @JWong013: Dynamic plenary by
@arthurLupia. Loved the Mercedes
and cereal comparison. #eval13</t>
  </si>
  <si>
    <t>arthurlupia
Great evaluative work being done
by @aeaweb &amp;amp; its members. Fantastic
annual conference #eval13 Thanks
for your hospitality &amp;amp; questions.</t>
  </si>
  <si>
    <t>jwong013
"Not everything counted matters;
and not everything that matters
is counted." #eval13</t>
  </si>
  <si>
    <t>hollywhisman
Meeting people and learning new
stuff at American Evaluation Association.
#eval13</t>
  </si>
  <si>
    <t>johnolavs
RT @AnnKEmery: A must see! "World
debut" of @MQuinnP's Mountain of
Accountability at #eval13 - like
a Maslow's hierarchy for orgs http://t.…</t>
  </si>
  <si>
    <t>johannaberg
RT @meowtree: 'Credibility is domain
specific and is bestowed by the
audience' #eval13 #infomediaries
#opendata</t>
  </si>
  <si>
    <t>meowtree
"if you're gonna walk into the
congregation (to convince them
of something) the first thing you
cannot do is insult them' -Lupia
#eval13</t>
  </si>
  <si>
    <t>zenpeacekeeper
RT @meowtree: 'Dont dumb things
down, smarten up how you present
them' -Lupia #eval13 // (looking
at you INGO marketers)</t>
  </si>
  <si>
    <t>splachtaelliott
Unlearning some social scientist
habits at American Eval conference
http://t.co/zwY0c7Nz6m #eval13
@ejanedavidson</t>
  </si>
  <si>
    <t>kayebear
RT @StaceySchubert: #eval13 "Persuasion
is an away game. And what I mean
by that is you are always playing
on another person's field" @Arth…</t>
  </si>
  <si>
    <t xml:space="preserve">unimelb
</t>
  </si>
  <si>
    <t xml:space="preserve">arth
</t>
  </si>
  <si>
    <t>mingome
Here at #eval13 #AEA13 at the Washington
Hilton. Session is packed! #dmv
#evaluation</t>
  </si>
  <si>
    <t>gaylonparsons
RT @clysy: Inspired by @raryrlewis1
added to http://t.co/YzK2pyDJRS
#eval13 http://t.co/EJl2TouhLz</t>
  </si>
  <si>
    <t>gtak
RT @AFJBeBold: What Do #Nonprofits
Want To Become Stronger Public
Policy Advocates? Report by @SueAFJ1
http://t.co/5S6sqA0iRo #eval13</t>
  </si>
  <si>
    <t xml:space="preserve">sueafj1
</t>
  </si>
  <si>
    <t>afjbebold
Learn about assessing #nonprofit
advocacy today at 2:40 w/@SueAFJ1
http://t.co/4c6Mxv7oZI @AEAWeb
#eval13</t>
  </si>
  <si>
    <t>hapeeler
Learning in action! Excited to
see so many @GEOfunders members
presenting in DC @aeaweb #eval13</t>
  </si>
  <si>
    <t xml:space="preserve">geofunders
</t>
  </si>
  <si>
    <t xml:space="preserve">rjholladay
</t>
  </si>
  <si>
    <t>glendaeoyang
RT @SarahStachowiak: Pragmatic
tools for eval in complex adaptive
systems-fabulous! Thanks @GlendaEoyang
and @RJHolladay! #eval13</t>
  </si>
  <si>
    <t>lrizzardini
RT @metisassociates: Arts educators
at #Eval13: Metis will present
results of Creative Classroom Collaboratives
and Arts Achieve evaluation…</t>
  </si>
  <si>
    <t>jnash
RT @clysy: Attended a @mquinnp
session, so added 4 developmental
eval cartoons. #eval13 http://t.co/zcLOkzD3GB
here's one http://t.co/ZPw1…</t>
  </si>
  <si>
    <t>wested
Visit our booth at the AEA Evaluation
2013 Conference. Learn more about
our research &amp;amp; career opportunities.
#eval13 http://t.co/jgGfzgmzgn</t>
  </si>
  <si>
    <t>bstabile1
Happy to be part of panel #eval13:
"Advice to Novice Evaluators and
Graduate Students: A Discussion
with Expert Evaluators" this afternoon</t>
  </si>
  <si>
    <t>kla_mcps
Hearing about the use of R to examine
qualitative data by Aundrea Carter
#eval13</t>
  </si>
  <si>
    <t>msiworldwide
Don't miss MSIers at sessions tomorrow
on managing evals http://t.co/jCkeYKEBl3
and meta-evaluations http://t.co/C1TZOIXmr8
#eval13</t>
  </si>
  <si>
    <t xml:space="preserve">ndi
</t>
  </si>
  <si>
    <t>kristinwolff
4 Big Ideas panel rocked! Go Hallie,
Srik, Alex, Jen &amp;amp; Shije from
@FSGtweets! #eval13 Excellent provocations
&amp;amp; questions!</t>
  </si>
  <si>
    <t xml:space="preserve">natesilver
</t>
  </si>
  <si>
    <t>ly_wilson
RT @clysy: Inspired by @raryrlewis1
added to http://t.co/YzK2pyDJRS
#eval13 http://t.co/EJl2TouhLz</t>
  </si>
  <si>
    <t>drlatulane
RT @sofianola @AfricaResilient
DRLA presents RAN report in panel
Approaches to Evaluation in International
Contexts AEA Conference #eval13</t>
  </si>
  <si>
    <t xml:space="preserve">africaresilient
</t>
  </si>
  <si>
    <t>sofianola
#eval13 join me and my colleague,
Apollo Nkwake, for our panel discussion
"Approaches to eval in Intl contexts"</t>
  </si>
  <si>
    <t>usaidassist
RT @urcchs: Our Research &amp;amp;
Evaluation Director Dr. Edward
Broughton is presenting @aeaweb's
#eval13 conference this week http://t.co/UP115I…</t>
  </si>
  <si>
    <t>urcchs
Happening now @ #eval13: Dr. Edward
Broughton presents on cost-effectiveness
analysis for health programs http://t.co/hGPTflCsAW</t>
  </si>
  <si>
    <t>evlahaki
Brushing up my presentation skills
at the AEA Conference! Thanks @EvaluationMaven
#aea13 #eval13 http://t.co/rl7D0HDhzq</t>
  </si>
  <si>
    <t>evaluationmaven
Soon we're about to head home and
face the 3D's of everything we've
accumulated at #eval13 - Deal (with
it), Delegate, or Dump? Good luck!</t>
  </si>
  <si>
    <t>nonprofadvocacy
Using feminist monitoring, evaluation,
and learning to measure social
transformation #eval13 #pa661 http://t.co/EJ0EcdcTXs</t>
  </si>
  <si>
    <t xml:space="preserve">first5monterey
</t>
  </si>
  <si>
    <t>harderco
Core operating support benefits
grantees AND funders? Study that
was basis for our #Eval13 roundtable
http://t.co/oToZdp49JR @calwellness</t>
  </si>
  <si>
    <t>jnickrand
RT @JWong013: When you know the
people. You know the facts. When
you know the facts but not the
people, you don't know the truth.
#eval13 #…</t>
  </si>
  <si>
    <t>joshdelarosa1
Any DC #data4good folks @ #eval13?</t>
  </si>
  <si>
    <t>claremnolan
RT @HarderCo: Great &amp;amp; necessary
session on building pipeline of
Latino evaluators. Couldn't agree
more w/ value of this in our work!
#eval13</t>
  </si>
  <si>
    <t xml:space="preserve">davidwseattle
</t>
  </si>
  <si>
    <t>illuminatedllc
Talking about social justice and
social and cultural capital at
#eval13 is invigorating our practice!</t>
  </si>
  <si>
    <t>academyofscistl
RT @cnoeone: Do you use http://t.co/wtmv3D0Iwt
as a resource? #eval13 #museum
@informalscience</t>
  </si>
  <si>
    <t>informalscience
.@cnoeone Any info on what works
best for sharing w/ researchers
vs. practitioners vs. general public?
#eval13</t>
  </si>
  <si>
    <t>cnoeone
RT @AllisonTitcomb: Context matters.
Collective Impact cultures of trust
and sharing. Learning from Efrain
and Hallie FSG. #eval13 @FSGt…</t>
  </si>
  <si>
    <t>aimeejmf
RT @HarderCo: From DC tour led
by @_ONEDC "When u know the facts
but don't know the people, u don't
know the real issues" #eval13 http://t.…</t>
  </si>
  <si>
    <t>_onedc
RT @HarderCo: From DC tour led
by @_ONEDC "When u know the facts
but don't know the people, u don't
know the real issues" #eval13 http://t.…</t>
  </si>
  <si>
    <t>motubean
It's a small world at #eval13.
with plenty of familar faces. Bonus
- Diggin the data viz</t>
  </si>
  <si>
    <t>jeskak
#eval13 prezis done. Phew. Now
it's time to prep for @PhillyCHI
UX Show &amp;amp; Tell on Wednesday.
@IntuitiveCo #IC_Research</t>
  </si>
  <si>
    <t xml:space="preserve">intuitiveco
</t>
  </si>
  <si>
    <t xml:space="preserve">phillychi
</t>
  </si>
  <si>
    <t>hamaiconsulting
Does anybody want to share a cab
from the WA Hilton #eval13 to IAD
(Dulles) on Saturday afternoon?</t>
  </si>
  <si>
    <t>dexterpante
@chiyanlam no problem. are you
attending the AEA #eval13?</t>
  </si>
  <si>
    <t>clearinitiative
RT @evalcentral: Design &amp;amp; Evaluation:
Highlights from Michael Quinn Patton’s
#eval13 talk on the ‘State of Developmental
Evaluation’ http:…</t>
  </si>
  <si>
    <t>evalcentral
Design &amp;amp; Evaluation: Highlights
from Michael Quinn Patton’s #eval13
talk on the ‘State of Developmental
Evaluation’ http://t.co/iaitjyCGi7</t>
  </si>
  <si>
    <t>ideaseval
RT @txtPablo: Lot of good friends
of @Evalpartners at #eval13 (@aeaweb)
. Here the acting president of
AfrEA http://t.co/sru40a0umu @twe…</t>
  </si>
  <si>
    <t xml:space="preserve">twe
</t>
  </si>
  <si>
    <t>evalpartners
RT @txtPablo: Lot of good friends
of @Evalpartners at #eval13 (@aeaweb)
. Here the acting president of
AfrEA http://t.co/sru40a0umu @twe…</t>
  </si>
  <si>
    <t>txtpablo
My God! I have just found that
@chiyanlam received this award
on #eval: http://t.co/cFy0GPp1do
Congrats! #eval13</t>
  </si>
  <si>
    <t>programeval
Eager to learn good infographic
techniques at #eval13 even at this
early hour</t>
  </si>
  <si>
    <t xml:space="preserve">nfranz
</t>
  </si>
  <si>
    <t>beantownkate
Go Laura! MT @laurabeals: Presenting
at #eval13 with @LiveWorkThrive
about nonprofit-academic partnerships!
Honored to represent @jfcsboston</t>
  </si>
  <si>
    <t>jfcsboston
RT @laurabeals: Presenting at 11
at #eval13 with Jennifer Lowe of
@LiveWorkThrive about nonprofit-academic
partnerships! Honored to represe…</t>
  </si>
  <si>
    <t>liveworkthrive
RT @laurabeals: Presenting at 11
at #eval13 with Jennifer Lowe of
@LiveWorkThrive about nonprofit-academic
partnerships! Honored to represe…</t>
  </si>
  <si>
    <t>laurabeals
RT @isaac_outcomes: Perf. mgmt.
and #eval: two sides of the same
coin. My Ignite presentation with
@AnnKEmery at #Eval13: http://t.co/rSJF…</t>
  </si>
  <si>
    <t>siggymarvin
RT @abmakulec: #dataviz ethics
at #eval13 http://t.co/EAxjrQfJni</t>
  </si>
  <si>
    <t>abmakulec
RT @JSIhealth: At JSI, data for
decision-making is a mantra. http://t.co/HrjHe12Zsp
Why small #data matters too. #eval13</t>
  </si>
  <si>
    <t>alvaroelima
RT @aeaweb: Evaluation 2013 Conference
Week: Chris Lysy on Cartooning
the #eval13 Conference - 10/18
on http://t.co/wqdDjVo2lt cc/@clysy</t>
  </si>
  <si>
    <t>gefeo_tweets
Join us today from 2:40-4:10pm
discussing eval approaches 4 overcoming
data-poor environments @ #AEA conference
#eval13 room: JAY</t>
  </si>
  <si>
    <t>ajtitong
#Infographics and #DataViz ethics,
don't mislead people with poorly
organized or bad data. #Eval13</t>
  </si>
  <si>
    <t xml:space="preserve">49ers
</t>
  </si>
  <si>
    <t>lizzjade
@aeaweb Very pleased &amp;amp; impressed
with my sessions thus far. #eval13</t>
  </si>
  <si>
    <t>pfcd
RT @abtassociates: Collaboration:
Abt present lessons learned from
AHRQ Multiple Chronic Conditions
Research Network, today at #eval13,
11A…</t>
  </si>
  <si>
    <t>abtassociates
Abt staff will present a panel
on building the evidence base for
teen pregnancy prevention programming,
2:40 in Columbia Sec. 9 at #eval13</t>
  </si>
  <si>
    <t>hankmarotske
RT @AnnKEmery: Thanks for the kind
words about my #eval13 Ignite presentation
w/ @isaac_outcomes! Tons of fun.
Here are our slides: http://…</t>
  </si>
  <si>
    <t>isaac_outcomes
Perf. mgmt. and #eval: two sides
of the same coin. My Ignite presentation
with @AnnKEmery at #Eval13: http://t.co/rSJFuXoClg</t>
  </si>
  <si>
    <t>jennifer_z8
Lots of interest in @ResilientChild's
presentation on our #sifund work
on measuring teacher knowledge
at #eval13</t>
  </si>
  <si>
    <t xml:space="preserve">artswave
</t>
  </si>
  <si>
    <t>unitedwaygc
RT @Jennifer_Z8: @UnitedWayGC sharing
their work around collective impact
at #eval13</t>
  </si>
  <si>
    <t>kathrynmarker
Powerful discussion of accountability
in the international perspectives
session at #eval13 - thanks to
@SandraMathison for great conclusion</t>
  </si>
  <si>
    <t>sandramathison
RT @AnnKEmery: [New video!] I recorded
a portion of last week's #eval13
presentation about doing #dataviz
in Excel: http://t.co/vE7upsM8Lj</t>
  </si>
  <si>
    <t>exposyourmuseum
RT @AnnKEmery: Thanks for the kind
words about my #eval13 Ignite presentation
w/ @isaac_outcomes! Tons of fun.
Here are our slides: http://…</t>
  </si>
  <si>
    <t xml:space="preserve">kennedycenter
</t>
  </si>
  <si>
    <t>rsrchevalmeasur
RT @aeaweb: Evaluation 2013 Conference
Week: Chris Lysy on Cartooning
the #eval13 Conference - 10/18
on http://t.co/wqdDjVo2lt cc/@clysy</t>
  </si>
  <si>
    <t>dlarwin
#omgmqp is what my wife was thinking,
@Nora_Murphy, when MQP outbid her
for the stone loon at the #eval13
silent auction Friday night!</t>
  </si>
  <si>
    <t>eliro
. @evalu8r presentation was riveting
90 minutes filled with useful tips
- 100 in 100 attendees agree* (*made
up data) #eval13</t>
  </si>
  <si>
    <t>evalu8r
Miss me at #eval13? Ready for more?
Join one of my upcoming webinars
on reports, slides, or #dataviz
http://t.co/gG06TZr0ot #eval</t>
  </si>
  <si>
    <t>hiltonwash
Attending #eval13? Come back and
see DC with this: http://t.co/OFscyzPocV</t>
  </si>
  <si>
    <t>emeraldedu
Education Team celebrating the
launch of a new book! 'Validity
and Test Use' - Excited! #FridayFeeling
#eval13 http://t.co/WEuHkMNyfj</t>
  </si>
  <si>
    <t>indo_monev
RT @txtPablo: Lot of good friends
of @Evalpartners at #eval13 (@aeaweb)
. Here the acting president ...
http://t.co/fOOUB4VAM9</t>
  </si>
  <si>
    <t>grindato
RT @abtassociates: Abt’s Olsho,
Klerman &amp;amp; Bartlett on regression
discontinuity in prospective evals;
this morning at #eval13: 11AM in
Colum…</t>
  </si>
  <si>
    <t>researchatcri
Nine CRI experts participating
in 7 sessions during @aeaweb #eval13
conference. About their sessions
http://t.co/h16bwi2to1 cc @tomdoub</t>
  </si>
  <si>
    <t>tomdoub
RT @ResearchAtCRI: Nine CRI experts
participating in 7 sessions during
@aeaweb #eval13 conference. About
their sessions http://t.co/h16bwi2…</t>
  </si>
  <si>
    <t>monasf
RT @lrpeck: #eval13 Quinn's Top10:
10Software 9SocMedia 8Ethics 7Mixed
6Visuals 5UseDemand 4QualAsIntervention
3Context 2EvaluatorAsInstrum…</t>
  </si>
  <si>
    <t>lrpeck
Second favorite quote of #eval13:
"All models are wrong but some
are useful" - Mel Mark quoting
George Box</t>
  </si>
  <si>
    <t>dallshell
Great presentation on managing
for #eval quality #eval13 lots
of good advice!</t>
  </si>
  <si>
    <t>rootsharmon
To sample or select cases, that
is the question! #aea13 #eval13
#quinnpattonrocksrar</t>
  </si>
  <si>
    <t>ambersligar
Listening to a soliloquy about
sampling vs case selection (inspired
by Hamlet's "to be or not to be"
speech). #evalnerd #eval13</t>
  </si>
  <si>
    <t>link2alchemy
RT @exposyourmuseum: #eval13 #dataviz:
learn more about graphic facil/recording!
Free webinar Oct30 from 1 of the
greats: http://t.co/uERit…</t>
  </si>
  <si>
    <t>mscrystalduran
Awesome session on place-based
systems change efforts #eval13</t>
  </si>
  <si>
    <t>datadyne
RT @SC4CCM: @SC4CCM presenting
at 4:30 pm today on mobile data
collection in #malawi #rwanda and
#ethiopia at #eval13 @JSIhealth
@datadyne</t>
  </si>
  <si>
    <t>jsihealth
RT @ChristieGetman: I heart @JSIhealth
's crowdsourcing activity at #eval13
- The meaning of eval in 21st century!
http://t.co/zZFsc7PWmt</t>
  </si>
  <si>
    <t>katrinamari_com
#eval13 #awards lunchThanks for
a great meal and congratulations
to all of the award recipients
http://t.co/lIgzWyQI4V</t>
  </si>
  <si>
    <t xml:space="preserve">phdcomics
</t>
  </si>
  <si>
    <t xml:space="preserve">unitedwaynyc
</t>
  </si>
  <si>
    <t>amberagd
RT @AnnKEmery: As requested, here
are my slides from today's Excel
Elbow Grease session at #eval13:
http://t.co/cvLx6iWq0A Enjoy!</t>
  </si>
  <si>
    <t>sreffey
@sreffey LOL! That was supposed
to be next year= everyone comes!
#eval13 #aea13 @SusanGKomen</t>
  </si>
  <si>
    <t xml:space="preserve">susangkomen
</t>
  </si>
  <si>
    <t>zsuzsiness
Learning about @GlobalGiving hypothesis
about curiosity and higher performance
and storytelling project. Get use
of qual data. #eval13</t>
  </si>
  <si>
    <t xml:space="preserve">inclusvsecurity
</t>
  </si>
  <si>
    <t xml:space="preserve">abwolibyenkya
</t>
  </si>
  <si>
    <t xml:space="preserve">aspeninstitute
</t>
  </si>
  <si>
    <t xml:space="preserve">care
</t>
  </si>
  <si>
    <t>globalgiving
Proud to have @jhecklinger &amp;amp;
@brittlake representing at #eval13
today. How stories are driving
learning &amp;amp; impact: http://t.co/PWqziqDRoW</t>
  </si>
  <si>
    <t>colleenbarbero
Caren Bacon and @STLSarahS are
discussing a @cphsswustl tool for
evaluating community health programs
at AEA 2013 #eval13</t>
  </si>
  <si>
    <t xml:space="preserve">stlsarahs
</t>
  </si>
  <si>
    <t>cphsswustl
What are some interesting sessions
you attended today at @aeaweb's
#eval13?</t>
  </si>
  <si>
    <t>rayrlewis1
RT @clysy: Inspired by @raryrlewis1
added to http://t.co/YzK2pyDJRS
#eval13 http://t.co/EJl2TouhLz</t>
  </si>
  <si>
    <t>measuringsucces
@InnoNet_Eval Stopped by your AEA
booth. Keep up great work. Nice
to meet some locals at #eval13</t>
  </si>
  <si>
    <t>innonet_eval
RT @aeaweb: Evaluation 2013 Conference
Week: Conference Twitter Users
on #Eval13 - 10/19 on aea365 http://t.co/vi54exwsnT</t>
  </si>
  <si>
    <t>acarlman
@MQuinnP Anything to share via
the interwebs? MT @chiyanlam: Anyone
go to MQ Patton's session? Would
love it if you can share #eval13</t>
  </si>
  <si>
    <t>sedltweets
Internal evaluators are uniquely
positioned to facilitate change
in their organizations. Learn more
at 4:30. #eval13 http://t.co/V4atLRWsUF</t>
  </si>
  <si>
    <t>knowledgeall
RT @SEDLtweets: Internal evaluators
are uniquely positioned to facilitate
change in their organizations.
Learn more at 4:30. #eval13 http:/…</t>
  </si>
  <si>
    <t>kelciprice
Slides are so much better this
year. Thanks Potent Presentation
Initiative! #eval13</t>
  </si>
  <si>
    <t>fdncenter
RT @KelciPrice: @fdncenter is doing
some great work around making synthesis
reviews useful for evaluation.
#Eval13</t>
  </si>
  <si>
    <t>westendresnyc
RT @GLSENResearch: Jama of @fortytonone:
Normalizing LGBT identities by
asking about them sends a strong
message of inclusion. #eval13 htt…</t>
  </si>
  <si>
    <t xml:space="preserve">fortytonone
</t>
  </si>
  <si>
    <t>tmsquires
@BubandPops at 1815 M St NW in
DC great food great price for #Eval13
Pops Brisket best sandwich ever.
Arlene and son are amazing.</t>
  </si>
  <si>
    <t xml:space="preserve">bubandpops
</t>
  </si>
  <si>
    <t>rebeccaeddy
RT @CobblestoneEval: Congratulations
to our new president elect Stewart
Donaldson! #eval13 http://t.co/z6bSYdnr9i</t>
  </si>
  <si>
    <t>cobblestoneeval
Our own Nancy Hankel presenting
on tips for recruiting school sites
in research and evaluation studies
#eval13</t>
  </si>
  <si>
    <t>missjusna
Excellent time today at @aeaweb
#Eval13</t>
  </si>
  <si>
    <t>mayraadiaz1
RT @Jennifer_Z8: Lots of interest
in @ResilientChild's presentation
on our #sifund work on measuring
teacher knowledge at #eval13</t>
  </si>
  <si>
    <t>resilientchild
RT @Jennifer_Z8: Lots of interest
in @ResilientChild's presentation
on our #sifund work on measuring
teacher knowledge at #eval13</t>
  </si>
  <si>
    <t>patriciajrogers
RT @AllisonTitcomb: Think Tank
+ Systems = Too Much Fun. :) Developing
a learning network #eval13 #eval2013.
Great group. http://t.co/Pm…</t>
  </si>
  <si>
    <t>allisontitcomb
RT @AnnKEmery: [New video!] I recorded
a portion of last week's #eval13
presentation about doing #dataviz
in Excel: http://t.co/vE7upsM8Lj</t>
  </si>
  <si>
    <t>cwbadger12
RT @AFJBeBold: Hey #eval13 Folks!
Sat workshop about new report on
#nonprofit advocacy by @SueAFJ1
http://t.co/4c6Mxv7oZI @AEAWeb</t>
  </si>
  <si>
    <t>createquity
Evaluators are participatory too!
#eval13 cc @ninaksimon http://t.co/I1cAfemzi5</t>
  </si>
  <si>
    <t xml:space="preserve">ninaksimon
</t>
  </si>
  <si>
    <t>active_voice
Excellent Friday the #eval13 sessions
today on Measuring Audience Participation,
Building Public Will and Media
Measurement in Action!</t>
  </si>
  <si>
    <t>donglasstwit
Arts in Education: Building the
Evidence #eval13 #artsed http://t.co/QKXotOQIEZ</t>
  </si>
  <si>
    <t>mediametrics
RT @damianrainey: Really digging
the media measurement framework
presentation by The Media Impact
Project @MediaMetrics . #eval13</t>
  </si>
  <si>
    <t>damianrainey
RT @StuartHenderon: Great to see
all the tweets for #eval13. Couldn't
make it, but feel the excitement
and energy.</t>
  </si>
  <si>
    <t>stuarthenderon
@evalu8r For reflections on qual
analysis also might be interested
in Research Design Review http://t.co/QgkUZ559f1
@MargaretRoller #eval13</t>
  </si>
  <si>
    <t>_fundraisers
RT @tweet_afrea: Getting ready
for the silent auction. Don't miss
exotic African crafts from AfrEA
#eval13</t>
  </si>
  <si>
    <t>christiegetman
RT @SandraVelthuis: Love! MT @Indigo_Queendom:
Overheard at #eval13: "The only
tool you need in your evaluator's
toolbox is wine." (via @ej…</t>
  </si>
  <si>
    <t>tweet_afrea
Getting ready for the silent auction.
Don't miss exotic African crafts
from AfrEA #eval13</t>
  </si>
  <si>
    <t>timelyportfolio
RT @tonyfujs: #rstats presentation
tomorrow at #eval13 with @AnnKEmery
&amp;amp; @wtfenn Code + Slides already
on Github https://t.co/epbo8YMd6W</t>
  </si>
  <si>
    <t>wtfenn
Would love to present w/ @SheilaBRobinson...@AnnKEmery
is a tough act to follow. #eval13
was great, looking forward to #eval14
already</t>
  </si>
  <si>
    <t>tonyfujs
#rstats presentation tomorrow at
#eval13 with @AnnKEmery &amp;amp; @wtfenn
Code + Slides already on Github
https://t.co/epbo8YMd6W</t>
  </si>
  <si>
    <t>brendasheik
RT @AnnKEmery: Evaluation Blogging!
Sat 10/19, 9:50-10:35am in Int'l
Center w/ @sukist, @clysy, @SheilaBRobinson
&amp;amp; I. #eval13 http://t.co/L…</t>
  </si>
  <si>
    <t>sheilabrobinson
RT @jeffreyhenley: Stimulating
conversation today about the future
of program evaluation and recaps
from #eval13 from professor @SheilaBRob…</t>
  </si>
  <si>
    <t>sukist
Yay! If This Then That working
with Twitter once again - can archive
messages for analysis #eval #eval13
http://t.co/drGnvk7k3Y</t>
  </si>
  <si>
    <t>annie314159
RT @laurabeals: Thank you, @AnnKEmery,
for a great roundtable on professional
development at #eval13!</t>
  </si>
  <si>
    <t>iwannotowidigdo
RT @clysy: #eval13 afternoon cartoon
update. http://t.co/bZvs6JbnDs
http://t.co/ggLwiVBGnJ</t>
  </si>
  <si>
    <t>jwasbes
RT @clysy: #eval13 two last ones
for day 3 including this one inspired
by Elisa http://t.co/bZvs6JbnDs
http://t.co/2TH3yZitrJ</t>
  </si>
  <si>
    <t>fluidsurveys
Thank you! RT @EvaluationMaven:
So great to see my favourite online
survey provider here at #eval13,
the little company that challenged...</t>
  </si>
  <si>
    <t>covedc
RT @EvaluationMaven: Need to get
some work done at #eval13? This
place is great! @covedc http://t.co/HFkAwhgeLt</t>
  </si>
  <si>
    <t>visualbrains
"We, evaluators, like evaluations.
Even if they say mean things about
us, we like it!" Scriven's &amp;amp;
@ejanedavidson workshop. #eval13</t>
  </si>
  <si>
    <t>drokba
RT @MathPolResearch: Today at #eval13
Constantine presents plenary on
Using Systematic Reviews @MathPolResearch
http://t.co/DegtvOdv9S</t>
  </si>
  <si>
    <t>eblueberry
Headed to the last day of #eval13
thanks @AEAamp for a great conference!
As a newbie- loved meeting so many
other #indigenous #evaluators</t>
  </si>
  <si>
    <t>zanchema
.@oxfamgb on tension b/t accountability
and learning in their #eval http://t.co/CT5FE8YvBB.
Saw them speak on this at #eval13.
Fascinating.</t>
  </si>
  <si>
    <t>elisatin
Using attribution in evaluation:
Asking about validity of self reporting
on attitude change. #eval13</t>
  </si>
  <si>
    <t>alb202
RT @evalu8r: Qualitative analysis
blog The Listening Resource http://t.co/PfGVs1bS8R
#eval13 via @sukist</t>
  </si>
  <si>
    <t>beccacarsel
#eval13 Thank goodness there's
a Starbucks on the way to the conference!
Caffeine needed for day 4.</t>
  </si>
  <si>
    <t>orsimpact
@ddfolz at #eval13 talks about
how word clouds in advocacy evaluation
is "truthy" http://t.co/qeaWlVcdWT</t>
  </si>
  <si>
    <t xml:space="preserve">ddfolz
</t>
  </si>
  <si>
    <t xml:space="preserve">nedemocracy
</t>
  </si>
  <si>
    <t>hannahgbenro
RT @lrpeck: My favorite quote of
#eval13: "You need to love your
problem a little bit more" - Sanjeev
Sridharan quoting Paul Rosenbaum.</t>
  </si>
  <si>
    <t xml:space="preserve">seattleu
</t>
  </si>
  <si>
    <t>frkearns
Using social network analysis to
improve collabo bt researchers
&amp;amp; practitioners-showing results
during event improved relationships
#eval13</t>
  </si>
  <si>
    <t>usefuleval
Want to learn how to keep your
data and reports from being used
as a doorstop? Join us in Columbia
5 at 9:50am if you are still at
#eval13.</t>
  </si>
  <si>
    <t xml:space="preserve">tajcarson
</t>
  </si>
  <si>
    <t xml:space="preserve">bmoredatamind
</t>
  </si>
  <si>
    <t>benitaw
RT @abmakulec: Last day at #eval13!
It's been a blast - our wall of
Eval in the 21st century means
is awesome. http://t.co/L7WnQbJaJk</t>
  </si>
  <si>
    <t xml:space="preserve">scriv1
</t>
  </si>
  <si>
    <t>bettereval
Highlights from Michael Quinn Patton's
#eval13 talk on the 'State of Developmental
Evaluation': http://t.co/nLX7HGMY71
via @chiyanlam</t>
  </si>
  <si>
    <t>tomschenkjr
RT @ViaEvaluation: @wtfenn: R is
like Ikea... requires assembly
after you get the package, but
worth the effort #eval13</t>
  </si>
  <si>
    <t>viaevaluation
RT @RefocusInstitut: Free data
mapping program #eval13 http://t.co/BoolQVz6tV</t>
  </si>
  <si>
    <t>akishajones
Plenary: "The Practice of Educational
Evaluation Today" John Easton #ies
#eval13 #aea13</t>
  </si>
  <si>
    <t>pagingdrjama
Pleasure sharing the stage with
Emily @GLSENResearch Bianca &amp;amp;
Angel @WilliamsPolicy #eval13</t>
  </si>
  <si>
    <t>williamspolicy
RT @PagingDrJama: Pleasure sharing
the stage with Emily @GLSENResearch
Bianca &amp;amp; Angel @WilliamsPolicy
#eval13</t>
  </si>
  <si>
    <t>4socialimpact
Looking forward to today's session
on culturally responsive consultancy
with @omg_impact colleagues! #eval13
#diversity #equity #inclusion</t>
  </si>
  <si>
    <t xml:space="preserve">easterneval
</t>
  </si>
  <si>
    <t>omg_impact
We thoroughly enjoyed our participation
in @aeaweb #eval13. Look forward
to #eval14 in Denver!</t>
  </si>
  <si>
    <t>esaccesibleapp
RT @4socialimpact: Looking forward
to today's session on culturally
responsive consultancy with @omg_impact
colleagues! #eval13 #diversity
…</t>
  </si>
  <si>
    <t>jrainedrop
RT @JSIhealth: NEW blog: The power
of small data http://t.co/nkrjmnjJRq
#eval13</t>
  </si>
  <si>
    <t>richeddy
RT @CobblestoneEval: Congratulations
to our new president elect Stewart
Donaldson! #eval13 http://t.co/z6bSYdnr9i</t>
  </si>
  <si>
    <t>alanakinarsky
Ha! "@ViaEvaluation: @wtfenn: R
is like Ikea... requires assembly
after you get the package, but
worth the effort #eval13"</t>
  </si>
  <si>
    <t>mariannephd
RT @RefocusInstitut: Awesome graphic
recording of advocacy eval session
by @KatAthanasiades #eval13 http://t.co/ZcasO08j8y</t>
  </si>
  <si>
    <t>jraynor1
MT still learning tons from this
crew! advocacy eval panel #eval13
@j_morariu @jdeancoffey @rkaneDC
@DDFoltz @TomEval http://t.co/pDzL31RB6f</t>
  </si>
  <si>
    <t xml:space="preserve">katathanasiades
</t>
  </si>
  <si>
    <t>refocusinstitut
Free data mapping program #eval13
http://t.co/BoolQVz6tV</t>
  </si>
  <si>
    <t>lorifullerisme
"Musings of a foundation evaluation
director." A session just for me.
Thanks! #eval13</t>
  </si>
  <si>
    <t>samheld15
@ejanedavidson no problem - I missed
#eval13 due to shutdown, so now
I feel productive</t>
  </si>
  <si>
    <t xml:space="preserve">margaretroller
</t>
  </si>
  <si>
    <t>transpositionsc
Taking a break from AEA #eval13,
on the bank of the #Potomac @ washington,
DC, Potomac River http://t.co/CMPuPzlqtB</t>
  </si>
  <si>
    <t>jmemclean
"Evaluators must act like community
organizers to help orgs and institutions
learn" @rtranCHCF #eval13 #Ignite</t>
  </si>
  <si>
    <t>rtranchcf
RT @j_morariu: #eval13 @rtrannchcf
use community organizing strategies
&amp;amp; design thinking to engage
colleagues in #eval</t>
  </si>
  <si>
    <t>springproject2
J.Fitzpatrick @aeaweb at #eval13:
Remember evaluation is broader
than just accountability or impact,
it needs 2 b part of the entire
process</t>
  </si>
  <si>
    <t>kassy_alia
Come check out our talk this morning
on a participatory approach to
evaluating a farmers market! 1045
in Kalorama. #eval13</t>
  </si>
  <si>
    <t xml:space="preserve">customeval
</t>
  </si>
  <si>
    <t>kimfleonard
RT @clysy: Inspired by @raryrlewis1
added to http://t.co/YzK2pyDJRS
#eval13 http://t.co/EJl2TouhLz</t>
  </si>
  <si>
    <t>biancafrogner
Presented the opportunities and
challenges using health #econ tools
in rapidly changing times #eval13</t>
  </si>
  <si>
    <t>bonfyreapp
RT @cnoeone: Anyone at #eval13
use the @BonfyreApp? Fun way to
share experiences at an event:
http://t.co/ODnsESub4g</t>
  </si>
  <si>
    <t xml:space="preserve">ccldotorg
</t>
  </si>
  <si>
    <t>taniajarosewich
@agracknelson thanks for sharing
your Interesting work evaluating
elements of #informal science reports
on http://t.co/DWebUYntx0 #eval13</t>
  </si>
  <si>
    <t xml:space="preserve">agracknelson
</t>
  </si>
  <si>
    <t xml:space="preserve">ctisdal5
</t>
  </si>
  <si>
    <t xml:space="preserve">nationalzoo
</t>
  </si>
  <si>
    <t xml:space="preserve">takeleadwomen
</t>
  </si>
  <si>
    <t>dechenterprise
RT @AllisonTitcomb: Once you gain
a systems perspective, you cannot
return to a simpler view of evaluation.
-Jean King #eval13 #eval2013 ht…</t>
  </si>
  <si>
    <t>brenlizhen
Closing plenary Q: How do we take
the concept of social justice beyond
including marginalized voice in
eval design &amp;amp; processes? #eval13</t>
  </si>
  <si>
    <t xml:space="preserve">rockefellerfdn
</t>
  </si>
  <si>
    <t>issuelab
RT @jdeancoffey: Amen RT @jraynor1
"Suspend idea that synthesis [review]
is a report. It is a process."
Gabriela Fitz #issuelab #eval13</t>
  </si>
  <si>
    <t>kminichello
RT @ViaEvaluation: @wtfenn: R is
like Ikea... requires assembly
after you get the package, but
worth the effort #eval13</t>
  </si>
  <si>
    <t>debbiecarwana
RT @ejanedavidson: ALL initiatives
are faith-based until they are
evaluated -- @MQuinnP #omgMQP #eval
#eval13 #eval2013</t>
  </si>
  <si>
    <t>liesastamm
RT @clysy: #eval13 afternoon cartoon
update. http://t.co/bZvs6JbnDs
http://t.co/ggLwiVBGnJ</t>
  </si>
  <si>
    <t>lisafrantzen
Evaluators=measurers,communicators,
culturally competent data collectors,
inclusive learners,mindful planners,
reflectors,improvers. #eval13</t>
  </si>
  <si>
    <t xml:space="preserve">cwphilanthropy
</t>
  </si>
  <si>
    <t>elisegarvey
Great talk by @ArthurLupia on origins
of credibility and legitimacy in
politicized environments #eval13</t>
  </si>
  <si>
    <t xml:space="preserve">osborneny
</t>
  </si>
  <si>
    <t>catapult_design
RT @LisaFrantzen: Love the formula:
design + evaluation = impact! @Catapult_Design
@NEAarts @John_Gargani #eval13</t>
  </si>
  <si>
    <t xml:space="preserve">neaarts
</t>
  </si>
  <si>
    <t>john_gargani
@ejanedavidson @evaluationmaven
the #eval13 wrkshp: hands-on tools
for co-designing programs with
#eval thinking in collab settings</t>
  </si>
  <si>
    <t xml:space="preserve">umnews
</t>
  </si>
  <si>
    <t xml:space="preserve">searchinstitute
</t>
  </si>
  <si>
    <t xml:space="preserve">rosemary100
</t>
  </si>
  <si>
    <t>stevenhojlund
@alexfink #eval13 some reflections
on the first day: http://t.co/MOeF7Tuvhi</t>
  </si>
  <si>
    <t>alexfink
Back in MSP after a great trip
to @afsc_org in Philly and #eval13
in DC.</t>
  </si>
  <si>
    <t xml:space="preserve">afsc_org
</t>
  </si>
  <si>
    <t xml:space="preserve">fsgt
</t>
  </si>
  <si>
    <t>broadleafc
Thanks to all the friendly, enthusiastic,
generous evaluators! #eval13</t>
  </si>
  <si>
    <t>aldininorris
RT @abmakulec: Last day at #eval13!
It's been a blast - our wall of
Eval in the 21st century means
is awesome. http://t.co/L7WnQbJaJk</t>
  </si>
  <si>
    <t>k_anderson_eval
Break a leg @AnnKEmery! &amp;gt; RT
@InnoNet_Eval: What is a novice
#evaluator to do after #eval13?
Check out @AnnKEmery &amp;amp; @K_Anderson_Eval's...</t>
  </si>
  <si>
    <t>shapingnj
Special thanks to @Fattydp and
@montclairstateu for a great presentation
at #eval13.</t>
  </si>
  <si>
    <t xml:space="preserve">montclairstateu
</t>
  </si>
  <si>
    <t>fattydp
RT @ShapingNJ: Special thanks to
@Fattydp and @montclairstateu for
a great presentation at #eval13.</t>
  </si>
  <si>
    <t>nahsan209
@AnnKEmery Thanks for the follow
&amp;amp; love your Twitter list(s)
:). Need to get on that too! I
spotted you from far a few times
at #eval13</t>
  </si>
  <si>
    <t>jdeancoffey
RT @abbyik: Appreciate @TomEval's
description of evaluators as "Guardian
of theory of change." #eval13</t>
  </si>
  <si>
    <t>angelina_lop
RT @AnnKEmery: #Eval13: 3000+ evaluators,
800+ sessions, and way too little
time to soak it all in: http://t.co/CjwKKhevGo</t>
  </si>
  <si>
    <t>eboutylkova
Full week of evaluation speak,
thanks to the great speakers at
#eval13 @ejanedavidson @evalu8r
@EvaluationMaven @EvalPartners
@jdeancoffey</t>
  </si>
  <si>
    <t>irate01
RT @ejanedavidson: ALL initiatives
are faith-based until they are
evaluated -- @MQuinnP #omgMQP #eval
#eval13 #eval2013</t>
  </si>
  <si>
    <t>jhecklinger
Proudly representing @GlobalGiving
at #eval13. @brittlake and I talk
learning and performance in DuPont
room Friday at 1:45.</t>
  </si>
  <si>
    <t xml:space="preserve">brittlake
</t>
  </si>
  <si>
    <t>icommhealth
Nazmim &amp;amp; Jeff #eval13 was great;
made connections, learned methodologies
&amp;amp; techniques and excited to
apply this knowledge to our work</t>
  </si>
  <si>
    <t xml:space="preserve">impact_boston
</t>
  </si>
  <si>
    <t>hysho
RT @icommhealth: From the blog:
program #eval for #Trauma services
in honor of #eval13 &amp;amp; depression
screening day @HYSHO http://t.co/YhxOCd…</t>
  </si>
  <si>
    <t>mateenpregnancy
RT @icommhealth: ICH's Nazmim presenting
on enhancing repro health services
for teens w @MATeenPregnancy http://t.co/6EIxmrd71M
#eval13</t>
  </si>
  <si>
    <t>wjguardado
RT @evalu8r: Qualitative analysis
blog The Listening Resource http://t.co/PfGVs1bS8R
#eval13 via @sukist</t>
  </si>
  <si>
    <t xml:space="preserve">unitedway
</t>
  </si>
  <si>
    <t xml:space="preserve">rthezel
</t>
  </si>
  <si>
    <t>theimprovegroup
Great convo! RT @ViaEvaluation:
Up early at #eval13? Gary, @rthezel,
and @theImproveGroup discuss transitions
in small firms 8am.</t>
  </si>
  <si>
    <t>cormacquinn
RT @aeaweb: #eval13 Conference
Week: M. Q. Patton on Using the
Conf. Program as a Data Source
About #Eval Trends- 10/14 on aea365
http://t.…</t>
  </si>
  <si>
    <t>tccgroup
RT @jraynor1: Evaluating funder
collaboratives: Allow the data
to guide the conversation. Locke
of @tccgrp #eval13 #ignite</t>
  </si>
  <si>
    <t xml:space="preserve">tccgrp
</t>
  </si>
  <si>
    <t>ichirotoda1
Totally agree with the remark at
the closing "the future of evaluation
world is bright"!! at #eval13.</t>
  </si>
  <si>
    <t xml:space="preserve">oxfamamerica
</t>
  </si>
  <si>
    <t xml:space="preserve">johnuniackdavis
</t>
  </si>
  <si>
    <t xml:space="preserve">crs_expertise
</t>
  </si>
  <si>
    <t xml:space="preserve">ishidalo
</t>
  </si>
  <si>
    <t xml:space="preserve">mcfoundation
</t>
  </si>
  <si>
    <t xml:space="preserve">ej
</t>
  </si>
  <si>
    <t>sandravelthuis
Love! MT @Indigo_Queendom: Overheard
at #eval13: "The only tool you
need in your evaluator's toolbox
is wine." (via @ejanedavidson)</t>
  </si>
  <si>
    <t>indigo_queendom
Overheard at #eval13: "The only
tool you need in your evaluator's
toolbox is wine." #geethanks</t>
  </si>
  <si>
    <t>limeygrl
@TomEval @AllisonTitcomb Dr Who
would work for me, but I can't
speak for others! #eval13 #drwho</t>
  </si>
  <si>
    <t>tomeval
RT @clysy: #eval13 one last set
of cartoons added to day two, on
#Data Viz! http://t.co/YzK2pyDJRS
http://t.co/dgeTCbrR0s</t>
  </si>
  <si>
    <t>edctweets
Just wrapped 2 of our sessions
at Eval13! On Friday: community-based
evaluation, ethical dilemmas &amp;amp;
more: http://t.co/1kSYhBtyhT #eval13</t>
  </si>
  <si>
    <t>crariza1
RT @abmakulec: Last day at #eval13!
It's been a blast - our wall of
Eval in the 21st century means
is awesome. http://t.co/L7WnQbJaJk</t>
  </si>
  <si>
    <t>laurabotwinick
RT @AllisonTitcomb: Once you gain
a systems perspective, you cannot
return to a simpler view of evaluation.
-Jean King #eval13 #eval2013 ht…</t>
  </si>
  <si>
    <t xml:space="preserve">thomazchianca
</t>
  </si>
  <si>
    <t xml:space="preserve">anniehillar
</t>
  </si>
  <si>
    <t xml:space="preserve">unimatrix_0
</t>
  </si>
  <si>
    <t>tanawuliji
RT @urcchs: Happening now @ #eval13:
Dr. Edward Broughton presents on
cost-effectiveness analysis for
health programs http://t.co/hGPTflCsAW</t>
  </si>
  <si>
    <t>rajahmagat
Outstanding lahat binigay ko sa
Christian naming Prof! #survey
#AlamNa #eval13</t>
  </si>
  <si>
    <t xml:space="preserve">childtrends
</t>
  </si>
  <si>
    <t>solemu
RT @abmakulec: Last day at #eval13!
It's been a blast - our wall of
Eval in the 21st century means
is awesome. http://t.co/L7WnQbJaJk</t>
  </si>
  <si>
    <t>evaluatedlife
RT @ejanedavidson: Bob Stake: we
should take pride in seeing things
differently. In some ways we are
all outliers. #eval13 #evaluation
#eva…</t>
  </si>
  <si>
    <t>conceptsysinc
Evaluation 2013 Conference Week:
Conference Twitter Users on #Eval13
http://t.co/xgYCVLESxV via @aeaweb</t>
  </si>
  <si>
    <t>ifvp
RT @AnnKEmery: Thanks to @jdeancoffey
for sharing excellent examples
of graphic recording! #thumbsupviz
#eval13 http://t.co/YY5aGPrOiN</t>
  </si>
  <si>
    <t>sss_inc
RT @SueMentors: Enjoying full day
at #eval13 steeped in useful Eval
sessions and reconnecting w/friends.Impressed
w/some who are such effec…</t>
  </si>
  <si>
    <t xml:space="preserve">khulisams
</t>
  </si>
  <si>
    <t>suementors
RT @gschiche: 3 principals for
evaluation reporting. 1. Target
your audience. 2. Develop communications
plan. 3. Layer the info. #eval13</t>
  </si>
  <si>
    <t xml:space="preserve">fsgtweets
</t>
  </si>
  <si>
    <t xml:space="preserve">chrislysy
</t>
  </si>
  <si>
    <t xml:space="preserve">health_air
</t>
  </si>
  <si>
    <t xml:space="preserve">usaid
</t>
  </si>
  <si>
    <t>adaptationfund
Free Donuts! Come hear about our
results and monitoring system.
Sat @ 8am EST http://t.co/V5M8NBNNXY
#eval13</t>
  </si>
  <si>
    <t>trina_willard
Chart-apalooza with @AnnKEmery!
Very cool data portrayal techniques
w/ Excel. #Eval13</t>
  </si>
  <si>
    <t xml:space="preserve">arthurblank
</t>
  </si>
  <si>
    <t xml:space="preserve">calpers
</t>
  </si>
  <si>
    <t>lacarehealth
RT @HarderCo: TODAY: Systems transformation
eval &amp;amp; healthcare reform. Columbia
Ballroom 9, 11AM. #Eval13 cc: @LACareHealth
@CalPERS ACO</t>
  </si>
  <si>
    <t>j_morariu
#sna of #eval13 - check out @InnoNet_Eval
(red) - way 2 tweet, Kat! way more
#eval chatter http://t.co/1jN1AlpGPs
http://t.co/in3Gxq6YV6</t>
  </si>
  <si>
    <t>djbernstein
RT @evalu8r: OMG #eval13 that was
awesome.</t>
  </si>
  <si>
    <t xml:space="preserve">srik
</t>
  </si>
  <si>
    <t xml:space="preserve">evalgal
</t>
  </si>
  <si>
    <t xml:space="preserve">calendow
</t>
  </si>
  <si>
    <t xml:space="preserve">jmessengerpdx
</t>
  </si>
  <si>
    <t xml:space="preserve">danachinn
</t>
  </si>
  <si>
    <t xml:space="preserve">mayurhpatel
</t>
  </si>
  <si>
    <t>ajoesidabutar
RT @evalcentral: Design &amp;amp; Evaluation:
Highlights from Michael Quinn Patton’s
#eval13 talk on the ‘State of Developmental
Evaluation’ http:…</t>
  </si>
  <si>
    <t>akgold11
Great sharing @Living_Cities experience
at #eval13. 3 questions for orgs
considering developmental evaluation:
http://t.co/ZEhgRJ6sOj</t>
  </si>
  <si>
    <t>living_cities
RT @AKGold11: Excited to be sharing
@Living_Cities' work on developmental
eval at 4:30 at #eval13. Join us!
http://t.co/8bTBYKsrAk</t>
  </si>
  <si>
    <t>juhauitto
RT @UNDP_Evaluation: @JuhaUitto
@UNDP_Evaluation presents on Silos
and Sustainable Development at
@aeaweb #eval13 http://t.co/d3fiRHDJpj</t>
  </si>
  <si>
    <t>undp_evaluation
@Indran_UNDP discussing demand
for evaluation @aeaweb #eval13
http://t.co/cHxSY3qc5c</t>
  </si>
  <si>
    <t xml:space="preserve">indran_undp
</t>
  </si>
  <si>
    <t>herberss
RT @AnnKEmery: [New video!] I recorded
a portion of last week's #eval13
presentation about doing #dataviz
in Excel: http://t.co/vE7upsM8Lj</t>
  </si>
  <si>
    <t>nora_murphy
#omgmqp might me one of the best
new hashtags from #eval13! @MQuinnP</t>
  </si>
  <si>
    <t>pclfrd
@MQuinnP Evidence based principles
vs. practices to value context
and adaptation #eval13 http://t.co/wf9I9xcvRV</t>
  </si>
  <si>
    <t>kd_eval
RT @j_morariu: #sna of #eval13
- check out @InnoNet_Eval (red)
- way 2 tweet, Kat! way more #eval
chatter http://t.co/1jN1AlpGPs
http://t.c…</t>
  </si>
  <si>
    <t xml:space="preserve">tsbenson
</t>
  </si>
  <si>
    <t>biff_bruise
RT @AnnKEmery: [New video!] I recorded
a portion of last week's #eval13
presentation about doing #dataviz
in Excel: http://t.co/24BmxxIC3X</t>
  </si>
  <si>
    <t xml:space="preserve">scriven1
</t>
  </si>
  <si>
    <t>staceyschubert
#eval13 "Call it sampling or case
selection; it matters not, but
make it purposeful." MQP reinterprets
To Be or Not to Be soliloquy. #omgmqp</t>
  </si>
  <si>
    <t>jameswcoyle
Heading home-thanks to everyone
who helped make #eval13 such a
great experience! Great to meet
so many folks and friends in person-cheers!</t>
  </si>
  <si>
    <t>jeffreyhenley
Stimulating conversation today
about the future of program evaluation
and recaps from #eval13 from professor
@SheilaBRobinson #omgMQP</t>
  </si>
  <si>
    <t>nbpc1
RT @aeaweb: Evaluation 2013 Conference
Week: Conference Twitter Users
on #Eval13 - 10/19 on aea365 http://t.co/vi54exwsnT</t>
  </si>
  <si>
    <t xml:space="preserve">thelayc
</t>
  </si>
  <si>
    <t xml:space="preserve">urbanalliance
</t>
  </si>
  <si>
    <t>vppartners
RT @LisaFrantzen: Common outcomes
framework w/ funder, NPOs &amp;amp;
evaluators-long road to create,
but much insight generated! #eval13
@isaac_ou…</t>
  </si>
  <si>
    <t xml:space="preserve">isaac_ou
</t>
  </si>
  <si>
    <t xml:space="preserve">projectrenewal
</t>
  </si>
  <si>
    <t>first5la
RT @HarderCo: TODAY: Disseminating
Eval Findings panel w/ @IrvineFdn
@DentaQuest &amp;amp; @First5LA --
Columbia Ballroom Section 5, 4:30
PM #Eval13</t>
  </si>
  <si>
    <t xml:space="preserve">dentaquest
</t>
  </si>
  <si>
    <t xml:space="preserve">irvinefdn
</t>
  </si>
  <si>
    <t xml:space="preserve">maksim2042
</t>
  </si>
  <si>
    <t xml:space="preserve">harder
</t>
  </si>
  <si>
    <t xml:space="preserve">azftf
</t>
  </si>
  <si>
    <t>calwellness
RT @HarderCo: TODAY: Approaches
to Evaluating Core Operating Support,
with @calwellness - Roundtable,
Suite 4101, 8AM #Eval13</t>
  </si>
  <si>
    <t>guerrillareads
JIC you missed my presentation
at #Eval13, here's a quick summary
&amp;amp; the handout http://t.co/xfYHrnLAqg
~@aeaweb</t>
  </si>
  <si>
    <t>data2insight
RT @clysy: Inspired by @raryrlewis1
added to http://t.co/YzK2pyDJRS
#eval13 http://t.co/EJl2TouhLz</t>
  </si>
  <si>
    <t xml:space="preserve">annevo
</t>
  </si>
  <si>
    <t xml:space="preserve">lesliefierro
</t>
  </si>
  <si>
    <t>iangoldmansa
Following up all the contacts and
leads from AEA #Eval13. As always
side meetings more useful than
conference.</t>
  </si>
  <si>
    <t>leadershipera
#Eval13: 3000+ evaluators, 800+
sessions, and way too little time
to soak it all in http://t.co/VqTNnNMp6X
via @AnnKEmery</t>
  </si>
  <si>
    <t>jpann
RT @BetterEval: Highlights from
Michael Quinn Patton's #eval13
talk on the 'State of Developmental
Evaluation': http://t.co/nLX7HGMY71
via …</t>
  </si>
  <si>
    <t>benbaumfalk
@Nora_Murphy My pleasure! Easily
one of the best sessions I attended
at #eval13. No wonder I had to
wait in line to talk to you :)</t>
  </si>
  <si>
    <t xml:space="preserve">pdaeval
</t>
  </si>
  <si>
    <t>akanadavid
Recap of 2013 AEA Conference http://t.co/r7WfWHSnv1
#storify #eval13 #aea</t>
  </si>
  <si>
    <t>abbyik
Appreciate @TomEval's description
of evaluators as "Guardian of theory
of change." #eval13</t>
  </si>
  <si>
    <t>praxsozi
RT @clysy: 27 RTs &amp;amp; 6 Favorites,
I think I'm going to mark this
as my top cartoon of #eval13 http://t.co/EJl2TouhLz</t>
  </si>
  <si>
    <t>hurhassnain
Looking forward to more news #eval13</t>
  </si>
  <si>
    <t>adbevaluation
RT @txtPablo: Highlights from Michael
Quinn Patton’s #eval13 talk on
the ‘State of Developmental #Evaluation’
http://t.co/3awyXZSEYm #eval</t>
  </si>
  <si>
    <t>alanahulme
RT @clysy: 27 RTs &amp;amp; 6 Favorites,
I think I'm going to mark this
as my top cartoon of #eval13 http://t.co/EJl2TouhLz</t>
  </si>
  <si>
    <t>clear_la
RT @txtPablo: Highlights from Michael
Quinn Patton’s #eval13 talk on
the ‘State of Developmental #Evaluation’
http://t.co/3awyXZSEYm #eval</t>
  </si>
  <si>
    <t>jennzawacki
RT @jessachandler: Love this cartoon
by @clysy for my colleague, Nate's
#eval13 presentation on Data Viz
- Dress those Reports! http://t.co…</t>
  </si>
  <si>
    <t>jessachandler
Love this cartoon by @clysy for
my colleague, Nate's #eval13 presentation
on Data Viz - Dress those Reports!
http://t.co/8UvYmLLyd4</t>
  </si>
  <si>
    <t xml:space="preserve">johngargani
</t>
  </si>
  <si>
    <t>arnicas
RT @albertocairo: Very list of
#dataviz #infographic academic
articles @evalu8r handout for my
talk at #eval13. Snag it here:
http://t.co/…</t>
  </si>
  <si>
    <t>albertocairo
Very list of #dataviz #infographic
academic articles @evalu8r handout
for my talk at #eval13. Snag it
here: http://t.co/ZzCW0aydoP …</t>
  </si>
  <si>
    <t>rkanedc
Thank you @KatAthanasiades for
great visual recording at #eval13.
http://t.co/hpK7NLrqc7</t>
  </si>
  <si>
    <t>evalviny
RT @txtPablo: Highlights from Michael
Quinn Patton’s #eval13 talk on
the ‘State of Developmental #Evaluation’
http://t.co/3awyXZSEYm #eval</t>
  </si>
  <si>
    <t>mcdapper
And big data community. MT @meowtree:
'Dont dumb things down, smarten
up how you present them' -Lupia
#eval13 // (looking at you marketers)</t>
  </si>
  <si>
    <t>leumeni
RT @isaac_outcomes: Perf. mgmt.
and #eval: two sides of the same
coin. My Ignite presentation with
@AnnKEmery at #Eval13: http://t.co/rSJF…</t>
  </si>
  <si>
    <t xml:space="preserve">rsimmon
</t>
  </si>
  <si>
    <t>karcsig
Enjoying #programdesign by graduate
students in design competition.
Want to see more evaluators add
this to their services. #eval13</t>
  </si>
  <si>
    <t>masterspolicy
RT @isaac_outcomes: Today's #eval13
opening plenary summarized: the
message, communicator, and recipient
ALL matter when communicating #eva…</t>
  </si>
  <si>
    <t xml:space="preserve">gigibarsoum
</t>
  </si>
  <si>
    <t xml:space="preserve">eval_innovation
</t>
  </si>
  <si>
    <t xml:space="preserve">tanyabeer
</t>
  </si>
  <si>
    <t xml:space="preserve">ddfoltz
</t>
  </si>
  <si>
    <t>Directed</t>
  </si>
  <si>
    <t>&lt;?xml version="1.0" encoding="utf-8"?&gt;_x000D_
&lt;configuration&gt;_x000D_
  &lt;configSections&gt;_x000D_
    &lt;sectionGroup name="userSettings" type="System.Configuration.UserSettingsGroup, System, Version=2.0.0.0, Culture=neutral, PublicKeyToken=b77a5c561934e089"&gt;_x000D_
      &lt;section name="GraphZoomAndScaleUserSettings" type="System.Configuration.ClientSettingsSection, System, Version=2.0.0.0, Culture=neutral, PublicKeyToken=b77a5c561934e089" allowExeDefinition="MachineToLocalUser" requirePermission="false" /&gt;_x000D_
      &lt;section name="GeneralUserSettings4" type="System.Configuration.ClientSettingsSection, System, Version=2.0.0.0, Culture=neutral, PublicKeyToken=b77a5c561934e089" allowExeDefinition="MachineToLocalUser" requirePermission="false" /&gt;_x000D_
    &lt;/sectionGroup&gt;_x000D_
  &lt;/configSections&gt;_x000D_
  &lt;userSettings&gt;_x000D_
    &lt;GraphZoomAndScaleUserSettings&gt;_x000D_
      &lt;setting name="GraphScale" serializeAs="String"&gt;_x000D_
        &lt;value&gt;1&lt;/value&gt;_x000D_
      &lt;/setting&gt;_x000D_
    &lt;/GraphZoomAndScaleUserSettings&gt;_x000D_
    &lt;GeneralUserSettings4&gt;_x000D_
      &lt;setting name="NewWorkbookGraphDirectedness" serializeAs="String"&gt;_x000D_
        &lt;value&gt;Directed&lt;/value&gt;_x000D_
      &lt;/setting&gt;_x000D_
      &lt;setting name="ReadEdgeLabels" serializeAs="String"&gt;_x000D_
        &lt;value&gt;True&lt;/value&gt;_x000D_
      &lt;/setting&gt;_x000D_
      &lt;setting name="ShowGraphLegend" serializeAs="String"&gt;_x000D_
        &lt;value&gt;False&lt;/value&gt;_x000D_
      &lt;/setting&gt;_x000D_
      &lt;setting name="ShowGraphAxes" serializeAs="String"&gt;_x000D_
        &lt;value&gt;False&lt;/value&gt;_x000D_
      &lt;/setting&gt;_x000D_
      &lt;setting name="ReadVertexLabels" serializeAs="String"&gt;_x000D_
        &lt;value&gt;True&lt;/value&gt;_x000D_
      &lt;/setting&gt;_x000D_
      &lt;setting name="ReadGroupLabels" serializeAs="String"&gt;_x000D_
        &lt;value&gt;True&lt;/value&gt;_x000D_
      &lt;/setting&gt;_x000D_
    &lt;/GeneralUserSettings4&gt;_x000D_
  &lt;/userSettings&gt;_x000D_
&lt;/configuration&gt;</t>
  </si>
</sst>
</file>

<file path=xl/styles.xml><?xml version="1.0" encoding="utf-8"?>
<styleSheet xmlns="http://schemas.openxmlformats.org/spreadsheetml/2006/main">
  <numFmts count="4">
    <numFmt numFmtId="164" formatCode="0.0"/>
    <numFmt numFmtId="165" formatCode="#,##0.0"/>
    <numFmt numFmtId="166" formatCode="#,##0.000"/>
    <numFmt numFmtId="167" formatCode="0.000"/>
  </numFmts>
  <fonts count="14">
    <font>
      <sz val="11"/>
      <color theme="1"/>
      <name val="Calibri"/>
      <family val="2"/>
      <scheme val="minor"/>
    </font>
    <font>
      <b/>
      <sz val="11"/>
      <color theme="1"/>
      <name val="Calibri"/>
      <family val="2"/>
      <scheme val="minor"/>
    </font>
    <font>
      <b/>
      <sz val="8"/>
      <color indexed="81"/>
      <name val="Tahoma"/>
      <family val="2"/>
    </font>
    <font>
      <sz val="8"/>
      <color indexed="81"/>
      <name val="Tahoma"/>
      <family val="2"/>
    </font>
    <font>
      <u/>
      <sz val="8"/>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b/>
      <sz val="9"/>
      <color indexed="81"/>
      <name val="Tahoma"/>
      <charset val="1"/>
    </font>
    <font>
      <sz val="9"/>
      <color indexed="81"/>
      <name val="Tahoma"/>
      <family val="2"/>
    </font>
    <font>
      <sz val="9"/>
      <color indexed="81"/>
      <name val="Tahoma"/>
      <charset val="1"/>
    </font>
    <font>
      <sz val="11"/>
      <color theme="1"/>
      <name val="Calibri"/>
      <scheme val="minor"/>
    </font>
    <font>
      <b/>
      <sz val="9"/>
      <color indexed="81"/>
      <name val="Tahoma"/>
      <family val="2"/>
    </font>
    <font>
      <u/>
      <sz val="11"/>
      <color theme="10"/>
      <name val="Calibri"/>
      <family val="2"/>
      <scheme val="minor"/>
    </font>
  </fonts>
  <fills count="10">
    <fill>
      <patternFill patternType="none"/>
    </fill>
    <fill>
      <patternFill patternType="gray125"/>
    </fill>
    <fill>
      <patternFill patternType="solid">
        <fgColor theme="1" tint="0.49998474074526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4" tint="-0.24994659260841701"/>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0">
    <xf numFmtId="0" fontId="0" fillId="0" borderId="0"/>
    <xf numFmtId="49" fontId="5" fillId="2" borderId="1" applyNumberFormat="0" applyFont="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49" fontId="5" fillId="5" borderId="1" applyNumberFormat="0" applyFont="0" applyAlignment="0" applyProtection="0"/>
    <xf numFmtId="49" fontId="5" fillId="4" borderId="1" applyNumberFormat="0" applyAlignment="0" applyProtection="0"/>
    <xf numFmtId="0" fontId="6" fillId="6" borderId="1" applyNumberFormat="0" applyAlignment="0" applyProtection="0"/>
    <xf numFmtId="164" fontId="5" fillId="3" borderId="1" applyNumberFormat="0" applyFont="0" applyAlignment="0" applyProtection="0"/>
    <xf numFmtId="49" fontId="5" fillId="5" borderId="1" applyNumberFormat="0" applyFont="0" applyAlignment="0" applyProtection="0"/>
    <xf numFmtId="0" fontId="13" fillId="0" borderId="0" applyNumberFormat="0" applyFill="0" applyBorder="0" applyAlignment="0" applyProtection="0"/>
  </cellStyleXfs>
  <cellXfs count="106">
    <xf numFmtId="0" fontId="0" fillId="0" borderId="0" xfId="0"/>
    <xf numFmtId="49" fontId="0" fillId="0" borderId="0" xfId="0" applyNumberFormat="1"/>
    <xf numFmtId="1" fontId="0" fillId="0" borderId="0" xfId="0" applyNumberFormat="1"/>
    <xf numFmtId="0" fontId="0" fillId="0" borderId="0" xfId="0" applyNumberFormat="1"/>
    <xf numFmtId="0" fontId="1" fillId="0" borderId="0" xfId="0" applyFont="1" applyAlignment="1">
      <alignment wrapText="1"/>
    </xf>
    <xf numFmtId="49" fontId="1" fillId="0" borderId="0" xfId="0" applyNumberFormat="1" applyFont="1" applyAlignment="1">
      <alignment wrapText="1"/>
    </xf>
    <xf numFmtId="164" fontId="0" fillId="0" borderId="0" xfId="0" applyNumberFormat="1"/>
    <xf numFmtId="0" fontId="0" fillId="0" borderId="0" xfId="0" applyAlignment="1">
      <alignment vertical="top" wrapText="1"/>
    </xf>
    <xf numFmtId="0" fontId="0" fillId="0" borderId="0" xfId="0" applyNumberFormat="1" applyAlignment="1">
      <alignment wrapText="1"/>
    </xf>
    <xf numFmtId="164" fontId="0" fillId="0" borderId="0" xfId="0" applyNumberFormat="1" applyAlignment="1">
      <alignment wrapText="1"/>
    </xf>
    <xf numFmtId="1" fontId="0" fillId="0" borderId="0" xfId="0" applyNumberFormat="1" applyAlignment="1">
      <alignment wrapText="1"/>
    </xf>
    <xf numFmtId="49" fontId="0" fillId="0" borderId="0" xfId="0" applyNumberFormat="1" applyAlignment="1">
      <alignment wrapText="1"/>
    </xf>
    <xf numFmtId="0" fontId="0" fillId="0" borderId="0" xfId="0" applyBorder="1"/>
    <xf numFmtId="0" fontId="0" fillId="0" borderId="0" xfId="0" applyAlignment="1">
      <alignment wrapText="1"/>
    </xf>
    <xf numFmtId="49" fontId="0" fillId="0" borderId="0" xfId="3" applyNumberFormat="1" applyFont="1"/>
    <xf numFmtId="0" fontId="0" fillId="5" borderId="1" xfId="4" applyNumberFormat="1" applyFont="1"/>
    <xf numFmtId="49" fontId="6" fillId="6" borderId="1" xfId="6" applyNumberFormat="1"/>
    <xf numFmtId="0" fontId="0" fillId="0" borderId="0" xfId="2" applyFont="1"/>
    <xf numFmtId="0" fontId="0" fillId="5" borderId="0" xfId="4" applyNumberFormat="1" applyFont="1" applyBorder="1"/>
    <xf numFmtId="1" fontId="0" fillId="5" borderId="0" xfId="4" applyNumberFormat="1" applyFont="1" applyBorder="1"/>
    <xf numFmtId="0" fontId="0" fillId="2" borderId="0" xfId="1" applyNumberFormat="1" applyFont="1" applyBorder="1"/>
    <xf numFmtId="0" fontId="5" fillId="4" borderId="0" xfId="5" applyNumberFormat="1" applyBorder="1"/>
    <xf numFmtId="164" fontId="5" fillId="4" borderId="0" xfId="5" applyNumberFormat="1" applyBorder="1"/>
    <xf numFmtId="1" fontId="5" fillId="4" borderId="0" xfId="5" applyNumberFormat="1" applyBorder="1"/>
    <xf numFmtId="0" fontId="5" fillId="4" borderId="2" xfId="5" applyNumberFormat="1" applyBorder="1"/>
    <xf numFmtId="0" fontId="0" fillId="5" borderId="2" xfId="4" applyNumberFormat="1" applyFont="1" applyBorder="1"/>
    <xf numFmtId="0" fontId="6" fillId="6" borderId="0" xfId="6" applyBorder="1"/>
    <xf numFmtId="0" fontId="6" fillId="6" borderId="2" xfId="6" applyBorder="1"/>
    <xf numFmtId="0" fontId="0" fillId="3" borderId="0" xfId="7" applyNumberFormat="1" applyFont="1" applyBorder="1"/>
    <xf numFmtId="0" fontId="0" fillId="3" borderId="2" xfId="7" applyNumberFormat="1" applyFont="1" applyBorder="1"/>
    <xf numFmtId="0" fontId="0" fillId="2" borderId="2" xfId="1" applyNumberFormat="1" applyFont="1" applyBorder="1"/>
    <xf numFmtId="0" fontId="0" fillId="0" borderId="2" xfId="2" applyFont="1" applyBorder="1"/>
    <xf numFmtId="0" fontId="1" fillId="0" borderId="0" xfId="0" applyNumberFormat="1" applyFont="1"/>
    <xf numFmtId="4" fontId="0" fillId="0" borderId="0" xfId="0" applyNumberFormat="1"/>
    <xf numFmtId="4" fontId="0" fillId="0" borderId="0" xfId="0" applyNumberFormat="1" applyBorder="1"/>
    <xf numFmtId="0" fontId="5" fillId="4" borderId="1" xfId="5" applyNumberFormat="1"/>
    <xf numFmtId="0" fontId="5" fillId="4" borderId="1" xfId="5" applyNumberFormat="1" applyAlignment="1"/>
    <xf numFmtId="0" fontId="7" fillId="7" borderId="3" xfId="0" applyFont="1" applyFill="1" applyBorder="1"/>
    <xf numFmtId="0" fontId="7" fillId="7" borderId="4" xfId="0" applyFont="1" applyFill="1" applyBorder="1"/>
    <xf numFmtId="4" fontId="0" fillId="8" borderId="5" xfId="0" applyNumberFormat="1" applyFont="1" applyFill="1" applyBorder="1"/>
    <xf numFmtId="0" fontId="0" fillId="8" borderId="6" xfId="0" applyNumberFormat="1" applyFont="1" applyFill="1" applyBorder="1"/>
    <xf numFmtId="4" fontId="0" fillId="9" borderId="5" xfId="0" applyNumberFormat="1" applyFont="1" applyFill="1" applyBorder="1"/>
    <xf numFmtId="0" fontId="0" fillId="9" borderId="6" xfId="0" applyNumberFormat="1" applyFont="1" applyFill="1" applyBorder="1"/>
    <xf numFmtId="4" fontId="0" fillId="9" borderId="7" xfId="0" applyNumberFormat="1" applyFont="1" applyFill="1" applyBorder="1"/>
    <xf numFmtId="0" fontId="0" fillId="9" borderId="0" xfId="0" applyNumberFormat="1" applyFont="1" applyFill="1"/>
    <xf numFmtId="0" fontId="0" fillId="8" borderId="5" xfId="0" applyNumberFormat="1" applyFont="1" applyFill="1" applyBorder="1"/>
    <xf numFmtId="0" fontId="0" fillId="9" borderId="5" xfId="0" applyNumberFormat="1" applyFont="1" applyFill="1" applyBorder="1"/>
    <xf numFmtId="0" fontId="0" fillId="9" borderId="7" xfId="0" applyNumberFormat="1" applyFont="1" applyFill="1" applyBorder="1"/>
    <xf numFmtId="1" fontId="5" fillId="4" borderId="1" xfId="5" applyNumberFormat="1"/>
    <xf numFmtId="167" fontId="5" fillId="4" borderId="1" xfId="5" applyNumberFormat="1"/>
    <xf numFmtId="1" fontId="5" fillId="4" borderId="1" xfId="5" applyNumberFormat="1" applyAlignment="1"/>
    <xf numFmtId="167" fontId="5" fillId="4" borderId="1" xfId="5" applyNumberFormat="1" applyAlignment="1"/>
    <xf numFmtId="167" fontId="11" fillId="4" borderId="1" xfId="5" applyNumberFormat="1" applyFont="1" applyAlignment="1"/>
    <xf numFmtId="0" fontId="5" fillId="2" borderId="1" xfId="1" applyNumberFormat="1"/>
    <xf numFmtId="0" fontId="6" fillId="6" borderId="1" xfId="6"/>
    <xf numFmtId="0" fontId="6" fillId="6" borderId="1" xfId="6" applyNumberFormat="1"/>
    <xf numFmtId="0" fontId="0" fillId="5" borderId="8" xfId="4" applyNumberFormat="1" applyFont="1" applyBorder="1"/>
    <xf numFmtId="0" fontId="0" fillId="5" borderId="9" xfId="4" applyNumberFormat="1" applyFont="1" applyBorder="1"/>
    <xf numFmtId="0" fontId="0" fillId="5" borderId="10" xfId="4" applyNumberFormat="1" applyFont="1" applyBorder="1"/>
    <xf numFmtId="0" fontId="0" fillId="3" borderId="8" xfId="7" applyNumberFormat="1" applyFont="1" applyBorder="1"/>
    <xf numFmtId="0" fontId="6" fillId="3" borderId="10" xfId="7" applyNumberFormat="1" applyFont="1" applyBorder="1"/>
    <xf numFmtId="0" fontId="5" fillId="2" borderId="8" xfId="1" applyNumberFormat="1" applyBorder="1"/>
    <xf numFmtId="0" fontId="5" fillId="2" borderId="10" xfId="1" applyNumberFormat="1" applyBorder="1"/>
    <xf numFmtId="0" fontId="5" fillId="4" borderId="8" xfId="5" applyNumberFormat="1" applyBorder="1"/>
    <xf numFmtId="0" fontId="5" fillId="4" borderId="9" xfId="5" applyNumberFormat="1" applyBorder="1"/>
    <xf numFmtId="0" fontId="0" fillId="3" borderId="1" xfId="7" applyNumberFormat="1" applyFont="1"/>
    <xf numFmtId="49" fontId="0" fillId="0" borderId="0" xfId="3" applyNumberFormat="1" applyFont="1" applyAlignment="1"/>
    <xf numFmtId="0" fontId="0" fillId="5" borderId="1" xfId="4" applyNumberFormat="1" applyFont="1" applyAlignment="1"/>
    <xf numFmtId="164" fontId="0" fillId="5" borderId="1" xfId="4" applyNumberFormat="1" applyFont="1" applyAlignment="1"/>
    <xf numFmtId="0" fontId="11" fillId="5" borderId="1" xfId="4" applyNumberFormat="1" applyFont="1" applyAlignment="1"/>
    <xf numFmtId="1" fontId="0" fillId="5" borderId="1" xfId="4" applyNumberFormat="1" applyFont="1" applyAlignment="1"/>
    <xf numFmtId="49" fontId="6" fillId="6" borderId="1" xfId="6" applyNumberFormat="1" applyAlignment="1"/>
    <xf numFmtId="0" fontId="6" fillId="6" borderId="1" xfId="6" applyNumberFormat="1" applyAlignment="1"/>
    <xf numFmtId="0" fontId="0" fillId="2" borderId="1" xfId="1" applyNumberFormat="1" applyFont="1" applyAlignment="1"/>
    <xf numFmtId="0" fontId="0" fillId="0" borderId="0" xfId="2" applyNumberFormat="1" applyFont="1" applyAlignment="1"/>
    <xf numFmtId="164" fontId="0" fillId="3" borderId="1" xfId="7" applyNumberFormat="1" applyFont="1" applyAlignment="1"/>
    <xf numFmtId="165" fontId="0" fillId="3" borderId="1" xfId="7" applyNumberFormat="1" applyFont="1" applyAlignment="1"/>
    <xf numFmtId="0" fontId="0" fillId="3" borderId="1" xfId="7" applyNumberFormat="1" applyFont="1" applyAlignment="1"/>
    <xf numFmtId="166" fontId="0" fillId="3" borderId="1" xfId="7" applyNumberFormat="1" applyFont="1" applyAlignment="1"/>
    <xf numFmtId="0" fontId="11" fillId="2" borderId="1" xfId="1" applyNumberFormat="1" applyFont="1" applyAlignment="1"/>
    <xf numFmtId="0" fontId="0" fillId="0" borderId="0" xfId="0" applyAlignment="1"/>
    <xf numFmtId="0" fontId="0" fillId="0" borderId="0" xfId="0" applyFill="1" applyAlignment="1"/>
    <xf numFmtId="22" fontId="0" fillId="0" borderId="0" xfId="0" applyNumberFormat="1" applyAlignment="1"/>
    <xf numFmtId="22" fontId="0" fillId="0" borderId="0" xfId="0" applyNumberFormat="1" applyFill="1" applyAlignment="1"/>
    <xf numFmtId="0" fontId="0" fillId="0" borderId="0" xfId="0" quotePrefix="1" applyFill="1" applyAlignment="1"/>
    <xf numFmtId="0" fontId="13" fillId="0" borderId="0" xfId="9" applyFill="1" applyAlignment="1"/>
    <xf numFmtId="0" fontId="13" fillId="0" borderId="0" xfId="9" applyAlignment="1"/>
    <xf numFmtId="0" fontId="0" fillId="0" borderId="0" xfId="0" quotePrefix="1" applyAlignment="1"/>
    <xf numFmtId="1" fontId="11" fillId="4" borderId="1" xfId="5" applyNumberFormat="1" applyFont="1" applyAlignment="1"/>
    <xf numFmtId="49" fontId="0" fillId="0" borderId="0" xfId="3" applyNumberFormat="1" applyFont="1" applyBorder="1" applyAlignment="1"/>
    <xf numFmtId="0" fontId="0" fillId="5" borderId="11" xfId="4" applyNumberFormat="1" applyFont="1" applyBorder="1" applyAlignment="1"/>
    <xf numFmtId="164" fontId="0" fillId="5" borderId="11" xfId="4" applyNumberFormat="1" applyFont="1" applyBorder="1" applyAlignment="1"/>
    <xf numFmtId="1" fontId="0" fillId="5" borderId="11" xfId="4" applyNumberFormat="1" applyFont="1" applyBorder="1" applyAlignment="1"/>
    <xf numFmtId="49" fontId="6" fillId="6" borderId="11" xfId="6" applyNumberFormat="1" applyBorder="1" applyAlignment="1"/>
    <xf numFmtId="0" fontId="6" fillId="6" borderId="11" xfId="6" applyNumberFormat="1" applyBorder="1" applyAlignment="1"/>
    <xf numFmtId="164" fontId="0" fillId="3" borderId="11" xfId="7" applyNumberFormat="1" applyFont="1" applyBorder="1" applyAlignment="1"/>
    <xf numFmtId="165" fontId="0" fillId="3" borderId="11" xfId="7" applyNumberFormat="1" applyFont="1" applyBorder="1" applyAlignment="1"/>
    <xf numFmtId="0" fontId="0" fillId="3" borderId="11" xfId="7" applyNumberFormat="1" applyFont="1" applyBorder="1" applyAlignment="1"/>
    <xf numFmtId="166" fontId="0" fillId="3" borderId="11" xfId="7" applyNumberFormat="1" applyFont="1" applyBorder="1" applyAlignment="1"/>
    <xf numFmtId="1" fontId="11" fillId="4" borderId="11" xfId="5" applyNumberFormat="1" applyFont="1" applyBorder="1" applyAlignment="1"/>
    <xf numFmtId="167" fontId="11" fillId="4" borderId="11" xfId="5" applyNumberFormat="1" applyFont="1" applyBorder="1" applyAlignment="1"/>
    <xf numFmtId="167" fontId="5" fillId="4" borderId="11" xfId="5" applyNumberFormat="1" applyBorder="1" applyAlignment="1"/>
    <xf numFmtId="0" fontId="0" fillId="2" borderId="11" xfId="1" applyNumberFormat="1" applyFont="1" applyBorder="1" applyAlignment="1"/>
    <xf numFmtId="0" fontId="0" fillId="0" borderId="0" xfId="2" applyNumberFormat="1" applyFont="1" applyBorder="1" applyAlignment="1"/>
    <xf numFmtId="0" fontId="13" fillId="5" borderId="1" xfId="9" applyNumberFormat="1" applyFill="1" applyBorder="1" applyAlignment="1"/>
    <xf numFmtId="0" fontId="13" fillId="5" borderId="11" xfId="9" applyNumberFormat="1" applyFill="1" applyBorder="1" applyAlignment="1"/>
  </cellXfs>
  <cellStyles count="10">
    <cellStyle name="Hyperlink" xfId="9" builtinId="8"/>
    <cellStyle name="NodeXL Do Not Edit" xfId="1"/>
    <cellStyle name="NodeXL Graph Metric" xfId="5"/>
    <cellStyle name="NodeXL Graph Metric Separator" xfId="8"/>
    <cellStyle name="NodeXL Label" xfId="6"/>
    <cellStyle name="NodeXL Layout" xfId="7"/>
    <cellStyle name="NodeXL Other Column" xfId="2"/>
    <cellStyle name="NodeXL Required" xfId="3"/>
    <cellStyle name="NodeXL Visual Property" xfId="4"/>
    <cellStyle name="Normal" xfId="0" builtinId="0"/>
  </cellStyles>
  <dxfs count="121">
    <dxf>
      <font>
        <b/>
        <i val="0"/>
        <strike val="0"/>
        <condense val="0"/>
        <extend val="0"/>
        <outline val="0"/>
        <shadow val="0"/>
        <u val="none"/>
        <vertAlign val="baseline"/>
        <sz val="11"/>
        <color theme="1"/>
        <name val="Calibri"/>
        <scheme val="minor"/>
      </font>
      <alignment horizontal="general" vertical="bottom" textRotation="0" wrapText="1" indent="0" relative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relative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numFmt numFmtId="4" formatCode="#,##0.00"/>
      <fill>
        <patternFill patternType="solid">
          <fgColor theme="4" tint="0.79998168889431442"/>
          <bgColor theme="4" tint="0.79998168889431442"/>
        </patternFill>
      </fill>
      <border diagonalUp="0" diagonalDown="0">
        <left/>
        <right style="thin">
          <color theme="0"/>
        </right>
        <top/>
        <bottom style="thin">
          <color theme="0"/>
        </bottom>
        <vertical/>
        <horizontal/>
      </border>
    </dxf>
    <dxf>
      <numFmt numFmtId="0" formatCode="General"/>
    </dxf>
    <dxf>
      <numFmt numFmtId="4" formatCode="#,##0.0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numFmt numFmtId="0" formatCode="General"/>
    </dxf>
    <dxf>
      <numFmt numFmtId="30" formatCode="@"/>
    </dxf>
    <dxf>
      <numFmt numFmtId="30" formatCode="@"/>
    </dxf>
    <dxf>
      <numFmt numFmtId="30" formatCode="@"/>
    </dxf>
    <dxf>
      <numFmt numFmtId="30" formatCode="@"/>
    </dxf>
    <dxf>
      <numFmt numFmtId="167" formatCode="0.000"/>
    </dxf>
    <dxf>
      <numFmt numFmtId="167" formatCode="0.00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0" formatCode="General"/>
    </dxf>
    <dxf>
      <font>
        <b val="0"/>
        <i val="0"/>
        <strike val="0"/>
        <condense val="0"/>
        <extend val="0"/>
        <outline val="0"/>
        <shadow val="0"/>
        <u val="none"/>
        <vertAlign val="baseline"/>
        <sz val="11"/>
        <color theme="1"/>
        <name val="Calibri"/>
        <scheme val="minor"/>
      </font>
      <numFmt numFmtId="0" formatCode="General"/>
    </dxf>
    <dxf>
      <numFmt numFmtId="30" formatCode="@"/>
    </dxf>
    <dxf>
      <font>
        <b val="0"/>
        <i val="0"/>
        <strike val="0"/>
        <condense val="0"/>
        <extend val="0"/>
        <outline val="0"/>
        <shadow val="0"/>
        <u val="none"/>
        <vertAlign val="baseline"/>
        <sz val="11"/>
        <color theme="1"/>
        <name val="Calibri"/>
        <scheme val="minor"/>
      </font>
      <numFmt numFmtId="0" formatCode="General"/>
    </dxf>
    <dxf>
      <numFmt numFmtId="0" formatCode="General"/>
    </dxf>
    <dxf>
      <numFmt numFmtId="0" formatCode="General"/>
    </dxf>
    <dxf>
      <numFmt numFmtId="30" formatCode="@"/>
    </dxf>
    <dxf>
      <alignment horizontal="general" vertical="bottom" textRotation="0" wrapText="1"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167" formatCode="0.00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67" formatCode="0.00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67" formatCode="0.00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67" formatCode="0.00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67" formatCode="0.00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 formatCode="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 formatCode="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 formatCode="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 formatCode="0"/>
      <alignment horizontal="general" vertical="bottom" textRotation="0" wrapText="0" indent="0" relativeIndent="255" justifyLastLine="0" shrinkToFit="0" readingOrder="0"/>
    </dxf>
    <dxf>
      <numFmt numFmtId="166" formatCode="#,##0.000"/>
      <alignment horizontal="general" vertical="bottom" textRotation="0" wrapText="0" indent="0" relativeIndent="255" justifyLastLine="0" shrinkToFit="0" readingOrder="0"/>
    </dxf>
    <dxf>
      <numFmt numFmtId="166" formatCode="#,##0.000"/>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165" formatCode="#,##0.0"/>
      <alignment horizontal="general" vertical="bottom" textRotation="0" wrapText="0" indent="0" relativeIndent="255" justifyLastLine="0" shrinkToFit="0" readingOrder="0"/>
    </dxf>
    <dxf>
      <numFmt numFmtId="165" formatCode="#,##0.0"/>
      <alignment horizontal="general" vertical="bottom" textRotation="0" wrapText="0" indent="0" relativeIndent="255" justifyLastLine="0" shrinkToFit="0" readingOrder="0"/>
    </dxf>
    <dxf>
      <numFmt numFmtId="164" formatCode="0.0"/>
      <alignment horizontal="general" vertical="bottom" textRotation="0" wrapText="0" indent="0" relativeIndent="255" justifyLastLine="0" shrinkToFit="0" readingOrder="0"/>
      <border outline="0">
        <left style="thin">
          <color theme="0"/>
        </left>
      </border>
    </dxf>
    <dxf>
      <numFmt numFmtId="30" formatCode="@"/>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border outline="0">
        <right style="thin">
          <color theme="0"/>
        </right>
      </border>
    </dxf>
    <dxf>
      <numFmt numFmtId="0" formatCode="General"/>
      <alignment horizontal="general" vertical="bottom" textRotation="0" wrapText="0" indent="0" relativeIndent="255" justifyLastLine="0" shrinkToFit="0" readingOrder="0"/>
    </dxf>
    <dxf>
      <numFmt numFmtId="30" formatCode="@"/>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border outline="0">
        <left style="thin">
          <color theme="0"/>
        </left>
      </border>
    </dxf>
    <dxf>
      <numFmt numFmtId="0" formatCode="General"/>
      <alignment horizontal="general" vertical="bottom" textRotation="0" wrapText="0" indent="0" relativeIndent="255" justifyLastLine="0" shrinkToFit="0" readingOrder="0"/>
    </dxf>
    <dxf>
      <numFmt numFmtId="1" formatCode="0"/>
      <alignment horizontal="general" vertical="bottom" textRotation="0" wrapText="0" indent="0" relativeIndent="255" justifyLastLine="0" shrinkToFit="0" readingOrder="0"/>
      <border outline="0">
        <right style="thin">
          <color theme="0"/>
        </right>
      </border>
    </dxf>
    <dxf>
      <numFmt numFmtId="164" formatCode="0.0"/>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30" formatCode="@"/>
      <alignment horizontal="general" vertical="bottom" textRotation="0" wrapText="0" indent="0" relativeIndent="255" justifyLastLine="0" shrinkToFit="0" readingOrder="0"/>
    </dxf>
    <dxf>
      <numFmt numFmtId="30" formatCode="@"/>
      <alignment horizontal="general" vertical="bottom" textRotation="0" wrapText="0" indent="0" relativeIndent="255" justifyLastLine="0" shrinkToFit="0" readingOrder="0"/>
    </dxf>
    <dxf>
      <numFmt numFmtId="30" formatCode="@"/>
      <alignment horizontal="general" vertical="bottom" textRotation="0" wrapText="1"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30" formatCode="@"/>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1" formatCode="0"/>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relativeIndent="255" justifyLastLine="0" shrinkToFit="0" readingOrder="0"/>
    </dxf>
    <dxf>
      <numFmt numFmtId="164" formatCode="0.0"/>
      <alignment horizontal="general" vertical="bottom" textRotation="0" wrapText="0" indent="0" relativeIndent="255" justifyLastLine="0" shrinkToFit="0" readingOrder="0"/>
    </dxf>
    <dxf>
      <numFmt numFmtId="0" formatCode="General"/>
      <alignment horizontal="general" vertical="bottom" textRotation="0" wrapText="0" indent="0" relativeIndent="255" justifyLastLine="0" shrinkToFit="0" readingOrder="0"/>
    </dxf>
    <dxf>
      <numFmt numFmtId="30" formatCode="@"/>
      <alignment horizontal="general" vertical="bottom" textRotation="0" wrapText="0" indent="0" relativeIndent="255" justifyLastLine="0" shrinkToFit="0" readingOrder="0"/>
    </dxf>
    <dxf>
      <numFmt numFmtId="30" formatCode="@"/>
      <alignment horizontal="general" vertical="bottom" textRotation="0" wrapText="0" indent="0" relativeIndent="255" justifyLastLine="0" shrinkToFit="0" readingOrder="0"/>
    </dxf>
    <dxf>
      <alignment horizontal="general" vertical="bottom" textRotation="0" wrapText="0" indent="0" relativeIndent="255" justifyLastLine="0" shrinkToFit="0" readingOrder="0"/>
    </dxf>
    <dxf>
      <alignment horizontal="general" vertical="bottom" textRotation="0" wrapText="1" indent="0" relativeIndent="255" justifyLastLine="0" shrinkToFit="0" readingOrder="0"/>
    </dxf>
    <dxf>
      <font>
        <color theme="0"/>
      </font>
      <fill>
        <patternFill>
          <bgColor theme="4"/>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9" defaultPivotStyle="PivotStyleLight16">
    <tableStyle name="NodeXL Table" pivot="0" count="1">
      <tableStyleElement type="headerRow" dxfId="12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Metrics'!$E$2</c:f>
              <c:strCache>
                <c:ptCount val="1"/>
                <c:pt idx="0">
                  <c:v>0</c:v>
                </c:pt>
              </c:strCache>
            </c:strRef>
          </c:tx>
          <c:spPr>
            <a:solidFill>
              <a:schemeClr val="accent1"/>
            </a:solidFill>
          </c:spPr>
          <c:cat>
            <c:numRef>
              <c:f>'Overall Metrics'!$D$2:$D$45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Metrics'!$E$2:$E$45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104681472"/>
        <c:axId val="104683392"/>
      </c:barChart>
      <c:catAx>
        <c:axId val="104681472"/>
        <c:scaling>
          <c:orientation val="minMax"/>
        </c:scaling>
        <c:delete val="1"/>
        <c:axPos val="b"/>
        <c:title>
          <c:tx>
            <c:rich>
              <a:bodyPr/>
              <a:lstStyle/>
              <a:p>
                <a:pPr>
                  <a:defRPr/>
                </a:pPr>
                <a:r>
                  <a:rPr lang="en-US"/>
                  <a:t>Degree</a:t>
                </a:r>
              </a:p>
            </c:rich>
          </c:tx>
          <c:layout>
            <c:manualLayout>
              <c:xMode val="edge"/>
              <c:yMode val="edge"/>
              <c:x val="0.44107564559545148"/>
              <c:y val="0.83479536025738765"/>
            </c:manualLayout>
          </c:layout>
        </c:title>
        <c:numFmt formatCode="#,##0.00" sourceLinked="1"/>
        <c:tickLblPos val="none"/>
        <c:crossAx val="104683392"/>
        <c:crosses val="autoZero"/>
        <c:auto val="1"/>
        <c:lblAlgn val="ctr"/>
        <c:lblOffset val="100"/>
      </c:catAx>
      <c:valAx>
        <c:axId val="104683392"/>
        <c:scaling>
          <c:orientation val="minMax"/>
        </c:scaling>
        <c:axPos val="l"/>
        <c:majorGridlines/>
        <c:title>
          <c:tx>
            <c:rich>
              <a:bodyPr rot="-5400000" vert="horz"/>
              <a:lstStyle/>
              <a:p>
                <a:pPr>
                  <a:defRPr/>
                </a:pPr>
                <a:r>
                  <a:rPr lang="en-US"/>
                  <a:t>Frequency</a:t>
                </a:r>
              </a:p>
            </c:rich>
          </c:tx>
        </c:title>
        <c:numFmt formatCode="General" sourceLinked="1"/>
        <c:tickLblPos val="nextTo"/>
        <c:crossAx val="104681472"/>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Metrics'!$G$2</c:f>
              <c:strCache>
                <c:ptCount val="1"/>
                <c:pt idx="0">
                  <c:v>0</c:v>
                </c:pt>
              </c:strCache>
            </c:strRef>
          </c:tx>
          <c:spPr>
            <a:solidFill>
              <a:schemeClr val="accent1"/>
            </a:solidFill>
          </c:spPr>
          <c:cat>
            <c:numRef>
              <c:f>'Overall Metrics'!$F$2:$F$45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Metrics'!$G$2:$G$45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104720640"/>
        <c:axId val="91029888"/>
      </c:barChart>
      <c:catAx>
        <c:axId val="104720640"/>
        <c:scaling>
          <c:orientation val="minMax"/>
        </c:scaling>
        <c:delete val="1"/>
        <c:axPos val="b"/>
        <c:title>
          <c:tx>
            <c:rich>
              <a:bodyPr/>
              <a:lstStyle/>
              <a:p>
                <a:pPr>
                  <a:defRPr/>
                </a:pPr>
                <a:r>
                  <a:rPr lang="en-US"/>
                  <a:t>In-Degree</a:t>
                </a:r>
              </a:p>
            </c:rich>
          </c:tx>
          <c:layout>
            <c:manualLayout>
              <c:xMode val="edge"/>
              <c:yMode val="edge"/>
              <c:x val="0.43425552624336278"/>
              <c:y val="0.81759105918211861"/>
            </c:manualLayout>
          </c:layout>
        </c:title>
        <c:numFmt formatCode="#,##0.00" sourceLinked="1"/>
        <c:tickLblPos val="none"/>
        <c:crossAx val="91029888"/>
        <c:crosses val="autoZero"/>
        <c:auto val="1"/>
        <c:lblAlgn val="ctr"/>
        <c:lblOffset val="100"/>
      </c:catAx>
      <c:valAx>
        <c:axId val="91029888"/>
        <c:scaling>
          <c:orientation val="minMax"/>
        </c:scaling>
        <c:axPos val="l"/>
        <c:majorGridlines/>
        <c:title>
          <c:tx>
            <c:rich>
              <a:bodyPr rot="-5400000" vert="horz"/>
              <a:lstStyle/>
              <a:p>
                <a:pPr>
                  <a:defRPr/>
                </a:pPr>
                <a:r>
                  <a:rPr lang="en-US"/>
                  <a:t>Frequency</a:t>
                </a:r>
              </a:p>
            </c:rich>
          </c:tx>
        </c:title>
        <c:numFmt formatCode="General" sourceLinked="1"/>
        <c:tickLblPos val="nextTo"/>
        <c:crossAx val="104720640"/>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Metrics'!$I$2</c:f>
              <c:strCache>
                <c:ptCount val="1"/>
                <c:pt idx="0">
                  <c:v>0</c:v>
                </c:pt>
              </c:strCache>
            </c:strRef>
          </c:tx>
          <c:spPr>
            <a:solidFill>
              <a:schemeClr val="accent1"/>
            </a:solidFill>
          </c:spPr>
          <c:cat>
            <c:numRef>
              <c:f>'Overall Metrics'!$H$2:$H$45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Metrics'!$I$2:$I$45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91050752"/>
        <c:axId val="91052672"/>
      </c:barChart>
      <c:catAx>
        <c:axId val="91050752"/>
        <c:scaling>
          <c:orientation val="minMax"/>
        </c:scaling>
        <c:delete val="1"/>
        <c:axPos val="b"/>
        <c:title>
          <c:tx>
            <c:rich>
              <a:bodyPr/>
              <a:lstStyle/>
              <a:p>
                <a:pPr>
                  <a:defRPr/>
                </a:pPr>
                <a:r>
                  <a:rPr lang="en-US"/>
                  <a:t>Out-Degree</a:t>
                </a:r>
              </a:p>
            </c:rich>
          </c:tx>
          <c:layout>
            <c:manualLayout>
              <c:xMode val="edge"/>
              <c:yMode val="edge"/>
              <c:x val="0.41379516818709683"/>
              <c:y val="0.8089889086445029"/>
            </c:manualLayout>
          </c:layout>
        </c:title>
        <c:numFmt formatCode="#,##0.00" sourceLinked="1"/>
        <c:tickLblPos val="none"/>
        <c:crossAx val="91052672"/>
        <c:crosses val="autoZero"/>
        <c:auto val="1"/>
        <c:lblAlgn val="ctr"/>
        <c:lblOffset val="100"/>
      </c:catAx>
      <c:valAx>
        <c:axId val="91052672"/>
        <c:scaling>
          <c:orientation val="minMax"/>
        </c:scaling>
        <c:axPos val="l"/>
        <c:majorGridlines/>
        <c:title>
          <c:tx>
            <c:rich>
              <a:bodyPr rot="-5400000" vert="horz"/>
              <a:lstStyle/>
              <a:p>
                <a:pPr>
                  <a:defRPr/>
                </a:pPr>
                <a:r>
                  <a:rPr lang="en-US"/>
                  <a:t>Frequency</a:t>
                </a:r>
              </a:p>
            </c:rich>
          </c:tx>
        </c:title>
        <c:numFmt formatCode="General" sourceLinked="1"/>
        <c:tickLblPos val="nextTo"/>
        <c:crossAx val="91050752"/>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Metrics'!$K$2</c:f>
              <c:strCache>
                <c:ptCount val="1"/>
                <c:pt idx="0">
                  <c:v>0</c:v>
                </c:pt>
              </c:strCache>
            </c:strRef>
          </c:tx>
          <c:spPr>
            <a:solidFill>
              <a:schemeClr val="accent1"/>
            </a:solidFill>
          </c:spPr>
          <c:cat>
            <c:numRef>
              <c:f>'Overall Metrics'!$J$2:$J$45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Metrics'!$K$2:$K$45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91089920"/>
        <c:axId val="105059456"/>
      </c:barChart>
      <c:catAx>
        <c:axId val="91089920"/>
        <c:scaling>
          <c:orientation val="minMax"/>
        </c:scaling>
        <c:delete val="1"/>
        <c:axPos val="b"/>
        <c:title>
          <c:tx>
            <c:rich>
              <a:bodyPr/>
              <a:lstStyle/>
              <a:p>
                <a:pPr>
                  <a:defRPr/>
                </a:pPr>
                <a:r>
                  <a:rPr lang="en-US"/>
                  <a:t>Betweenness Centrality</a:t>
                </a:r>
              </a:p>
            </c:rich>
          </c:tx>
          <c:layout>
            <c:manualLayout>
              <c:xMode val="edge"/>
              <c:yMode val="edge"/>
              <c:x val="0.32728710116056137"/>
              <c:y val="0.82619320971975252"/>
            </c:manualLayout>
          </c:layout>
        </c:title>
        <c:numFmt formatCode="#,##0.00" sourceLinked="1"/>
        <c:tickLblPos val="none"/>
        <c:crossAx val="105059456"/>
        <c:crosses val="autoZero"/>
        <c:auto val="1"/>
        <c:lblAlgn val="ctr"/>
        <c:lblOffset val="100"/>
      </c:catAx>
      <c:valAx>
        <c:axId val="105059456"/>
        <c:scaling>
          <c:orientation val="minMax"/>
        </c:scaling>
        <c:axPos val="l"/>
        <c:majorGridlines/>
        <c:title>
          <c:tx>
            <c:rich>
              <a:bodyPr rot="-5400000" vert="horz"/>
              <a:lstStyle/>
              <a:p>
                <a:pPr>
                  <a:defRPr/>
                </a:pPr>
                <a:r>
                  <a:rPr lang="en-US"/>
                  <a:t>Frequency</a:t>
                </a:r>
              </a:p>
            </c:rich>
          </c:tx>
        </c:title>
        <c:numFmt formatCode="General" sourceLinked="1"/>
        <c:tickLblPos val="nextTo"/>
        <c:crossAx val="91089920"/>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Metrics'!$M$2</c:f>
              <c:strCache>
                <c:ptCount val="1"/>
                <c:pt idx="0">
                  <c:v>0</c:v>
                </c:pt>
              </c:strCache>
            </c:strRef>
          </c:tx>
          <c:spPr>
            <a:solidFill>
              <a:schemeClr val="accent1"/>
            </a:solidFill>
          </c:spPr>
          <c:cat>
            <c:numRef>
              <c:f>'Overall Metrics'!$L$2:$L$45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Metrics'!$M$2:$M$45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105092608"/>
        <c:axId val="105094528"/>
      </c:barChart>
      <c:catAx>
        <c:axId val="105092608"/>
        <c:scaling>
          <c:orientation val="minMax"/>
        </c:scaling>
        <c:delete val="1"/>
        <c:axPos val="b"/>
        <c:title>
          <c:tx>
            <c:rich>
              <a:bodyPr/>
              <a:lstStyle/>
              <a:p>
                <a:pPr>
                  <a:defRPr/>
                </a:pPr>
                <a:r>
                  <a:rPr lang="en-US"/>
                  <a:t>Closeness Centrality</a:t>
                </a:r>
              </a:p>
            </c:rich>
          </c:tx>
          <c:layout>
            <c:manualLayout>
              <c:xMode val="edge"/>
              <c:yMode val="edge"/>
              <c:x val="0.354060862874086"/>
              <c:y val="0.82619320971975252"/>
            </c:manualLayout>
          </c:layout>
        </c:title>
        <c:numFmt formatCode="#,##0.00" sourceLinked="1"/>
        <c:tickLblPos val="none"/>
        <c:crossAx val="105094528"/>
        <c:crosses val="autoZero"/>
        <c:auto val="1"/>
        <c:lblAlgn val="ctr"/>
        <c:lblOffset val="100"/>
      </c:catAx>
      <c:valAx>
        <c:axId val="105094528"/>
        <c:scaling>
          <c:orientation val="minMax"/>
        </c:scaling>
        <c:axPos val="l"/>
        <c:majorGridlines/>
        <c:title>
          <c:tx>
            <c:rich>
              <a:bodyPr rot="-5400000" vert="horz"/>
              <a:lstStyle/>
              <a:p>
                <a:pPr>
                  <a:defRPr/>
                </a:pPr>
                <a:r>
                  <a:rPr lang="en-US"/>
                  <a:t>Frequency</a:t>
                </a:r>
              </a:p>
            </c:rich>
          </c:tx>
        </c:title>
        <c:numFmt formatCode="General" sourceLinked="1"/>
        <c:tickLblPos val="nextTo"/>
        <c:crossAx val="105092608"/>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Metrics'!$O$2</c:f>
              <c:strCache>
                <c:ptCount val="1"/>
                <c:pt idx="0">
                  <c:v>0</c:v>
                </c:pt>
              </c:strCache>
            </c:strRef>
          </c:tx>
          <c:spPr>
            <a:solidFill>
              <a:schemeClr val="accent1"/>
            </a:solidFill>
          </c:spPr>
          <c:cat>
            <c:numRef>
              <c:f>'Overall Metrics'!$N$2:$N$45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Metrics'!$O$2:$O$45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105189376"/>
        <c:axId val="105191296"/>
      </c:barChart>
      <c:catAx>
        <c:axId val="105189376"/>
        <c:scaling>
          <c:orientation val="minMax"/>
        </c:scaling>
        <c:delete val="1"/>
        <c:axPos val="b"/>
        <c:title>
          <c:tx>
            <c:rich>
              <a:bodyPr/>
              <a:lstStyle/>
              <a:p>
                <a:pPr>
                  <a:defRPr/>
                </a:pPr>
                <a:r>
                  <a:rPr lang="en-US"/>
                  <a:t>Eigenvector</a:t>
                </a:r>
                <a:r>
                  <a:rPr lang="en-US" baseline="0"/>
                  <a:t> </a:t>
                </a:r>
                <a:r>
                  <a:rPr lang="en-US"/>
                  <a:t>Centrality</a:t>
                </a:r>
              </a:p>
            </c:rich>
          </c:tx>
          <c:layout>
            <c:manualLayout>
              <c:xMode val="edge"/>
              <c:yMode val="edge"/>
              <c:x val="0.33732726180313377"/>
              <c:y val="0.82619320971975252"/>
            </c:manualLayout>
          </c:layout>
        </c:title>
        <c:numFmt formatCode="#,##0.00" sourceLinked="1"/>
        <c:tickLblPos val="none"/>
        <c:crossAx val="105191296"/>
        <c:crosses val="autoZero"/>
        <c:auto val="1"/>
        <c:lblAlgn val="ctr"/>
        <c:lblOffset val="100"/>
      </c:catAx>
      <c:valAx>
        <c:axId val="105191296"/>
        <c:scaling>
          <c:orientation val="minMax"/>
        </c:scaling>
        <c:axPos val="l"/>
        <c:majorGridlines/>
        <c:title>
          <c:tx>
            <c:rich>
              <a:bodyPr rot="-5400000" vert="horz"/>
              <a:lstStyle/>
              <a:p>
                <a:pPr>
                  <a:defRPr/>
                </a:pPr>
                <a:r>
                  <a:rPr lang="en-US"/>
                  <a:t>Frequency</a:t>
                </a:r>
              </a:p>
            </c:rich>
          </c:tx>
        </c:title>
        <c:numFmt formatCode="General" sourceLinked="1"/>
        <c:tickLblPos val="nextTo"/>
        <c:crossAx val="105189376"/>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Metrics'!$S$2</c:f>
              <c:strCache>
                <c:ptCount val="1"/>
                <c:pt idx="0">
                  <c:v>0</c:v>
                </c:pt>
              </c:strCache>
            </c:strRef>
          </c:tx>
          <c:spPr>
            <a:solidFill>
              <a:schemeClr val="accent1"/>
            </a:solidFill>
          </c:spPr>
          <c:cat>
            <c:numRef>
              <c:f>'Overall Metrics'!$R$2:$R$45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Metrics'!$S$2:$S$45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105236736"/>
        <c:axId val="105243008"/>
      </c:barChart>
      <c:catAx>
        <c:axId val="105236736"/>
        <c:scaling>
          <c:orientation val="minMax"/>
        </c:scaling>
        <c:delete val="1"/>
        <c:axPos val="b"/>
        <c:title>
          <c:tx>
            <c:rich>
              <a:bodyPr/>
              <a:lstStyle/>
              <a:p>
                <a:pPr>
                  <a:defRPr/>
                </a:pPr>
                <a:r>
                  <a:rPr lang="en-US"/>
                  <a:t>Clustering Coefficient</a:t>
                </a:r>
              </a:p>
            </c:rich>
          </c:tx>
          <c:layout>
            <c:manualLayout>
              <c:xMode val="edge"/>
              <c:yMode val="edge"/>
              <c:x val="0.33732726180313394"/>
              <c:y val="0.82619320971975252"/>
            </c:manualLayout>
          </c:layout>
        </c:title>
        <c:numFmt formatCode="#,##0.00" sourceLinked="1"/>
        <c:tickLblPos val="none"/>
        <c:crossAx val="105243008"/>
        <c:crosses val="autoZero"/>
        <c:auto val="1"/>
        <c:lblAlgn val="ctr"/>
        <c:lblOffset val="100"/>
      </c:catAx>
      <c:valAx>
        <c:axId val="105243008"/>
        <c:scaling>
          <c:orientation val="minMax"/>
        </c:scaling>
        <c:axPos val="l"/>
        <c:majorGridlines/>
        <c:title>
          <c:tx>
            <c:rich>
              <a:bodyPr rot="-5400000" vert="horz"/>
              <a:lstStyle/>
              <a:p>
                <a:pPr>
                  <a:defRPr/>
                </a:pPr>
                <a:r>
                  <a:rPr lang="en-US"/>
                  <a:t>Frequency</a:t>
                </a:r>
              </a:p>
            </c:rich>
          </c:tx>
        </c:title>
        <c:numFmt formatCode="General" sourceLinked="1"/>
        <c:tickLblPos val="nextTo"/>
        <c:crossAx val="105236736"/>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autoTitleDeleted val="1"/>
    <c:plotArea>
      <c:layout/>
      <c:barChart>
        <c:barDir val="col"/>
        <c:grouping val="clustered"/>
        <c:ser>
          <c:idx val="1"/>
          <c:order val="0"/>
          <c:tx>
            <c:strRef>
              <c:f>'Overall Metrics'!$Q$2</c:f>
              <c:strCache>
                <c:ptCount val="1"/>
                <c:pt idx="0">
                  <c:v>0</c:v>
                </c:pt>
              </c:strCache>
            </c:strRef>
          </c:tx>
          <c:spPr>
            <a:solidFill>
              <a:schemeClr val="accent1"/>
            </a:solidFill>
          </c:spPr>
          <c:cat>
            <c:numRef>
              <c:f>'Overall Metrics'!$R$2:$R$45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Metrics'!$Q$2:$Q$45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105161472"/>
        <c:axId val="105163392"/>
      </c:barChart>
      <c:catAx>
        <c:axId val="105161472"/>
        <c:scaling>
          <c:orientation val="minMax"/>
        </c:scaling>
        <c:delete val="1"/>
        <c:axPos val="b"/>
        <c:title>
          <c:tx>
            <c:rich>
              <a:bodyPr/>
              <a:lstStyle/>
              <a:p>
                <a:pPr>
                  <a:defRPr/>
                </a:pPr>
                <a:r>
                  <a:rPr lang="en-US"/>
                  <a:t>PageRank</a:t>
                </a:r>
              </a:p>
            </c:rich>
          </c:tx>
          <c:layout>
            <c:manualLayout>
              <c:xMode val="edge"/>
              <c:yMode val="edge"/>
              <c:x val="0.41764854694368031"/>
              <c:y val="0.82619320971975252"/>
            </c:manualLayout>
          </c:layout>
        </c:title>
        <c:numFmt formatCode="#,##0.00" sourceLinked="1"/>
        <c:tickLblPos val="none"/>
        <c:crossAx val="105163392"/>
        <c:crosses val="autoZero"/>
        <c:auto val="1"/>
        <c:lblAlgn val="ctr"/>
        <c:lblOffset val="100"/>
      </c:catAx>
      <c:valAx>
        <c:axId val="105163392"/>
        <c:scaling>
          <c:orientation val="minMax"/>
        </c:scaling>
        <c:axPos val="l"/>
        <c:majorGridlines/>
        <c:title>
          <c:tx>
            <c:rich>
              <a:bodyPr rot="-5400000" vert="horz"/>
              <a:lstStyle/>
              <a:p>
                <a:pPr>
                  <a:defRPr/>
                </a:pPr>
                <a:r>
                  <a:rPr lang="en-US"/>
                  <a:t>Frequency</a:t>
                </a:r>
              </a:p>
            </c:rich>
          </c:tx>
        </c:title>
        <c:numFmt formatCode="General" sourceLinked="1"/>
        <c:tickLblPos val="nextTo"/>
        <c:crossAx val="105161472"/>
        <c:crosses val="autoZero"/>
        <c:crossBetween val="between"/>
      </c:valAx>
    </c:plotArea>
    <c:dispBlanksAs val="gap"/>
  </c:chart>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2.763957987838685E-3"/>
          <c:y val="8.0430855234004828E-3"/>
          <c:w val="0.9972359288422028"/>
          <c:h val="0.98391246548723665"/>
        </c:manualLayout>
      </c:layout>
      <c:barChart>
        <c:barDir val="col"/>
        <c:grouping val="clustered"/>
        <c:ser>
          <c:idx val="1"/>
          <c:order val="0"/>
          <c:tx>
            <c:strRef>
              <c:f>'Overall Metrics'!$U$2</c:f>
              <c:strCache>
                <c:ptCount val="1"/>
                <c:pt idx="0">
                  <c:v>#REF!</c:v>
                </c:pt>
              </c:strCache>
            </c:strRef>
          </c:tx>
          <c:spPr>
            <a:solidFill>
              <a:schemeClr val="accent1"/>
            </a:solidFill>
          </c:spPr>
          <c:cat>
            <c:numRef>
              <c:f>'Overall Metrics'!$T$2:$T$45</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cat>
          <c:val>
            <c:numRef>
              <c:f>'Overall Metrics'!$U$2:$U$45</c:f>
              <c:numCache>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gapWidth val="0"/>
        <c:axId val="105298944"/>
        <c:axId val="105317120"/>
      </c:barChart>
      <c:catAx>
        <c:axId val="105298944"/>
        <c:scaling>
          <c:orientation val="minMax"/>
        </c:scaling>
        <c:delete val="1"/>
        <c:axPos val="b"/>
        <c:numFmt formatCode="#,##0.00" sourceLinked="1"/>
        <c:tickLblPos val="none"/>
        <c:crossAx val="105317120"/>
        <c:crosses val="autoZero"/>
        <c:auto val="1"/>
        <c:lblAlgn val="ctr"/>
        <c:lblOffset val="100"/>
      </c:catAx>
      <c:valAx>
        <c:axId val="105317120"/>
        <c:scaling>
          <c:orientation val="minMax"/>
        </c:scaling>
        <c:delete val="1"/>
        <c:axPos val="l"/>
        <c:numFmt formatCode="General" sourceLinked="1"/>
        <c:tickLblPos val="none"/>
        <c:crossAx val="105298944"/>
        <c:crosses val="autoZero"/>
        <c:crossBetween val="between"/>
      </c:valAx>
      <c:spPr>
        <a:solidFill>
          <a:schemeClr val="bg1">
            <a:lumMod val="85000"/>
          </a:schemeClr>
        </a:solidFill>
        <a:ln>
          <a:noFill/>
        </a:ln>
      </c:spPr>
    </c:plotArea>
    <c:dispBlanksAs val="gap"/>
  </c:chart>
  <c:spPr>
    <a:noFill/>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xdr:colOff>
      <xdr:row>34</xdr:row>
      <xdr:rowOff>38100</xdr:rowOff>
    </xdr:from>
    <xdr:to>
      <xdr:col>1</xdr:col>
      <xdr:colOff>918209</xdr:colOff>
      <xdr:row>41</xdr:row>
      <xdr:rowOff>180975</xdr:rowOff>
    </xdr:to>
    <xdr:graphicFrame macro="">
      <xdr:nvGraphicFramePr>
        <xdr:cNvPr id="2" name="Degree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48</xdr:row>
      <xdr:rowOff>38100</xdr:rowOff>
    </xdr:from>
    <xdr:to>
      <xdr:col>1</xdr:col>
      <xdr:colOff>918209</xdr:colOff>
      <xdr:row>55</xdr:row>
      <xdr:rowOff>180975</xdr:rowOff>
    </xdr:to>
    <xdr:graphicFrame macro="">
      <xdr:nvGraphicFramePr>
        <xdr:cNvPr id="5" name="InDegree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62</xdr:row>
      <xdr:rowOff>28575</xdr:rowOff>
    </xdr:from>
    <xdr:to>
      <xdr:col>1</xdr:col>
      <xdr:colOff>918209</xdr:colOff>
      <xdr:row>69</xdr:row>
      <xdr:rowOff>171450</xdr:rowOff>
    </xdr:to>
    <xdr:graphicFrame macro="">
      <xdr:nvGraphicFramePr>
        <xdr:cNvPr id="4" name="OutDegree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76</xdr:row>
      <xdr:rowOff>9525</xdr:rowOff>
    </xdr:from>
    <xdr:to>
      <xdr:col>1</xdr:col>
      <xdr:colOff>918210</xdr:colOff>
      <xdr:row>83</xdr:row>
      <xdr:rowOff>152400</xdr:rowOff>
    </xdr:to>
    <xdr:graphicFrame macro="">
      <xdr:nvGraphicFramePr>
        <xdr:cNvPr id="6" name="BetweennessCentrality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90</xdr:row>
      <xdr:rowOff>19050</xdr:rowOff>
    </xdr:from>
    <xdr:to>
      <xdr:col>2</xdr:col>
      <xdr:colOff>0</xdr:colOff>
      <xdr:row>97</xdr:row>
      <xdr:rowOff>161925</xdr:rowOff>
    </xdr:to>
    <xdr:graphicFrame macro="">
      <xdr:nvGraphicFramePr>
        <xdr:cNvPr id="7" name="ClosenessCentrality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104</xdr:row>
      <xdr:rowOff>19050</xdr:rowOff>
    </xdr:from>
    <xdr:to>
      <xdr:col>1</xdr:col>
      <xdr:colOff>918210</xdr:colOff>
      <xdr:row>111</xdr:row>
      <xdr:rowOff>161925</xdr:rowOff>
    </xdr:to>
    <xdr:graphicFrame macro="">
      <xdr:nvGraphicFramePr>
        <xdr:cNvPr id="8" name="EigenvectorCentrality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132</xdr:row>
      <xdr:rowOff>9525</xdr:rowOff>
    </xdr:from>
    <xdr:to>
      <xdr:col>1</xdr:col>
      <xdr:colOff>918210</xdr:colOff>
      <xdr:row>139</xdr:row>
      <xdr:rowOff>152400</xdr:rowOff>
    </xdr:to>
    <xdr:graphicFrame macro="">
      <xdr:nvGraphicFramePr>
        <xdr:cNvPr id="9" name="ClusteringCoefficient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118</xdr:row>
      <xdr:rowOff>0</xdr:rowOff>
    </xdr:from>
    <xdr:to>
      <xdr:col>1</xdr:col>
      <xdr:colOff>918210</xdr:colOff>
      <xdr:row>125</xdr:row>
      <xdr:rowOff>142875</xdr:rowOff>
    </xdr:to>
    <xdr:graphicFrame macro="">
      <xdr:nvGraphicFramePr>
        <xdr:cNvPr id="10" name="ClusteringCoefficient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1</xdr:row>
      <xdr:rowOff>0</xdr:rowOff>
    </xdr:from>
    <xdr:to>
      <xdr:col>22</xdr:col>
      <xdr:colOff>381000</xdr:colOff>
      <xdr:row>4</xdr:row>
      <xdr:rowOff>28575</xdr:rowOff>
    </xdr:to>
    <xdr:graphicFrame macro="">
      <xdr:nvGraphicFramePr>
        <xdr:cNvPr id="2" name="DynamicFilterHistogra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Edges" displayName="Edges" ref="A2:Y2266" totalsRowShown="0" headerRowDxfId="119" dataDxfId="118">
  <autoFilter ref="A2:Y2266"/>
  <tableColumns count="25">
    <tableColumn id="1" name="Vertex 1" dataDxfId="117" dataCellStyle="NodeXL Required"/>
    <tableColumn id="2" name="Vertex 2" dataDxfId="116" dataCellStyle="NodeXL Required"/>
    <tableColumn id="3" name="Color" dataDxfId="115" dataCellStyle="NodeXL Visual Property"/>
    <tableColumn id="4" name="Width" dataDxfId="114" dataCellStyle="NodeXL Visual Property"/>
    <tableColumn id="11" name="Style" dataDxfId="113" dataCellStyle="NodeXL Visual Property"/>
    <tableColumn id="5" name="Opacity" dataDxfId="112" dataCellStyle="NodeXL Visual Property"/>
    <tableColumn id="6" name="Visibility" dataDxfId="111" dataCellStyle="NodeXL Visual Property"/>
    <tableColumn id="10" name="Label" dataDxfId="110" dataCellStyle="NodeXL Label"/>
    <tableColumn id="12" name="Label Text Color" dataDxfId="109" dataCellStyle="NodeXL Label"/>
    <tableColumn id="13" name="Label Font Size" dataDxfId="108" dataCellStyle="NodeXL Label"/>
    <tableColumn id="14" name="Reciprocated?" dataDxfId="107" dataCellStyle="NodeXL Graph Metric"/>
    <tableColumn id="7" name="ID" dataDxfId="106" dataCellStyle="NodeXL Do Not Edit"/>
    <tableColumn id="9" name="Dynamic Filter" dataDxfId="105" dataCellStyle="NodeXL Do Not Edit"/>
    <tableColumn id="8" name="Add Your Own Columns Here" dataDxfId="104" dataCellStyle="NodeXL Other Column"/>
    <tableColumn id="15" name="Relationship" dataDxfId="103" dataCellStyle="Normal"/>
    <tableColumn id="16" name="Relationship Date (UTC)" dataDxfId="102" dataCellStyle="Normal"/>
    <tableColumn id="17" name="Tweet" dataDxfId="101" dataCellStyle="Normal"/>
    <tableColumn id="18" name="URLs in Tweet" dataDxfId="100" dataCellStyle="Normal"/>
    <tableColumn id="19" name="Domains in Tweet" dataDxfId="99" dataCellStyle="Normal"/>
    <tableColumn id="20" name="Hashtags in Tweet" dataDxfId="98" dataCellStyle="Normal"/>
    <tableColumn id="21" name="Tweet Date (UTC)" dataDxfId="97" dataCellStyle="Normal"/>
    <tableColumn id="22" name="Twitter Page for Tweet" dataDxfId="96" dataCellStyle="Normal"/>
    <tableColumn id="23" name="Latitude" dataDxfId="95" dataCellStyle="Normal"/>
    <tableColumn id="24" name="Longitude" dataDxfId="94" dataCellStyle="Normal"/>
    <tableColumn id="25" name="Imported ID" dataDxfId="93" dataCellStyle="Normal"/>
  </tableColumns>
  <tableStyleInfo name="NodeXL Table" showFirstColumn="0" showLastColumn="0" showRowStripes="0" showColumnStripes="0"/>
</table>
</file>

<file path=xl/tables/table10.xml><?xml version="1.0" encoding="utf-8"?>
<table xmlns="http://schemas.openxmlformats.org/spreadsheetml/2006/main" id="8" name="DynamicFilterSettings" displayName="DynamicFilterSettings" ref="M1:P2" totalsRowShown="0" headerRowDxfId="0">
  <autoFilter ref="M1:P2"/>
  <tableColumns count="4">
    <tableColumn id="1" name="Table Name"/>
    <tableColumn id="2" name="Column Name"/>
    <tableColumn id="3" name="Selected Minimum"/>
    <tableColumn id="4" name="Selected Maximum"/>
  </tableColumns>
  <tableStyleInfo name="TableStyleMedium9" showFirstColumn="0" showLastColumn="0" showRowStripes="1" showColumnStripes="0"/>
</table>
</file>

<file path=xl/tables/table2.xml><?xml version="1.0" encoding="utf-8"?>
<table xmlns="http://schemas.openxmlformats.org/spreadsheetml/2006/main" id="2" name="Vertices" displayName="Vertices" ref="A2:AP435" totalsRowShown="0" headerRowDxfId="92" dataDxfId="91">
  <autoFilter ref="A2:AP435"/>
  <tableColumns count="42">
    <tableColumn id="1" name="Vertex" dataDxfId="90" dataCellStyle="NodeXL Required"/>
    <tableColumn id="2" name="Color" dataDxfId="89" dataCellStyle="NodeXL Visual Property"/>
    <tableColumn id="5" name="Shape" dataDxfId="88" dataCellStyle="NodeXL Visual Property"/>
    <tableColumn id="6" name="Size" dataDxfId="87" dataCellStyle="NodeXL Visual Property"/>
    <tableColumn id="4" name="Opacity" dataDxfId="86" dataCellStyle="NodeXL Visual Property"/>
    <tableColumn id="7" name="Image File" dataDxfId="85" dataCellStyle="NodeXL Visual Property"/>
    <tableColumn id="3" name="Visibility" dataDxfId="84" dataCellStyle="NodeXL Visual Property"/>
    <tableColumn id="10" name="Label" dataDxfId="83" dataCellStyle="NodeXL Label"/>
    <tableColumn id="16" name="Label Fill Color" dataDxfId="82" dataCellStyle="NodeXL Label"/>
    <tableColumn id="9" name="Label Position" dataDxfId="81" dataCellStyle="NodeXL Label"/>
    <tableColumn id="8" name="Tooltip" dataDxfId="80" dataCellStyle="NodeXL Label"/>
    <tableColumn id="18" name="Layout Order" dataDxfId="79" dataCellStyle="NodeXL Layout"/>
    <tableColumn id="13" name="X" dataDxfId="78" dataCellStyle="NodeXL Layout"/>
    <tableColumn id="14" name="Y" dataDxfId="77" dataCellStyle="NodeXL Layout"/>
    <tableColumn id="12" name="Locked?" dataDxfId="76" dataCellStyle="NodeXL Layout"/>
    <tableColumn id="19" name="Polar R" dataDxfId="75" dataCellStyle="NodeXL Layout"/>
    <tableColumn id="20" name="Polar Angle" dataDxfId="74" dataCellStyle="NodeXL Layout"/>
    <tableColumn id="21" name="Degree" dataDxfId="73" dataCellStyle="NodeXL Graph Metric"/>
    <tableColumn id="22" name="In-Degree" dataDxfId="72" dataCellStyle="NodeXL Graph Metric"/>
    <tableColumn id="23" name="Out-Degree" dataDxfId="71" dataCellStyle="NodeXL Graph Metric"/>
    <tableColumn id="24" name="Betweenness Centrality" dataDxfId="70" dataCellStyle="NodeXL Graph Metric"/>
    <tableColumn id="25" name="Closeness Centrality" dataDxfId="69" dataCellStyle="NodeXL Graph Metric"/>
    <tableColumn id="26" name="Eigenvector Centrality" dataDxfId="68" dataCellStyle="NodeXL Graph Metric"/>
    <tableColumn id="15" name="PageRank" dataDxfId="67" dataCellStyle="NodeXL Graph Metric"/>
    <tableColumn id="27" name="Clustering Coefficient" dataDxfId="66" dataCellStyle="NodeXL Graph Metric"/>
    <tableColumn id="29" name="Reciprocated Vertex Pair Ratio" dataDxfId="65" dataCellStyle="NodeXL Graph Metric"/>
    <tableColumn id="11" name="ID" dataDxfId="64" dataCellStyle="NodeXL Do Not Edit"/>
    <tableColumn id="28" name="Dynamic Filter" dataDxfId="63" dataCellStyle="NodeXL Do Not Edit"/>
    <tableColumn id="17" name="Add Your Own Columns Here" dataDxfId="62" dataCellStyle="NodeXL Other Column"/>
    <tableColumn id="30" name="Followed" dataDxfId="61" dataCellStyle="Normal"/>
    <tableColumn id="31" name="Followers" dataDxfId="60" dataCellStyle="Normal"/>
    <tableColumn id="32" name="Tweets" dataDxfId="59" dataCellStyle="Normal"/>
    <tableColumn id="33" name="Favorites" dataDxfId="58" dataCellStyle="Normal"/>
    <tableColumn id="34" name="Time Zone UTC Offset (Seconds)" dataDxfId="57" dataCellStyle="Normal"/>
    <tableColumn id="35" name="Description" dataDxfId="56" dataCellStyle="Normal"/>
    <tableColumn id="36" name="Location" dataDxfId="55" dataCellStyle="Normal"/>
    <tableColumn id="37" name="Web" dataDxfId="54" dataCellStyle="Normal"/>
    <tableColumn id="38" name="Time Zone" dataDxfId="53" dataCellStyle="Normal"/>
    <tableColumn id="39" name="Joined Twitter Date (UTC)" dataDxfId="52" dataCellStyle="Normal"/>
    <tableColumn id="40" name="Custom Menu Item Text" dataDxfId="51" dataCellStyle="Normal"/>
    <tableColumn id="41" name="Custom Menu Item Action" dataDxfId="50" dataCellStyle="Normal"/>
    <tableColumn id="42" name="Tweeted Search Term?" dataDxfId="49" dataCellStyle="Normal"/>
  </tableColumns>
  <tableStyleInfo name="NodeXL Table" showFirstColumn="0" showLastColumn="0" showRowStripes="0" showColumnStripes="0"/>
</table>
</file>

<file path=xl/tables/table3.xml><?xml version="1.0" encoding="utf-8"?>
<table xmlns="http://schemas.openxmlformats.org/spreadsheetml/2006/main" id="4" name="Groups" displayName="Groups" ref="A2:X3" insertRow="1" totalsRowShown="0" headerRowDxfId="48">
  <autoFilter ref="A2:X3"/>
  <tableColumns count="24">
    <tableColumn id="1" name="Group" dataDxfId="47" dataCellStyle="NodeXL Required"/>
    <tableColumn id="2" name="Vertex Color" dataDxfId="46" dataCellStyle="NodeXL Visual Property"/>
    <tableColumn id="3" name="Vertex Shape" dataDxfId="45" dataCellStyle="NodeXL Visual Property"/>
    <tableColumn id="22" name="Visibility" dataDxfId="44" dataCellStyle="NodeXL Visual Property"/>
    <tableColumn id="4" name="Collapsed?" dataCellStyle="NodeXL Visual Property"/>
    <tableColumn id="18" name="Label" dataDxfId="43" dataCellStyle="NodeXL Label"/>
    <tableColumn id="20" name="Collapsed X" dataCellStyle="NodeXL Layout"/>
    <tableColumn id="21" name="Collapsed Y" dataCellStyle="NodeXL Layout"/>
    <tableColumn id="6" name="ID" dataDxfId="42" dataCellStyle="NodeXL Do Not Edit"/>
    <tableColumn id="19" name="Collapsed Properties" dataDxfId="41" dataCellStyle="NodeXL Do Not Edit"/>
    <tableColumn id="5" name="Vertices" dataDxfId="40" dataCellStyle="NodeXL Graph Metric"/>
    <tableColumn id="7" name="Unique Edges" dataDxfId="39" dataCellStyle="NodeXL Graph Metric"/>
    <tableColumn id="8" name="Edges With Duplicates" dataDxfId="38" dataCellStyle="NodeXL Graph Metric"/>
    <tableColumn id="9" name="Total Edges" dataDxfId="37" dataCellStyle="NodeXL Graph Metric"/>
    <tableColumn id="10" name="Self-Loops" dataDxfId="36" dataCellStyle="NodeXL Graph Metric"/>
    <tableColumn id="24" name="Reciprocated Vertex Pair Ratio" dataDxfId="35" dataCellStyle="NodeXL Graph Metric"/>
    <tableColumn id="25" name="Reciprocated Edge Ratio" dataDxfId="34" dataCellStyle="NodeXL Graph Metric"/>
    <tableColumn id="11" name="Connected Components" dataDxfId="33" dataCellStyle="NodeXL Graph Metric"/>
    <tableColumn id="12" name="Single-Vertex Connected Components" dataDxfId="32" dataCellStyle="NodeXL Graph Metric"/>
    <tableColumn id="13" name="Maximum Vertices in a Connected Component" dataDxfId="31" dataCellStyle="NodeXL Graph Metric"/>
    <tableColumn id="14" name="Maximum Edges in a Connected Component" dataDxfId="30" dataCellStyle="NodeXL Graph Metric"/>
    <tableColumn id="15" name="Maximum Geodesic Distance (Diameter)" dataDxfId="29" dataCellStyle="NodeXL Graph Metric"/>
    <tableColumn id="16" name="Average Geodesic Distance" dataDxfId="28" dataCellStyle="NodeXL Graph Metric"/>
    <tableColumn id="17" name="Graph Density" dataDxfId="27" dataCellStyle="NodeXL Graph Metric"/>
  </tableColumns>
  <tableStyleInfo name="NodeXL Table" showFirstColumn="0" showLastColumn="0" showRowStripes="1" showColumnStripes="0"/>
</table>
</file>

<file path=xl/tables/table4.xml><?xml version="1.0" encoding="utf-8"?>
<table xmlns="http://schemas.openxmlformats.org/spreadsheetml/2006/main" id="5" name="GroupVertices" displayName="GroupVertices" ref="A1:C2" totalsRowShown="0" headerRowDxfId="26" dataDxfId="25">
  <autoFilter ref="A1:C2"/>
  <tableColumns count="3">
    <tableColumn id="1" name="Group" dataDxfId="24"/>
    <tableColumn id="2" name="Vertex" dataDxfId="23"/>
    <tableColumn id="3" name="Vertex ID" dataDxfId="22"/>
  </tableColumns>
  <tableStyleInfo name="TableStyleMedium9" showFirstColumn="0" showLastColumn="0" showRowStripes="1" showColumnStripes="0"/>
</table>
</file>

<file path=xl/tables/table5.xml><?xml version="1.0" encoding="utf-8"?>
<table xmlns="http://schemas.openxmlformats.org/spreadsheetml/2006/main" id="6" name="OverallMetrics" displayName="OverallMetrics" ref="A1:B2" insertRow="1" totalsRowShown="0" dataCellStyle="NodeXL Graph Metric">
  <autoFilter ref="A1:B2"/>
  <tableColumns count="2">
    <tableColumn id="1" name="Graph Metric" dataDxfId="21" dataCellStyle="NodeXL Graph Metric"/>
    <tableColumn id="2" name="Value" dataDxfId="20" dataCellStyle="NodeXL Graph Metric"/>
  </tableColumns>
  <tableStyleInfo name="TableStyleMedium9" showFirstColumn="0" showLastColumn="0" showRowStripes="1" showColumnStripes="0"/>
</table>
</file>

<file path=xl/tables/table6.xml><?xml version="1.0" encoding="utf-8"?>
<table xmlns="http://schemas.openxmlformats.org/spreadsheetml/2006/main" id="3" name="HistogramBins" displayName="HistogramBins" ref="D1:U45" totalsRowShown="0">
  <autoFilter ref="D1:U45"/>
  <tableColumns count="18">
    <tableColumn id="1" name="Degree Bin" dataDxfId="19"/>
    <tableColumn id="2" name="Degree Frequency" dataDxfId="18">
      <calculatedColumnFormula>COUNTIF(Vertices[Degree], "&gt;= " &amp; D2) - COUNTIF(Vertices[Degree], "&gt;=" &amp; D3)</calculatedColumnFormula>
    </tableColumn>
    <tableColumn id="3" name="In-Degree Bin" dataDxfId="17"/>
    <tableColumn id="4" name="In-Degree Frequency" dataDxfId="16">
      <calculatedColumnFormula>COUNTIF(Vertices[In-Degree], "&gt;= " &amp; F2) - COUNTIF(Vertices[In-Degree], "&gt;=" &amp; F3)</calculatedColumnFormula>
    </tableColumn>
    <tableColumn id="5" name="Out-Degree Bin" dataDxfId="15"/>
    <tableColumn id="6" name="Out-Degree Frequency" dataDxfId="14">
      <calculatedColumnFormula>COUNTIF(Vertices[Out-Degree], "&gt;= " &amp; H2) - COUNTIF(Vertices[Out-Degree], "&gt;=" &amp; H3)</calculatedColumnFormula>
    </tableColumn>
    <tableColumn id="7" name="Betweenness Centrality Bin" dataDxfId="13"/>
    <tableColumn id="8" name="Betweenness Centrality Frequency" dataDxfId="12">
      <calculatedColumnFormula>COUNTIF(Vertices[Betweenness Centrality], "&gt;= " &amp; J2) - COUNTIF(Vertices[Betweenness Centrality], "&gt;=" &amp; J3)</calculatedColumnFormula>
    </tableColumn>
    <tableColumn id="9" name="Closeness Centrality Bin" dataDxfId="11"/>
    <tableColumn id="10" name="Closeness Centrality Frequency" dataDxfId="10">
      <calculatedColumnFormula>COUNTIF(Vertices[Closeness Centrality], "&gt;= " &amp; L2) - COUNTIF(Vertices[Closeness Centrality], "&gt;=" &amp; L3)</calculatedColumnFormula>
    </tableColumn>
    <tableColumn id="11" name="Eigenvector Centrality Bin" dataDxfId="9"/>
    <tableColumn id="12" name="Eigenvector Centrality Frequency" dataDxfId="8">
      <calculatedColumnFormula>COUNTIF(Vertices[Eigenvector Centrality], "&gt;= " &amp; N2) - COUNTIF(Vertices[Eigenvector Centrality], "&gt;=" &amp; N3)</calculatedColumnFormula>
    </tableColumn>
    <tableColumn id="18" name="PageRank Bin" dataDxfId="7"/>
    <tableColumn id="17" name="PageRank Frequency" dataDxfId="6">
      <calculatedColumnFormula>COUNTIF(Vertices[Eigenvector Centrality], "&gt;= " &amp; P2) - COUNTIF(Vertices[Eigenvector Centrality], "&gt;=" &amp; P3)</calculatedColumnFormula>
    </tableColumn>
    <tableColumn id="13" name="Clustering Coefficient Bin" dataDxfId="5"/>
    <tableColumn id="14" name="Clustering Coefficient Frequency" dataDxfId="4">
      <calculatedColumnFormula>COUNTIF(Vertices[Clustering Coefficient], "&gt;= " &amp; R2) - COUNTIF(Vertices[Clustering Coefficient], "&gt;=" &amp; R3)</calculatedColumnFormula>
    </tableColumn>
    <tableColumn id="15" name="Dynamic Filter Bin" dataDxfId="3"/>
    <tableColumn id="16" name="Dynamic Filter Frequency" dataDxfId="2">
      <calculatedColumnFormula>COUNTIF(Vertices[Clustering Coefficient], "&gt;= " &amp; T2) - COUNTIF(Vertices[Clustering Coefficient], "&gt;=" &amp; T3)</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5" name="HistogramProperties" displayName="HistogramProperties" ref="W1:X4" totalsRowShown="0">
  <autoFilter ref="W1:X4"/>
  <tableColumns count="2">
    <tableColumn id="1" name="Histogram Property"/>
    <tableColumn id="2" name="Value"/>
  </tableColumns>
  <tableStyleInfo name="TableStyleMedium9" showFirstColumn="0" showLastColumn="0" showRowStripes="1" showColumnStripes="0"/>
</table>
</file>

<file path=xl/tables/table8.xml><?xml version="1.0" encoding="utf-8"?>
<table xmlns="http://schemas.openxmlformats.org/spreadsheetml/2006/main" id="9" name="OverallReadabilityMetrics" displayName="OverallReadabilityMetrics" ref="A29:B30" insertRow="1" totalsRowShown="0" dataCellStyle="NodeXL Graph Metric">
  <autoFilter ref="A29:B30"/>
  <tableColumns count="2">
    <tableColumn id="1" name="Readability Metric" dataCellStyle="NodeXL Graph Metric"/>
    <tableColumn id="2" name="Value" dataCellStyle="NodeXL Graph Metric"/>
  </tableColumns>
  <tableStyleInfo name="TableStyleMedium9" showFirstColumn="0" showLastColumn="0" showRowStripes="1" showColumnStripes="0"/>
</table>
</file>

<file path=xl/tables/table9.xml><?xml version="1.0" encoding="utf-8"?>
<table xmlns="http://schemas.openxmlformats.org/spreadsheetml/2006/main" id="7" name="PerWorkbookSettings" displayName="PerWorkbookSettings" ref="J1:K8" totalsRowShown="0" headerRowDxfId="1">
  <autoFilter ref="J1:K8"/>
  <tableColumns count="2">
    <tableColumn id="1" name="Per-Workbook Setting"/>
    <tableColumn id="2" name="Valu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twitter.com/" TargetMode="External"/><Relationship Id="rId1827" Type="http://schemas.openxmlformats.org/officeDocument/2006/relationships/hyperlink" Target="https://twitter.com/" TargetMode="External"/><Relationship Id="rId21" Type="http://schemas.openxmlformats.org/officeDocument/2006/relationships/hyperlink" Target="http://www.tiny.cc/unlearning" TargetMode="External"/><Relationship Id="rId2089" Type="http://schemas.openxmlformats.org/officeDocument/2006/relationships/hyperlink" Target="https://twitter.com/" TargetMode="External"/><Relationship Id="rId170" Type="http://schemas.openxmlformats.org/officeDocument/2006/relationships/hyperlink" Target="http://www.eval.org/p/cm/ld/fid=21" TargetMode="External"/><Relationship Id="rId2296" Type="http://schemas.openxmlformats.org/officeDocument/2006/relationships/hyperlink" Target="https://twitter.com/" TargetMode="External"/><Relationship Id="rId268" Type="http://schemas.openxmlformats.org/officeDocument/2006/relationships/hyperlink" Target="http://ow.ly/pX5Fq" TargetMode="External"/><Relationship Id="rId475" Type="http://schemas.openxmlformats.org/officeDocument/2006/relationships/hyperlink" Target="https://twitter.com/" TargetMode="External"/><Relationship Id="rId682" Type="http://schemas.openxmlformats.org/officeDocument/2006/relationships/hyperlink" Target="https://twitter.com/" TargetMode="External"/><Relationship Id="rId2156" Type="http://schemas.openxmlformats.org/officeDocument/2006/relationships/hyperlink" Target="https://twitter.com/" TargetMode="External"/><Relationship Id="rId2363" Type="http://schemas.openxmlformats.org/officeDocument/2006/relationships/hyperlink" Target="https://twitter.com/" TargetMode="External"/><Relationship Id="rId2570" Type="http://schemas.openxmlformats.org/officeDocument/2006/relationships/hyperlink" Target="https://twitter.com/" TargetMode="External"/><Relationship Id="rId128" Type="http://schemas.openxmlformats.org/officeDocument/2006/relationships/hyperlink" Target="http://to.gg/ti" TargetMode="External"/><Relationship Id="rId335" Type="http://schemas.openxmlformats.org/officeDocument/2006/relationships/hyperlink" Target="http://freshspectrum.com/eval13-day-two/" TargetMode="External"/><Relationship Id="rId542" Type="http://schemas.openxmlformats.org/officeDocument/2006/relationships/hyperlink" Target="https://twitter.com/" TargetMode="External"/><Relationship Id="rId987" Type="http://schemas.openxmlformats.org/officeDocument/2006/relationships/hyperlink" Target="https://twitter.com/" TargetMode="External"/><Relationship Id="rId1172" Type="http://schemas.openxmlformats.org/officeDocument/2006/relationships/hyperlink" Target="https://twitter.com/" TargetMode="External"/><Relationship Id="rId2016" Type="http://schemas.openxmlformats.org/officeDocument/2006/relationships/hyperlink" Target="https://twitter.com/" TargetMode="External"/><Relationship Id="rId2223" Type="http://schemas.openxmlformats.org/officeDocument/2006/relationships/hyperlink" Target="https://twitter.com/" TargetMode="External"/><Relationship Id="rId2430" Type="http://schemas.openxmlformats.org/officeDocument/2006/relationships/hyperlink" Target="https://twitter.com/" TargetMode="External"/><Relationship Id="rId2668" Type="http://schemas.openxmlformats.org/officeDocument/2006/relationships/hyperlink" Target="https://twitter.com/" TargetMode="External"/><Relationship Id="rId402" Type="http://schemas.openxmlformats.org/officeDocument/2006/relationships/hyperlink" Target="http://fb.me/Nm17PRlm" TargetMode="External"/><Relationship Id="rId847" Type="http://schemas.openxmlformats.org/officeDocument/2006/relationships/hyperlink" Target="https://twitter.com/" TargetMode="External"/><Relationship Id="rId1032" Type="http://schemas.openxmlformats.org/officeDocument/2006/relationships/hyperlink" Target="https://twitter.com/" TargetMode="External"/><Relationship Id="rId1477" Type="http://schemas.openxmlformats.org/officeDocument/2006/relationships/hyperlink" Target="https://twitter.com/" TargetMode="External"/><Relationship Id="rId1684" Type="http://schemas.openxmlformats.org/officeDocument/2006/relationships/hyperlink" Target="https://twitter.com/" TargetMode="External"/><Relationship Id="rId1891" Type="http://schemas.openxmlformats.org/officeDocument/2006/relationships/hyperlink" Target="https://twitter.com/" TargetMode="External"/><Relationship Id="rId2528" Type="http://schemas.openxmlformats.org/officeDocument/2006/relationships/hyperlink" Target="https://twitter.com/" TargetMode="External"/><Relationship Id="rId707" Type="http://schemas.openxmlformats.org/officeDocument/2006/relationships/hyperlink" Target="https://twitter.com/" TargetMode="External"/><Relationship Id="rId914" Type="http://schemas.openxmlformats.org/officeDocument/2006/relationships/hyperlink" Target="https://twitter.com/" TargetMode="External"/><Relationship Id="rId1337" Type="http://schemas.openxmlformats.org/officeDocument/2006/relationships/hyperlink" Target="https://twitter.com/" TargetMode="External"/><Relationship Id="rId1544" Type="http://schemas.openxmlformats.org/officeDocument/2006/relationships/hyperlink" Target="https://twitter.com/" TargetMode="External"/><Relationship Id="rId1751" Type="http://schemas.openxmlformats.org/officeDocument/2006/relationships/hyperlink" Target="https://twitter.com/" TargetMode="External"/><Relationship Id="rId1989" Type="http://schemas.openxmlformats.org/officeDocument/2006/relationships/hyperlink" Target="https://twitter.com/" TargetMode="External"/><Relationship Id="rId43" Type="http://schemas.openxmlformats.org/officeDocument/2006/relationships/hyperlink" Target="http://www.phdcomics.com/comics.php?f=1323" TargetMode="External"/><Relationship Id="rId1404" Type="http://schemas.openxmlformats.org/officeDocument/2006/relationships/hyperlink" Target="https://twitter.com/" TargetMode="External"/><Relationship Id="rId1611" Type="http://schemas.openxmlformats.org/officeDocument/2006/relationships/hyperlink" Target="https://twitter.com/" TargetMode="External"/><Relationship Id="rId1849" Type="http://schemas.openxmlformats.org/officeDocument/2006/relationships/hyperlink" Target="https://twitter.com/" TargetMode="External"/><Relationship Id="rId192" Type="http://schemas.openxmlformats.org/officeDocument/2006/relationships/hyperlink" Target="http://www.livingcities.org/blog/?id=186" TargetMode="External"/><Relationship Id="rId1709" Type="http://schemas.openxmlformats.org/officeDocument/2006/relationships/hyperlink" Target="https://twitter.com/" TargetMode="External"/><Relationship Id="rId1916" Type="http://schemas.openxmlformats.org/officeDocument/2006/relationships/hyperlink" Target="https://twitter.com/" TargetMode="External"/><Relationship Id="rId497" Type="http://schemas.openxmlformats.org/officeDocument/2006/relationships/hyperlink" Target="https://twitter.com/" TargetMode="External"/><Relationship Id="rId2080" Type="http://schemas.openxmlformats.org/officeDocument/2006/relationships/hyperlink" Target="https://twitter.com/" TargetMode="External"/><Relationship Id="rId2178" Type="http://schemas.openxmlformats.org/officeDocument/2006/relationships/hyperlink" Target="https://twitter.com/" TargetMode="External"/><Relationship Id="rId2385" Type="http://schemas.openxmlformats.org/officeDocument/2006/relationships/hyperlink" Target="https://twitter.com/" TargetMode="External"/><Relationship Id="rId357" Type="http://schemas.openxmlformats.org/officeDocument/2006/relationships/hyperlink" Target="http://www.slideshare.net/annkemery/performance-management-2-27320101" TargetMode="External"/><Relationship Id="rId1194" Type="http://schemas.openxmlformats.org/officeDocument/2006/relationships/hyperlink" Target="https://twitter.com/" TargetMode="External"/><Relationship Id="rId2038" Type="http://schemas.openxmlformats.org/officeDocument/2006/relationships/hyperlink" Target="https://twitter.com/" TargetMode="External"/><Relationship Id="rId2592" Type="http://schemas.openxmlformats.org/officeDocument/2006/relationships/hyperlink" Target="https://twitter.com/" TargetMode="External"/><Relationship Id="rId217" Type="http://schemas.openxmlformats.org/officeDocument/2006/relationships/hyperlink" Target="http://freshspectrum.com/eval13-day-two/" TargetMode="External"/><Relationship Id="rId564" Type="http://schemas.openxmlformats.org/officeDocument/2006/relationships/hyperlink" Target="https://twitter.com/" TargetMode="External"/><Relationship Id="rId771" Type="http://schemas.openxmlformats.org/officeDocument/2006/relationships/hyperlink" Target="https://twitter.com/" TargetMode="External"/><Relationship Id="rId869" Type="http://schemas.openxmlformats.org/officeDocument/2006/relationships/hyperlink" Target="https://twitter.com/" TargetMode="External"/><Relationship Id="rId1499" Type="http://schemas.openxmlformats.org/officeDocument/2006/relationships/hyperlink" Target="https://twitter.com/" TargetMode="External"/><Relationship Id="rId2245" Type="http://schemas.openxmlformats.org/officeDocument/2006/relationships/hyperlink" Target="https://twitter.com/" TargetMode="External"/><Relationship Id="rId2452" Type="http://schemas.openxmlformats.org/officeDocument/2006/relationships/hyperlink" Target="https://twitter.com/" TargetMode="External"/><Relationship Id="rId424" Type="http://schemas.openxmlformats.org/officeDocument/2006/relationships/hyperlink" Target="http://ow.ly/pS77m" TargetMode="External"/><Relationship Id="rId631" Type="http://schemas.openxmlformats.org/officeDocument/2006/relationships/hyperlink" Target="https://twitter.com/" TargetMode="External"/><Relationship Id="rId729" Type="http://schemas.openxmlformats.org/officeDocument/2006/relationships/hyperlink" Target="https://twitter.com/" TargetMode="External"/><Relationship Id="rId1054" Type="http://schemas.openxmlformats.org/officeDocument/2006/relationships/hyperlink" Target="https://twitter.com/" TargetMode="External"/><Relationship Id="rId1261" Type="http://schemas.openxmlformats.org/officeDocument/2006/relationships/hyperlink" Target="https://twitter.com/" TargetMode="External"/><Relationship Id="rId1359" Type="http://schemas.openxmlformats.org/officeDocument/2006/relationships/hyperlink" Target="https://twitter.com/" TargetMode="External"/><Relationship Id="rId2105" Type="http://schemas.openxmlformats.org/officeDocument/2006/relationships/hyperlink" Target="https://twitter.com/" TargetMode="External"/><Relationship Id="rId2312" Type="http://schemas.openxmlformats.org/officeDocument/2006/relationships/hyperlink" Target="https://twitter.com/" TargetMode="External"/><Relationship Id="rId936" Type="http://schemas.openxmlformats.org/officeDocument/2006/relationships/hyperlink" Target="https://twitter.com/" TargetMode="External"/><Relationship Id="rId1121" Type="http://schemas.openxmlformats.org/officeDocument/2006/relationships/hyperlink" Target="https://twitter.com/" TargetMode="External"/><Relationship Id="rId1219" Type="http://schemas.openxmlformats.org/officeDocument/2006/relationships/hyperlink" Target="https://twitter.com/" TargetMode="External"/><Relationship Id="rId1566" Type="http://schemas.openxmlformats.org/officeDocument/2006/relationships/hyperlink" Target="https://twitter.com/" TargetMode="External"/><Relationship Id="rId1773" Type="http://schemas.openxmlformats.org/officeDocument/2006/relationships/hyperlink" Target="https://twitter.com/" TargetMode="External"/><Relationship Id="rId1980" Type="http://schemas.openxmlformats.org/officeDocument/2006/relationships/hyperlink" Target="https://twitter.com/" TargetMode="External"/><Relationship Id="rId2617" Type="http://schemas.openxmlformats.org/officeDocument/2006/relationships/hyperlink" Target="https://twitter.com/" TargetMode="External"/><Relationship Id="rId65" Type="http://schemas.openxmlformats.org/officeDocument/2006/relationships/hyperlink" Target="http://freshspectrum.com/eval13-day-three/" TargetMode="External"/><Relationship Id="rId1426" Type="http://schemas.openxmlformats.org/officeDocument/2006/relationships/hyperlink" Target="https://twitter.com/" TargetMode="External"/><Relationship Id="rId1633" Type="http://schemas.openxmlformats.org/officeDocument/2006/relationships/hyperlink" Target="https://twitter.com/" TargetMode="External"/><Relationship Id="rId1840" Type="http://schemas.openxmlformats.org/officeDocument/2006/relationships/hyperlink" Target="https://twitter.com/" TargetMode="External"/><Relationship Id="rId1700" Type="http://schemas.openxmlformats.org/officeDocument/2006/relationships/hyperlink" Target="https://twitter.com/" TargetMode="External"/><Relationship Id="rId1938" Type="http://schemas.openxmlformats.org/officeDocument/2006/relationships/hyperlink" Target="https://twitter.com/" TargetMode="External"/><Relationship Id="rId281" Type="http://schemas.openxmlformats.org/officeDocument/2006/relationships/hyperlink" Target="http://gis.cridata.org/maps/mapas/" TargetMode="External"/><Relationship Id="rId141" Type="http://schemas.openxmlformats.org/officeDocument/2006/relationships/hyperlink" Target="http://freshspectrum.com/eval13-day-three/" TargetMode="External"/><Relationship Id="rId379" Type="http://schemas.openxmlformats.org/officeDocument/2006/relationships/hyperlink" Target="http://freshspectrum.com/eval13-day-one/" TargetMode="External"/><Relationship Id="rId586" Type="http://schemas.openxmlformats.org/officeDocument/2006/relationships/hyperlink" Target="https://twitter.com/" TargetMode="External"/><Relationship Id="rId793" Type="http://schemas.openxmlformats.org/officeDocument/2006/relationships/hyperlink" Target="https://twitter.com/" TargetMode="External"/><Relationship Id="rId2267" Type="http://schemas.openxmlformats.org/officeDocument/2006/relationships/hyperlink" Target="https://twitter.com/" TargetMode="External"/><Relationship Id="rId2474" Type="http://schemas.openxmlformats.org/officeDocument/2006/relationships/hyperlink" Target="https://twitter.com/" TargetMode="External"/><Relationship Id="rId2681" Type="http://schemas.openxmlformats.org/officeDocument/2006/relationships/hyperlink" Target="https://twitter.com/" TargetMode="External"/><Relationship Id="rId7" Type="http://schemas.openxmlformats.org/officeDocument/2006/relationships/hyperlink" Target="http://ow.ly/pOqcb" TargetMode="External"/><Relationship Id="rId239" Type="http://schemas.openxmlformats.org/officeDocument/2006/relationships/hyperlink" Target="http://wp.me/p27JjM-dJ" TargetMode="External"/><Relationship Id="rId446" Type="http://schemas.openxmlformats.org/officeDocument/2006/relationships/hyperlink" Target="http://freshspectrum.com/eval13-day-three/" TargetMode="External"/><Relationship Id="rId653" Type="http://schemas.openxmlformats.org/officeDocument/2006/relationships/hyperlink" Target="https://twitter.com/" TargetMode="External"/><Relationship Id="rId1076" Type="http://schemas.openxmlformats.org/officeDocument/2006/relationships/hyperlink" Target="https://twitter.com/" TargetMode="External"/><Relationship Id="rId1283" Type="http://schemas.openxmlformats.org/officeDocument/2006/relationships/hyperlink" Target="https://twitter.com/" TargetMode="External"/><Relationship Id="rId1490" Type="http://schemas.openxmlformats.org/officeDocument/2006/relationships/hyperlink" Target="https://twitter.com/" TargetMode="External"/><Relationship Id="rId2127" Type="http://schemas.openxmlformats.org/officeDocument/2006/relationships/hyperlink" Target="https://twitter.com/" TargetMode="External"/><Relationship Id="rId2334" Type="http://schemas.openxmlformats.org/officeDocument/2006/relationships/hyperlink" Target="https://twitter.com/" TargetMode="External"/><Relationship Id="rId306" Type="http://schemas.openxmlformats.org/officeDocument/2006/relationships/hyperlink" Target="http://stephanieevergreen.com/wp-content/uploads/2013/02/Data-Presentation-Theory-of-Change-Handout.pdf" TargetMode="External"/><Relationship Id="rId860" Type="http://schemas.openxmlformats.org/officeDocument/2006/relationships/hyperlink" Target="https://twitter.com/" TargetMode="External"/><Relationship Id="rId958" Type="http://schemas.openxmlformats.org/officeDocument/2006/relationships/hyperlink" Target="https://twitter.com/" TargetMode="External"/><Relationship Id="rId1143" Type="http://schemas.openxmlformats.org/officeDocument/2006/relationships/hyperlink" Target="https://twitter.com/" TargetMode="External"/><Relationship Id="rId1588" Type="http://schemas.openxmlformats.org/officeDocument/2006/relationships/hyperlink" Target="https://twitter.com/" TargetMode="External"/><Relationship Id="rId1795" Type="http://schemas.openxmlformats.org/officeDocument/2006/relationships/hyperlink" Target="https://twitter.com/" TargetMode="External"/><Relationship Id="rId2541" Type="http://schemas.openxmlformats.org/officeDocument/2006/relationships/hyperlink" Target="https://twitter.com/" TargetMode="External"/><Relationship Id="rId2639" Type="http://schemas.openxmlformats.org/officeDocument/2006/relationships/hyperlink" Target="https://twitter.com/" TargetMode="External"/><Relationship Id="rId87" Type="http://schemas.openxmlformats.org/officeDocument/2006/relationships/hyperlink" Target="http://aea365.org/blog/?p=10307" TargetMode="External"/><Relationship Id="rId513" Type="http://schemas.openxmlformats.org/officeDocument/2006/relationships/hyperlink" Target="https://twitter.com/" TargetMode="External"/><Relationship Id="rId720" Type="http://schemas.openxmlformats.org/officeDocument/2006/relationships/hyperlink" Target="https://twitter.com/" TargetMode="External"/><Relationship Id="rId818" Type="http://schemas.openxmlformats.org/officeDocument/2006/relationships/hyperlink" Target="https://twitter.com/" TargetMode="External"/><Relationship Id="rId1350" Type="http://schemas.openxmlformats.org/officeDocument/2006/relationships/hyperlink" Target="https://twitter.com/" TargetMode="External"/><Relationship Id="rId1448" Type="http://schemas.openxmlformats.org/officeDocument/2006/relationships/hyperlink" Target="https://twitter.com/" TargetMode="External"/><Relationship Id="rId1655" Type="http://schemas.openxmlformats.org/officeDocument/2006/relationships/hyperlink" Target="https://twitter.com/" TargetMode="External"/><Relationship Id="rId2401" Type="http://schemas.openxmlformats.org/officeDocument/2006/relationships/hyperlink" Target="https://twitter.com/" TargetMode="External"/><Relationship Id="rId2706" Type="http://schemas.openxmlformats.org/officeDocument/2006/relationships/hyperlink" Target="https://twitter.com/" TargetMode="External"/><Relationship Id="rId1003" Type="http://schemas.openxmlformats.org/officeDocument/2006/relationships/hyperlink" Target="https://twitter.com/" TargetMode="External"/><Relationship Id="rId1210" Type="http://schemas.openxmlformats.org/officeDocument/2006/relationships/hyperlink" Target="https://twitter.com/" TargetMode="External"/><Relationship Id="rId1308" Type="http://schemas.openxmlformats.org/officeDocument/2006/relationships/hyperlink" Target="https://twitter.com/" TargetMode="External"/><Relationship Id="rId1862" Type="http://schemas.openxmlformats.org/officeDocument/2006/relationships/hyperlink" Target="https://twitter.com/" TargetMode="External"/><Relationship Id="rId1515" Type="http://schemas.openxmlformats.org/officeDocument/2006/relationships/hyperlink" Target="https://twitter.com/" TargetMode="External"/><Relationship Id="rId1722" Type="http://schemas.openxmlformats.org/officeDocument/2006/relationships/hyperlink" Target="https://twitter.com/" TargetMode="External"/><Relationship Id="rId14" Type="http://schemas.openxmlformats.org/officeDocument/2006/relationships/hyperlink" Target="http://shar.es/EafVS" TargetMode="External"/><Relationship Id="rId2191" Type="http://schemas.openxmlformats.org/officeDocument/2006/relationships/hyperlink" Target="https://twitter.com/" TargetMode="External"/><Relationship Id="rId163" Type="http://schemas.openxmlformats.org/officeDocument/2006/relationships/hyperlink" Target="http://ow.ly/pSIGQ" TargetMode="External"/><Relationship Id="rId370" Type="http://schemas.openxmlformats.org/officeDocument/2006/relationships/hyperlink" Target="http://www.infoagepub.com/products/Emerging-Practices-in-International-Development-Evaluation" TargetMode="External"/><Relationship Id="rId2051" Type="http://schemas.openxmlformats.org/officeDocument/2006/relationships/hyperlink" Target="https://twitter.com/" TargetMode="External"/><Relationship Id="rId2289" Type="http://schemas.openxmlformats.org/officeDocument/2006/relationships/hyperlink" Target="https://twitter.com/" TargetMode="External"/><Relationship Id="rId2496" Type="http://schemas.openxmlformats.org/officeDocument/2006/relationships/hyperlink" Target="https://twitter.com/" TargetMode="External"/><Relationship Id="rId230" Type="http://schemas.openxmlformats.org/officeDocument/2006/relationships/hyperlink" Target="http://wp.me/s2dXgC-eval13" TargetMode="External"/><Relationship Id="rId468" Type="http://schemas.openxmlformats.org/officeDocument/2006/relationships/hyperlink" Target="https://twitter.com/" TargetMode="External"/><Relationship Id="rId675" Type="http://schemas.openxmlformats.org/officeDocument/2006/relationships/hyperlink" Target="https://twitter.com/" TargetMode="External"/><Relationship Id="rId882" Type="http://schemas.openxmlformats.org/officeDocument/2006/relationships/hyperlink" Target="https://twitter.com/" TargetMode="External"/><Relationship Id="rId1098" Type="http://schemas.openxmlformats.org/officeDocument/2006/relationships/hyperlink" Target="https://twitter.com/" TargetMode="External"/><Relationship Id="rId2149" Type="http://schemas.openxmlformats.org/officeDocument/2006/relationships/hyperlink" Target="https://twitter.com/" TargetMode="External"/><Relationship Id="rId2356" Type="http://schemas.openxmlformats.org/officeDocument/2006/relationships/hyperlink" Target="https://twitter.com/" TargetMode="External"/><Relationship Id="rId2563" Type="http://schemas.openxmlformats.org/officeDocument/2006/relationships/hyperlink" Target="https://twitter.com/" TargetMode="External"/><Relationship Id="rId328" Type="http://schemas.openxmlformats.org/officeDocument/2006/relationships/hyperlink" Target="http://bolderadvocacy.org/blog/what-do-nonprofits-want-to-become-stronger-public-policy-advocates" TargetMode="External"/><Relationship Id="rId535" Type="http://schemas.openxmlformats.org/officeDocument/2006/relationships/hyperlink" Target="https://twitter.com/" TargetMode="External"/><Relationship Id="rId742" Type="http://schemas.openxmlformats.org/officeDocument/2006/relationships/hyperlink" Target="https://twitter.com/" TargetMode="External"/><Relationship Id="rId1165" Type="http://schemas.openxmlformats.org/officeDocument/2006/relationships/hyperlink" Target="https://twitter.com/" TargetMode="External"/><Relationship Id="rId1372" Type="http://schemas.openxmlformats.org/officeDocument/2006/relationships/hyperlink" Target="https://twitter.com/" TargetMode="External"/><Relationship Id="rId2009" Type="http://schemas.openxmlformats.org/officeDocument/2006/relationships/hyperlink" Target="https://twitter.com/" TargetMode="External"/><Relationship Id="rId2216" Type="http://schemas.openxmlformats.org/officeDocument/2006/relationships/hyperlink" Target="https://twitter.com/" TargetMode="External"/><Relationship Id="rId2423" Type="http://schemas.openxmlformats.org/officeDocument/2006/relationships/hyperlink" Target="https://twitter.com/" TargetMode="External"/><Relationship Id="rId2630" Type="http://schemas.openxmlformats.org/officeDocument/2006/relationships/hyperlink" Target="https://twitter.com/" TargetMode="External"/><Relationship Id="rId602" Type="http://schemas.openxmlformats.org/officeDocument/2006/relationships/hyperlink" Target="https://twitter.com/" TargetMode="External"/><Relationship Id="rId1025" Type="http://schemas.openxmlformats.org/officeDocument/2006/relationships/hyperlink" Target="https://twitter.com/" TargetMode="External"/><Relationship Id="rId1232" Type="http://schemas.openxmlformats.org/officeDocument/2006/relationships/hyperlink" Target="https://twitter.com/" TargetMode="External"/><Relationship Id="rId1677" Type="http://schemas.openxmlformats.org/officeDocument/2006/relationships/hyperlink" Target="https://twitter.com/" TargetMode="External"/><Relationship Id="rId1884" Type="http://schemas.openxmlformats.org/officeDocument/2006/relationships/hyperlink" Target="https://twitter.com/" TargetMode="External"/><Relationship Id="rId2728" Type="http://schemas.openxmlformats.org/officeDocument/2006/relationships/comments" Target="../comments1.xml"/><Relationship Id="rId907" Type="http://schemas.openxmlformats.org/officeDocument/2006/relationships/hyperlink" Target="https://twitter.com/" TargetMode="External"/><Relationship Id="rId1537" Type="http://schemas.openxmlformats.org/officeDocument/2006/relationships/hyperlink" Target="https://twitter.com/" TargetMode="External"/><Relationship Id="rId1744" Type="http://schemas.openxmlformats.org/officeDocument/2006/relationships/hyperlink" Target="https://twitter.com/" TargetMode="External"/><Relationship Id="rId1951" Type="http://schemas.openxmlformats.org/officeDocument/2006/relationships/hyperlink" Target="https://twitter.com/" TargetMode="External"/><Relationship Id="rId36" Type="http://schemas.openxmlformats.org/officeDocument/2006/relationships/hyperlink" Target="http://ow.ly/25zjHa" TargetMode="External"/><Relationship Id="rId1604" Type="http://schemas.openxmlformats.org/officeDocument/2006/relationships/hyperlink" Target="https://twitter.com/" TargetMode="External"/><Relationship Id="rId185" Type="http://schemas.openxmlformats.org/officeDocument/2006/relationships/hyperlink" Target="http://bit.ly/15PWBI1" TargetMode="External"/><Relationship Id="rId1811" Type="http://schemas.openxmlformats.org/officeDocument/2006/relationships/hyperlink" Target="https://twitter.com/" TargetMode="External"/><Relationship Id="rId1909" Type="http://schemas.openxmlformats.org/officeDocument/2006/relationships/hyperlink" Target="https://twitter.com/" TargetMode="External"/><Relationship Id="rId392" Type="http://schemas.openxmlformats.org/officeDocument/2006/relationships/hyperlink" Target="http://freshspectrum.com/eval13-day-two/" TargetMode="External"/><Relationship Id="rId697" Type="http://schemas.openxmlformats.org/officeDocument/2006/relationships/hyperlink" Target="https://twitter.com/" TargetMode="External"/><Relationship Id="rId2073" Type="http://schemas.openxmlformats.org/officeDocument/2006/relationships/hyperlink" Target="https://twitter.com/" TargetMode="External"/><Relationship Id="rId2280" Type="http://schemas.openxmlformats.org/officeDocument/2006/relationships/hyperlink" Target="https://twitter.com/" TargetMode="External"/><Relationship Id="rId2378" Type="http://schemas.openxmlformats.org/officeDocument/2006/relationships/hyperlink" Target="https://twitter.com/" TargetMode="External"/><Relationship Id="rId252" Type="http://schemas.openxmlformats.org/officeDocument/2006/relationships/hyperlink" Target="http://gis.cridata.org/maps/mapas/" TargetMode="External"/><Relationship Id="rId1187" Type="http://schemas.openxmlformats.org/officeDocument/2006/relationships/hyperlink" Target="https://twitter.com/" TargetMode="External"/><Relationship Id="rId2140" Type="http://schemas.openxmlformats.org/officeDocument/2006/relationships/hyperlink" Target="https://twitter.com/" TargetMode="External"/><Relationship Id="rId2585" Type="http://schemas.openxmlformats.org/officeDocument/2006/relationships/hyperlink" Target="https://twitter.com/" TargetMode="External"/><Relationship Id="rId112" Type="http://schemas.openxmlformats.org/officeDocument/2006/relationships/hyperlink" Target="http://ow.ly/pUVOI" TargetMode="External"/><Relationship Id="rId557" Type="http://schemas.openxmlformats.org/officeDocument/2006/relationships/hyperlink" Target="https://twitter.com/" TargetMode="External"/><Relationship Id="rId764" Type="http://schemas.openxmlformats.org/officeDocument/2006/relationships/hyperlink" Target="https://twitter.com/" TargetMode="External"/><Relationship Id="rId971" Type="http://schemas.openxmlformats.org/officeDocument/2006/relationships/hyperlink" Target="https://twitter.com/" TargetMode="External"/><Relationship Id="rId1394" Type="http://schemas.openxmlformats.org/officeDocument/2006/relationships/hyperlink" Target="https://twitter.com/" TargetMode="External"/><Relationship Id="rId1699" Type="http://schemas.openxmlformats.org/officeDocument/2006/relationships/hyperlink" Target="https://twitter.com/" TargetMode="External"/><Relationship Id="rId2000" Type="http://schemas.openxmlformats.org/officeDocument/2006/relationships/hyperlink" Target="https://twitter.com/" TargetMode="External"/><Relationship Id="rId2238" Type="http://schemas.openxmlformats.org/officeDocument/2006/relationships/hyperlink" Target="https://twitter.com/" TargetMode="External"/><Relationship Id="rId2445" Type="http://schemas.openxmlformats.org/officeDocument/2006/relationships/hyperlink" Target="https://twitter.com/" TargetMode="External"/><Relationship Id="rId2652" Type="http://schemas.openxmlformats.org/officeDocument/2006/relationships/hyperlink" Target="https://twitter.com/" TargetMode="External"/><Relationship Id="rId417" Type="http://schemas.openxmlformats.org/officeDocument/2006/relationships/hyperlink" Target="http://ow.ly/pYm5q" TargetMode="External"/><Relationship Id="rId624" Type="http://schemas.openxmlformats.org/officeDocument/2006/relationships/hyperlink" Target="https://twitter.com/" TargetMode="External"/><Relationship Id="rId831" Type="http://schemas.openxmlformats.org/officeDocument/2006/relationships/hyperlink" Target="https://twitter.com/" TargetMode="External"/><Relationship Id="rId1047" Type="http://schemas.openxmlformats.org/officeDocument/2006/relationships/hyperlink" Target="https://twitter.com/" TargetMode="External"/><Relationship Id="rId1254" Type="http://schemas.openxmlformats.org/officeDocument/2006/relationships/hyperlink" Target="https://twitter.com/" TargetMode="External"/><Relationship Id="rId1461" Type="http://schemas.openxmlformats.org/officeDocument/2006/relationships/hyperlink" Target="https://twitter.com/" TargetMode="External"/><Relationship Id="rId2305" Type="http://schemas.openxmlformats.org/officeDocument/2006/relationships/hyperlink" Target="https://twitter.com/" TargetMode="External"/><Relationship Id="rId2512" Type="http://schemas.openxmlformats.org/officeDocument/2006/relationships/hyperlink" Target="https://twitter.com/" TargetMode="External"/><Relationship Id="rId929" Type="http://schemas.openxmlformats.org/officeDocument/2006/relationships/hyperlink" Target="https://twitter.com/" TargetMode="External"/><Relationship Id="rId1114" Type="http://schemas.openxmlformats.org/officeDocument/2006/relationships/hyperlink" Target="https://twitter.com/" TargetMode="External"/><Relationship Id="rId1321" Type="http://schemas.openxmlformats.org/officeDocument/2006/relationships/hyperlink" Target="https://twitter.com/" TargetMode="External"/><Relationship Id="rId1559" Type="http://schemas.openxmlformats.org/officeDocument/2006/relationships/hyperlink" Target="https://twitter.com/" TargetMode="External"/><Relationship Id="rId1766" Type="http://schemas.openxmlformats.org/officeDocument/2006/relationships/hyperlink" Target="https://twitter.com/" TargetMode="External"/><Relationship Id="rId1973" Type="http://schemas.openxmlformats.org/officeDocument/2006/relationships/hyperlink" Target="https://twitter.com/" TargetMode="External"/><Relationship Id="rId58" Type="http://schemas.openxmlformats.org/officeDocument/2006/relationships/hyperlink" Target="http://goo.gl/PqbDY2" TargetMode="External"/><Relationship Id="rId1419" Type="http://schemas.openxmlformats.org/officeDocument/2006/relationships/hyperlink" Target="https://twitter.com/" TargetMode="External"/><Relationship Id="rId1626" Type="http://schemas.openxmlformats.org/officeDocument/2006/relationships/hyperlink" Target="https://twitter.com/" TargetMode="External"/><Relationship Id="rId1833" Type="http://schemas.openxmlformats.org/officeDocument/2006/relationships/hyperlink" Target="https://twitter.com/" TargetMode="External"/><Relationship Id="rId1900" Type="http://schemas.openxmlformats.org/officeDocument/2006/relationships/hyperlink" Target="https://twitter.com/" TargetMode="External"/><Relationship Id="rId2095" Type="http://schemas.openxmlformats.org/officeDocument/2006/relationships/hyperlink" Target="https://twitter.com/" TargetMode="External"/><Relationship Id="rId274" Type="http://schemas.openxmlformats.org/officeDocument/2006/relationships/hyperlink" Target="http://freshspectrum.com/eval13-day-two/" TargetMode="External"/><Relationship Id="rId481" Type="http://schemas.openxmlformats.org/officeDocument/2006/relationships/hyperlink" Target="https://twitter.com/" TargetMode="External"/><Relationship Id="rId2162" Type="http://schemas.openxmlformats.org/officeDocument/2006/relationships/hyperlink" Target="https://twitter.com/" TargetMode="External"/><Relationship Id="rId134" Type="http://schemas.openxmlformats.org/officeDocument/2006/relationships/hyperlink" Target="http://ow.ly/i/3sELw" TargetMode="External"/><Relationship Id="rId579" Type="http://schemas.openxmlformats.org/officeDocument/2006/relationships/hyperlink" Target="https://twitter.com/" TargetMode="External"/><Relationship Id="rId786" Type="http://schemas.openxmlformats.org/officeDocument/2006/relationships/hyperlink" Target="https://twitter.com/" TargetMode="External"/><Relationship Id="rId993" Type="http://schemas.openxmlformats.org/officeDocument/2006/relationships/hyperlink" Target="https://twitter.com/" TargetMode="External"/><Relationship Id="rId2467" Type="http://schemas.openxmlformats.org/officeDocument/2006/relationships/hyperlink" Target="https://twitter.com/" TargetMode="External"/><Relationship Id="rId2674" Type="http://schemas.openxmlformats.org/officeDocument/2006/relationships/hyperlink" Target="https://twitter.com/" TargetMode="External"/><Relationship Id="rId341" Type="http://schemas.openxmlformats.org/officeDocument/2006/relationships/hyperlink" Target="http://freshspectrum.com/eval13-day-one/" TargetMode="External"/><Relationship Id="rId439" Type="http://schemas.openxmlformats.org/officeDocument/2006/relationships/hyperlink" Target="http://freshspectrum.com/eval13-day-one/" TargetMode="External"/><Relationship Id="rId646" Type="http://schemas.openxmlformats.org/officeDocument/2006/relationships/hyperlink" Target="https://twitter.com/" TargetMode="External"/><Relationship Id="rId1069" Type="http://schemas.openxmlformats.org/officeDocument/2006/relationships/hyperlink" Target="https://twitter.com/" TargetMode="External"/><Relationship Id="rId1276" Type="http://schemas.openxmlformats.org/officeDocument/2006/relationships/hyperlink" Target="https://twitter.com/" TargetMode="External"/><Relationship Id="rId1483" Type="http://schemas.openxmlformats.org/officeDocument/2006/relationships/hyperlink" Target="https://twitter.com/" TargetMode="External"/><Relationship Id="rId2022" Type="http://schemas.openxmlformats.org/officeDocument/2006/relationships/hyperlink" Target="https://twitter.com/" TargetMode="External"/><Relationship Id="rId2327" Type="http://schemas.openxmlformats.org/officeDocument/2006/relationships/hyperlink" Target="https://twitter.com/" TargetMode="External"/><Relationship Id="rId201" Type="http://schemas.openxmlformats.org/officeDocument/2006/relationships/hyperlink" Target="http://ow.ly/pUex7" TargetMode="External"/><Relationship Id="rId506" Type="http://schemas.openxmlformats.org/officeDocument/2006/relationships/hyperlink" Target="https://twitter.com/" TargetMode="External"/><Relationship Id="rId853" Type="http://schemas.openxmlformats.org/officeDocument/2006/relationships/hyperlink" Target="https://twitter.com/" TargetMode="External"/><Relationship Id="rId1136" Type="http://schemas.openxmlformats.org/officeDocument/2006/relationships/hyperlink" Target="https://twitter.com/" TargetMode="External"/><Relationship Id="rId1690" Type="http://schemas.openxmlformats.org/officeDocument/2006/relationships/hyperlink" Target="https://twitter.com/" TargetMode="External"/><Relationship Id="rId1788" Type="http://schemas.openxmlformats.org/officeDocument/2006/relationships/hyperlink" Target="https://twitter.com/" TargetMode="External"/><Relationship Id="rId1995" Type="http://schemas.openxmlformats.org/officeDocument/2006/relationships/hyperlink" Target="https://twitter.com/" TargetMode="External"/><Relationship Id="rId2534" Type="http://schemas.openxmlformats.org/officeDocument/2006/relationships/hyperlink" Target="https://twitter.com/" TargetMode="External"/><Relationship Id="rId713" Type="http://schemas.openxmlformats.org/officeDocument/2006/relationships/hyperlink" Target="https://twitter.com/" TargetMode="External"/><Relationship Id="rId920" Type="http://schemas.openxmlformats.org/officeDocument/2006/relationships/hyperlink" Target="https://twitter.com/" TargetMode="External"/><Relationship Id="rId1343" Type="http://schemas.openxmlformats.org/officeDocument/2006/relationships/hyperlink" Target="https://twitter.com/" TargetMode="External"/><Relationship Id="rId1550" Type="http://schemas.openxmlformats.org/officeDocument/2006/relationships/hyperlink" Target="https://twitter.com/" TargetMode="External"/><Relationship Id="rId1648" Type="http://schemas.openxmlformats.org/officeDocument/2006/relationships/hyperlink" Target="https://twitter.com/" TargetMode="External"/><Relationship Id="rId2601" Type="http://schemas.openxmlformats.org/officeDocument/2006/relationships/hyperlink" Target="https://twitter.com/" TargetMode="External"/><Relationship Id="rId1203" Type="http://schemas.openxmlformats.org/officeDocument/2006/relationships/hyperlink" Target="https://twitter.com/" TargetMode="External"/><Relationship Id="rId1410" Type="http://schemas.openxmlformats.org/officeDocument/2006/relationships/hyperlink" Target="https://twitter.com/" TargetMode="External"/><Relationship Id="rId1508" Type="http://schemas.openxmlformats.org/officeDocument/2006/relationships/hyperlink" Target="https://twitter.com/" TargetMode="External"/><Relationship Id="rId1855" Type="http://schemas.openxmlformats.org/officeDocument/2006/relationships/hyperlink" Target="https://twitter.com/" TargetMode="External"/><Relationship Id="rId1715" Type="http://schemas.openxmlformats.org/officeDocument/2006/relationships/hyperlink" Target="https://twitter.com/" TargetMode="External"/><Relationship Id="rId1922" Type="http://schemas.openxmlformats.org/officeDocument/2006/relationships/hyperlink" Target="https://twitter.com/" TargetMode="External"/><Relationship Id="rId296" Type="http://schemas.openxmlformats.org/officeDocument/2006/relationships/hyperlink" Target="http://wp.me/p27JjM-dF" TargetMode="External"/><Relationship Id="rId2184" Type="http://schemas.openxmlformats.org/officeDocument/2006/relationships/hyperlink" Target="https://twitter.com/" TargetMode="External"/><Relationship Id="rId2391" Type="http://schemas.openxmlformats.org/officeDocument/2006/relationships/hyperlink" Target="https://twitter.com/" TargetMode="External"/><Relationship Id="rId156" Type="http://schemas.openxmlformats.org/officeDocument/2006/relationships/hyperlink" Target="http://ow.ly/pV7hL" TargetMode="External"/><Relationship Id="rId363" Type="http://schemas.openxmlformats.org/officeDocument/2006/relationships/hyperlink" Target="http://twitter.com/bhaggs" TargetMode="External"/><Relationship Id="rId570" Type="http://schemas.openxmlformats.org/officeDocument/2006/relationships/hyperlink" Target="https://twitter.com/" TargetMode="External"/><Relationship Id="rId2044" Type="http://schemas.openxmlformats.org/officeDocument/2006/relationships/hyperlink" Target="https://twitter.com/" TargetMode="External"/><Relationship Id="rId2251" Type="http://schemas.openxmlformats.org/officeDocument/2006/relationships/hyperlink" Target="https://twitter.com/" TargetMode="External"/><Relationship Id="rId2489" Type="http://schemas.openxmlformats.org/officeDocument/2006/relationships/hyperlink" Target="https://twitter.com/" TargetMode="External"/><Relationship Id="rId2696" Type="http://schemas.openxmlformats.org/officeDocument/2006/relationships/hyperlink" Target="https://twitter.com/" TargetMode="External"/><Relationship Id="rId223" Type="http://schemas.openxmlformats.org/officeDocument/2006/relationships/hyperlink" Target="http://freshspectrum.com/eval13-day-two/" TargetMode="External"/><Relationship Id="rId430" Type="http://schemas.openxmlformats.org/officeDocument/2006/relationships/hyperlink" Target="http://ow.ly/pXeYR" TargetMode="External"/><Relationship Id="rId668" Type="http://schemas.openxmlformats.org/officeDocument/2006/relationships/hyperlink" Target="https://twitter.com/" TargetMode="External"/><Relationship Id="rId875" Type="http://schemas.openxmlformats.org/officeDocument/2006/relationships/hyperlink" Target="https://twitter.com/" TargetMode="External"/><Relationship Id="rId1060" Type="http://schemas.openxmlformats.org/officeDocument/2006/relationships/hyperlink" Target="https://twitter.com/" TargetMode="External"/><Relationship Id="rId1298" Type="http://schemas.openxmlformats.org/officeDocument/2006/relationships/hyperlink" Target="https://twitter.com/" TargetMode="External"/><Relationship Id="rId2111" Type="http://schemas.openxmlformats.org/officeDocument/2006/relationships/hyperlink" Target="https://twitter.com/" TargetMode="External"/><Relationship Id="rId2349" Type="http://schemas.openxmlformats.org/officeDocument/2006/relationships/hyperlink" Target="https://twitter.com/" TargetMode="External"/><Relationship Id="rId2556" Type="http://schemas.openxmlformats.org/officeDocument/2006/relationships/hyperlink" Target="https://twitter.com/" TargetMode="External"/><Relationship Id="rId528" Type="http://schemas.openxmlformats.org/officeDocument/2006/relationships/hyperlink" Target="https://twitter.com/" TargetMode="External"/><Relationship Id="rId735" Type="http://schemas.openxmlformats.org/officeDocument/2006/relationships/hyperlink" Target="https://twitter.com/" TargetMode="External"/><Relationship Id="rId942" Type="http://schemas.openxmlformats.org/officeDocument/2006/relationships/hyperlink" Target="https://twitter.com/" TargetMode="External"/><Relationship Id="rId1158" Type="http://schemas.openxmlformats.org/officeDocument/2006/relationships/hyperlink" Target="https://twitter.com/" TargetMode="External"/><Relationship Id="rId1365" Type="http://schemas.openxmlformats.org/officeDocument/2006/relationships/hyperlink" Target="https://twitter.com/" TargetMode="External"/><Relationship Id="rId1572" Type="http://schemas.openxmlformats.org/officeDocument/2006/relationships/hyperlink" Target="https://twitter.com/" TargetMode="External"/><Relationship Id="rId2209" Type="http://schemas.openxmlformats.org/officeDocument/2006/relationships/hyperlink" Target="https://twitter.com/" TargetMode="External"/><Relationship Id="rId2416" Type="http://schemas.openxmlformats.org/officeDocument/2006/relationships/hyperlink" Target="https://twitter.com/" TargetMode="External"/><Relationship Id="rId2623" Type="http://schemas.openxmlformats.org/officeDocument/2006/relationships/hyperlink" Target="https://twitter.com/" TargetMode="External"/><Relationship Id="rId1018" Type="http://schemas.openxmlformats.org/officeDocument/2006/relationships/hyperlink" Target="https://twitter.com/" TargetMode="External"/><Relationship Id="rId1225" Type="http://schemas.openxmlformats.org/officeDocument/2006/relationships/hyperlink" Target="https://twitter.com/" TargetMode="External"/><Relationship Id="rId1432" Type="http://schemas.openxmlformats.org/officeDocument/2006/relationships/hyperlink" Target="https://twitter.com/" TargetMode="External"/><Relationship Id="rId1877" Type="http://schemas.openxmlformats.org/officeDocument/2006/relationships/hyperlink" Target="https://twitter.com/" TargetMode="External"/><Relationship Id="rId71" Type="http://schemas.openxmlformats.org/officeDocument/2006/relationships/hyperlink" Target="http://bit.ly/19WiAhG" TargetMode="External"/><Relationship Id="rId802" Type="http://schemas.openxmlformats.org/officeDocument/2006/relationships/hyperlink" Target="https://twitter.com/" TargetMode="External"/><Relationship Id="rId1737" Type="http://schemas.openxmlformats.org/officeDocument/2006/relationships/hyperlink" Target="https://twitter.com/" TargetMode="External"/><Relationship Id="rId1944" Type="http://schemas.openxmlformats.org/officeDocument/2006/relationships/hyperlink" Target="https://twitter.com/" TargetMode="External"/><Relationship Id="rId29" Type="http://schemas.openxmlformats.org/officeDocument/2006/relationships/hyperlink" Target="http://www.wileyonlinelibrary.com/journal/wmhp" TargetMode="External"/><Relationship Id="rId178" Type="http://schemas.openxmlformats.org/officeDocument/2006/relationships/hyperlink" Target="http://thepump.jsi.com/streamlining-the-data-collection-process-using-mobile-technology-an-example-from-sc4ccm/" TargetMode="External"/><Relationship Id="rId1804" Type="http://schemas.openxmlformats.org/officeDocument/2006/relationships/hyperlink" Target="https://twitter.com/" TargetMode="External"/><Relationship Id="rId385" Type="http://schemas.openxmlformats.org/officeDocument/2006/relationships/hyperlink" Target="http://www.youtube.com/watch?v=1hP0yDMRxVc&amp;feature=c4-overview&amp;list=UUu0waUz-GtZzeRQunEHSj_g" TargetMode="External"/><Relationship Id="rId592" Type="http://schemas.openxmlformats.org/officeDocument/2006/relationships/hyperlink" Target="https://twitter.com/" TargetMode="External"/><Relationship Id="rId2066" Type="http://schemas.openxmlformats.org/officeDocument/2006/relationships/hyperlink" Target="https://twitter.com/" TargetMode="External"/><Relationship Id="rId2273" Type="http://schemas.openxmlformats.org/officeDocument/2006/relationships/hyperlink" Target="https://twitter.com/" TargetMode="External"/><Relationship Id="rId2480" Type="http://schemas.openxmlformats.org/officeDocument/2006/relationships/hyperlink" Target="https://twitter.com/" TargetMode="External"/><Relationship Id="rId245" Type="http://schemas.openxmlformats.org/officeDocument/2006/relationships/hyperlink" Target="http://sfy.co/iTsr" TargetMode="External"/><Relationship Id="rId452" Type="http://schemas.openxmlformats.org/officeDocument/2006/relationships/hyperlink" Target="http://www.communityevaluationsolutions.com/eval-2013-musings/" TargetMode="External"/><Relationship Id="rId897" Type="http://schemas.openxmlformats.org/officeDocument/2006/relationships/hyperlink" Target="https://twitter.com/" TargetMode="External"/><Relationship Id="rId1082" Type="http://schemas.openxmlformats.org/officeDocument/2006/relationships/hyperlink" Target="https://twitter.com/" TargetMode="External"/><Relationship Id="rId2133" Type="http://schemas.openxmlformats.org/officeDocument/2006/relationships/hyperlink" Target="https://twitter.com/" TargetMode="External"/><Relationship Id="rId2340" Type="http://schemas.openxmlformats.org/officeDocument/2006/relationships/hyperlink" Target="https://twitter.com/" TargetMode="External"/><Relationship Id="rId2578" Type="http://schemas.openxmlformats.org/officeDocument/2006/relationships/hyperlink" Target="https://twitter.com/" TargetMode="External"/><Relationship Id="rId105" Type="http://schemas.openxmlformats.org/officeDocument/2006/relationships/hyperlink" Target="http://ow.ly/pUW77" TargetMode="External"/><Relationship Id="rId312" Type="http://schemas.openxmlformats.org/officeDocument/2006/relationships/hyperlink" Target="http://bit.ly/1cV09gz" TargetMode="External"/><Relationship Id="rId757" Type="http://schemas.openxmlformats.org/officeDocument/2006/relationships/hyperlink" Target="https://twitter.com/" TargetMode="External"/><Relationship Id="rId964" Type="http://schemas.openxmlformats.org/officeDocument/2006/relationships/hyperlink" Target="https://twitter.com/" TargetMode="External"/><Relationship Id="rId1387" Type="http://schemas.openxmlformats.org/officeDocument/2006/relationships/hyperlink" Target="https://twitter.com/" TargetMode="External"/><Relationship Id="rId1594" Type="http://schemas.openxmlformats.org/officeDocument/2006/relationships/hyperlink" Target="https://twitter.com/" TargetMode="External"/><Relationship Id="rId2200" Type="http://schemas.openxmlformats.org/officeDocument/2006/relationships/hyperlink" Target="https://twitter.com/" TargetMode="External"/><Relationship Id="rId2438" Type="http://schemas.openxmlformats.org/officeDocument/2006/relationships/hyperlink" Target="https://twitter.com/" TargetMode="External"/><Relationship Id="rId2645" Type="http://schemas.openxmlformats.org/officeDocument/2006/relationships/hyperlink" Target="https://twitter.com/" TargetMode="External"/><Relationship Id="rId93" Type="http://schemas.openxmlformats.org/officeDocument/2006/relationships/hyperlink" Target="http://bonfyre.me/1/2s7FiUGg0TPgGETuQr2KE" TargetMode="External"/><Relationship Id="rId617" Type="http://schemas.openxmlformats.org/officeDocument/2006/relationships/hyperlink" Target="https://twitter.com/" TargetMode="External"/><Relationship Id="rId824" Type="http://schemas.openxmlformats.org/officeDocument/2006/relationships/hyperlink" Target="https://twitter.com/" TargetMode="External"/><Relationship Id="rId1247" Type="http://schemas.openxmlformats.org/officeDocument/2006/relationships/hyperlink" Target="https://twitter.com/" TargetMode="External"/><Relationship Id="rId1454" Type="http://schemas.openxmlformats.org/officeDocument/2006/relationships/hyperlink" Target="https://twitter.com/" TargetMode="External"/><Relationship Id="rId1661" Type="http://schemas.openxmlformats.org/officeDocument/2006/relationships/hyperlink" Target="https://twitter.com/" TargetMode="External"/><Relationship Id="rId1899" Type="http://schemas.openxmlformats.org/officeDocument/2006/relationships/hyperlink" Target="https://twitter.com/" TargetMode="External"/><Relationship Id="rId2505" Type="http://schemas.openxmlformats.org/officeDocument/2006/relationships/hyperlink" Target="https://twitter.com/" TargetMode="External"/><Relationship Id="rId2712" Type="http://schemas.openxmlformats.org/officeDocument/2006/relationships/hyperlink" Target="https://twitter.com/" TargetMode="External"/><Relationship Id="rId1107" Type="http://schemas.openxmlformats.org/officeDocument/2006/relationships/hyperlink" Target="https://twitter.com/" TargetMode="External"/><Relationship Id="rId1314" Type="http://schemas.openxmlformats.org/officeDocument/2006/relationships/hyperlink" Target="https://twitter.com/" TargetMode="External"/><Relationship Id="rId1521" Type="http://schemas.openxmlformats.org/officeDocument/2006/relationships/hyperlink" Target="https://twitter.com/" TargetMode="External"/><Relationship Id="rId1759" Type="http://schemas.openxmlformats.org/officeDocument/2006/relationships/hyperlink" Target="https://twitter.com/" TargetMode="External"/><Relationship Id="rId1966" Type="http://schemas.openxmlformats.org/officeDocument/2006/relationships/hyperlink" Target="https://twitter.com/" TargetMode="External"/><Relationship Id="rId1619" Type="http://schemas.openxmlformats.org/officeDocument/2006/relationships/hyperlink" Target="https://twitter.com/" TargetMode="External"/><Relationship Id="rId1826" Type="http://schemas.openxmlformats.org/officeDocument/2006/relationships/hyperlink" Target="https://twitter.com/" TargetMode="External"/><Relationship Id="rId20" Type="http://schemas.openxmlformats.org/officeDocument/2006/relationships/hyperlink" Target="http://www.bethkanter.org/measure-impact/" TargetMode="External"/><Relationship Id="rId2088" Type="http://schemas.openxmlformats.org/officeDocument/2006/relationships/hyperlink" Target="https://twitter.com/" TargetMode="External"/><Relationship Id="rId2295" Type="http://schemas.openxmlformats.org/officeDocument/2006/relationships/hyperlink" Target="https://twitter.com/" TargetMode="External"/><Relationship Id="rId267" Type="http://schemas.openxmlformats.org/officeDocument/2006/relationships/hyperlink" Target="http://ow.ly/pX5Fq" TargetMode="External"/><Relationship Id="rId474" Type="http://schemas.openxmlformats.org/officeDocument/2006/relationships/hyperlink" Target="https://twitter.com/" TargetMode="External"/><Relationship Id="rId2155" Type="http://schemas.openxmlformats.org/officeDocument/2006/relationships/hyperlink" Target="https://twitter.com/" TargetMode="External"/><Relationship Id="rId127" Type="http://schemas.openxmlformats.org/officeDocument/2006/relationships/hyperlink" Target="http://to.gg/ti" TargetMode="External"/><Relationship Id="rId681" Type="http://schemas.openxmlformats.org/officeDocument/2006/relationships/hyperlink" Target="https://twitter.com/" TargetMode="External"/><Relationship Id="rId779" Type="http://schemas.openxmlformats.org/officeDocument/2006/relationships/hyperlink" Target="https://twitter.com/" TargetMode="External"/><Relationship Id="rId986" Type="http://schemas.openxmlformats.org/officeDocument/2006/relationships/hyperlink" Target="https://twitter.com/" TargetMode="External"/><Relationship Id="rId2362" Type="http://schemas.openxmlformats.org/officeDocument/2006/relationships/hyperlink" Target="https://twitter.com/" TargetMode="External"/><Relationship Id="rId2667" Type="http://schemas.openxmlformats.org/officeDocument/2006/relationships/hyperlink" Target="https://twitter.com/" TargetMode="External"/><Relationship Id="rId334" Type="http://schemas.openxmlformats.org/officeDocument/2006/relationships/hyperlink" Target="http://www.slideshare.net/annkemery/excel-2013-1016" TargetMode="External"/><Relationship Id="rId541" Type="http://schemas.openxmlformats.org/officeDocument/2006/relationships/hyperlink" Target="https://twitter.com/" TargetMode="External"/><Relationship Id="rId639" Type="http://schemas.openxmlformats.org/officeDocument/2006/relationships/hyperlink" Target="https://twitter.com/" TargetMode="External"/><Relationship Id="rId1171" Type="http://schemas.openxmlformats.org/officeDocument/2006/relationships/hyperlink" Target="https://twitter.com/" TargetMode="External"/><Relationship Id="rId1269" Type="http://schemas.openxmlformats.org/officeDocument/2006/relationships/hyperlink" Target="https://twitter.com/" TargetMode="External"/><Relationship Id="rId1476" Type="http://schemas.openxmlformats.org/officeDocument/2006/relationships/hyperlink" Target="https://twitter.com/" TargetMode="External"/><Relationship Id="rId2015" Type="http://schemas.openxmlformats.org/officeDocument/2006/relationships/hyperlink" Target="https://twitter.com/" TargetMode="External"/><Relationship Id="rId2222" Type="http://schemas.openxmlformats.org/officeDocument/2006/relationships/hyperlink" Target="https://twitter.com/" TargetMode="External"/><Relationship Id="rId401" Type="http://schemas.openxmlformats.org/officeDocument/2006/relationships/hyperlink" Target="http://fb.me/2ns8KnQsq" TargetMode="External"/><Relationship Id="rId846" Type="http://schemas.openxmlformats.org/officeDocument/2006/relationships/hyperlink" Target="https://twitter.com/" TargetMode="External"/><Relationship Id="rId1031" Type="http://schemas.openxmlformats.org/officeDocument/2006/relationships/hyperlink" Target="https://twitter.com/" TargetMode="External"/><Relationship Id="rId1129" Type="http://schemas.openxmlformats.org/officeDocument/2006/relationships/hyperlink" Target="https://twitter.com/" TargetMode="External"/><Relationship Id="rId1683" Type="http://schemas.openxmlformats.org/officeDocument/2006/relationships/hyperlink" Target="https://twitter.com/" TargetMode="External"/><Relationship Id="rId1890" Type="http://schemas.openxmlformats.org/officeDocument/2006/relationships/hyperlink" Target="https://twitter.com/" TargetMode="External"/><Relationship Id="rId1988" Type="http://schemas.openxmlformats.org/officeDocument/2006/relationships/hyperlink" Target="https://twitter.com/" TargetMode="External"/><Relationship Id="rId2527" Type="http://schemas.openxmlformats.org/officeDocument/2006/relationships/hyperlink" Target="https://twitter.com/" TargetMode="External"/><Relationship Id="rId706" Type="http://schemas.openxmlformats.org/officeDocument/2006/relationships/hyperlink" Target="https://twitter.com/" TargetMode="External"/><Relationship Id="rId913" Type="http://schemas.openxmlformats.org/officeDocument/2006/relationships/hyperlink" Target="https://twitter.com/" TargetMode="External"/><Relationship Id="rId1336" Type="http://schemas.openxmlformats.org/officeDocument/2006/relationships/hyperlink" Target="https://twitter.com/" TargetMode="External"/><Relationship Id="rId1543" Type="http://schemas.openxmlformats.org/officeDocument/2006/relationships/hyperlink" Target="https://twitter.com/" TargetMode="External"/><Relationship Id="rId1750" Type="http://schemas.openxmlformats.org/officeDocument/2006/relationships/hyperlink" Target="https://twitter.com/" TargetMode="External"/><Relationship Id="rId42" Type="http://schemas.openxmlformats.org/officeDocument/2006/relationships/hyperlink" Target="http://mktg.peoplefluent.com/PictureYourBusinessStrategy_Registration.html" TargetMode="External"/><Relationship Id="rId1403" Type="http://schemas.openxmlformats.org/officeDocument/2006/relationships/hyperlink" Target="https://twitter.com/" TargetMode="External"/><Relationship Id="rId1610" Type="http://schemas.openxmlformats.org/officeDocument/2006/relationships/hyperlink" Target="https://twitter.com/" TargetMode="External"/><Relationship Id="rId1848" Type="http://schemas.openxmlformats.org/officeDocument/2006/relationships/hyperlink" Target="https://twitter.com/" TargetMode="External"/><Relationship Id="rId191" Type="http://schemas.openxmlformats.org/officeDocument/2006/relationships/hyperlink" Target="http://bit.ly/GSCn6R" TargetMode="External"/><Relationship Id="rId1708" Type="http://schemas.openxmlformats.org/officeDocument/2006/relationships/hyperlink" Target="https://twitter.com/" TargetMode="External"/><Relationship Id="rId1915" Type="http://schemas.openxmlformats.org/officeDocument/2006/relationships/hyperlink" Target="https://twitter.com/" TargetMode="External"/><Relationship Id="rId289" Type="http://schemas.openxmlformats.org/officeDocument/2006/relationships/hyperlink" Target="http://buff.ly/H7viiM" TargetMode="External"/><Relationship Id="rId496" Type="http://schemas.openxmlformats.org/officeDocument/2006/relationships/hyperlink" Target="https://twitter.com/" TargetMode="External"/><Relationship Id="rId2177" Type="http://schemas.openxmlformats.org/officeDocument/2006/relationships/hyperlink" Target="https://twitter.com/" TargetMode="External"/><Relationship Id="rId2384" Type="http://schemas.openxmlformats.org/officeDocument/2006/relationships/hyperlink" Target="https://twitter.com/" TargetMode="External"/><Relationship Id="rId2591" Type="http://schemas.openxmlformats.org/officeDocument/2006/relationships/hyperlink" Target="https://twitter.com/" TargetMode="External"/><Relationship Id="rId149" Type="http://schemas.openxmlformats.org/officeDocument/2006/relationships/hyperlink" Target="http://freshspectrum.com/eval13-day-two" TargetMode="External"/><Relationship Id="rId356" Type="http://schemas.openxmlformats.org/officeDocument/2006/relationships/hyperlink" Target="http://tinyurl.com/ngq2asr" TargetMode="External"/><Relationship Id="rId563" Type="http://schemas.openxmlformats.org/officeDocument/2006/relationships/hyperlink" Target="https://twitter.com/" TargetMode="External"/><Relationship Id="rId770" Type="http://schemas.openxmlformats.org/officeDocument/2006/relationships/hyperlink" Target="https://twitter.com/" TargetMode="External"/><Relationship Id="rId1193" Type="http://schemas.openxmlformats.org/officeDocument/2006/relationships/hyperlink" Target="https://twitter.com/" TargetMode="External"/><Relationship Id="rId2037" Type="http://schemas.openxmlformats.org/officeDocument/2006/relationships/hyperlink" Target="https://twitter.com/" TargetMode="External"/><Relationship Id="rId2244" Type="http://schemas.openxmlformats.org/officeDocument/2006/relationships/hyperlink" Target="https://twitter.com/" TargetMode="External"/><Relationship Id="rId2451" Type="http://schemas.openxmlformats.org/officeDocument/2006/relationships/hyperlink" Target="https://twitter.com/" TargetMode="External"/><Relationship Id="rId2689" Type="http://schemas.openxmlformats.org/officeDocument/2006/relationships/hyperlink" Target="https://twitter.com/" TargetMode="External"/><Relationship Id="rId216" Type="http://schemas.openxmlformats.org/officeDocument/2006/relationships/hyperlink" Target="http://www.youtube.com/watch?v=1hP0yDMRxVc&amp;feature=c4-overview&amp;list=UUu0waUz-GtZzeRQunEHSj_g" TargetMode="External"/><Relationship Id="rId423" Type="http://schemas.openxmlformats.org/officeDocument/2006/relationships/hyperlink" Target="http://ow.ly/pS6NA" TargetMode="External"/><Relationship Id="rId868" Type="http://schemas.openxmlformats.org/officeDocument/2006/relationships/hyperlink" Target="https://twitter.com/" TargetMode="External"/><Relationship Id="rId1053" Type="http://schemas.openxmlformats.org/officeDocument/2006/relationships/hyperlink" Target="https://twitter.com/" TargetMode="External"/><Relationship Id="rId1260" Type="http://schemas.openxmlformats.org/officeDocument/2006/relationships/hyperlink" Target="https://twitter.com/" TargetMode="External"/><Relationship Id="rId1498" Type="http://schemas.openxmlformats.org/officeDocument/2006/relationships/hyperlink" Target="https://twitter.com/" TargetMode="External"/><Relationship Id="rId2104" Type="http://schemas.openxmlformats.org/officeDocument/2006/relationships/hyperlink" Target="https://twitter.com/" TargetMode="External"/><Relationship Id="rId2549" Type="http://schemas.openxmlformats.org/officeDocument/2006/relationships/hyperlink" Target="https://twitter.com/" TargetMode="External"/><Relationship Id="rId630" Type="http://schemas.openxmlformats.org/officeDocument/2006/relationships/hyperlink" Target="https://twitter.com/" TargetMode="External"/><Relationship Id="rId728" Type="http://schemas.openxmlformats.org/officeDocument/2006/relationships/hyperlink" Target="https://twitter.com/" TargetMode="External"/><Relationship Id="rId935" Type="http://schemas.openxmlformats.org/officeDocument/2006/relationships/hyperlink" Target="https://twitter.com/" TargetMode="External"/><Relationship Id="rId1358" Type="http://schemas.openxmlformats.org/officeDocument/2006/relationships/hyperlink" Target="https://twitter.com/" TargetMode="External"/><Relationship Id="rId1565" Type="http://schemas.openxmlformats.org/officeDocument/2006/relationships/hyperlink" Target="https://twitter.com/" TargetMode="External"/><Relationship Id="rId1772" Type="http://schemas.openxmlformats.org/officeDocument/2006/relationships/hyperlink" Target="https://twitter.com/" TargetMode="External"/><Relationship Id="rId2311" Type="http://schemas.openxmlformats.org/officeDocument/2006/relationships/hyperlink" Target="https://twitter.com/" TargetMode="External"/><Relationship Id="rId2409" Type="http://schemas.openxmlformats.org/officeDocument/2006/relationships/hyperlink" Target="https://twitter.com/" TargetMode="External"/><Relationship Id="rId2616" Type="http://schemas.openxmlformats.org/officeDocument/2006/relationships/hyperlink" Target="https://twitter.com/" TargetMode="External"/><Relationship Id="rId64" Type="http://schemas.openxmlformats.org/officeDocument/2006/relationships/hyperlink" Target="http://www.slideshare.net/annkemery/excel-2013-1016" TargetMode="External"/><Relationship Id="rId1120" Type="http://schemas.openxmlformats.org/officeDocument/2006/relationships/hyperlink" Target="https://twitter.com/" TargetMode="External"/><Relationship Id="rId1218" Type="http://schemas.openxmlformats.org/officeDocument/2006/relationships/hyperlink" Target="https://twitter.com/" TargetMode="External"/><Relationship Id="rId1425" Type="http://schemas.openxmlformats.org/officeDocument/2006/relationships/hyperlink" Target="https://twitter.com/" TargetMode="External"/><Relationship Id="rId1632" Type="http://schemas.openxmlformats.org/officeDocument/2006/relationships/hyperlink" Target="https://twitter.com/" TargetMode="External"/><Relationship Id="rId1937" Type="http://schemas.openxmlformats.org/officeDocument/2006/relationships/hyperlink" Target="https://twitter.com/" TargetMode="External"/><Relationship Id="rId2199" Type="http://schemas.openxmlformats.org/officeDocument/2006/relationships/hyperlink" Target="https://twitter.com/" TargetMode="External"/><Relationship Id="rId280" Type="http://schemas.openxmlformats.org/officeDocument/2006/relationships/hyperlink" Target="http://www.qualitative-researcher.com/" TargetMode="External"/><Relationship Id="rId140" Type="http://schemas.openxmlformats.org/officeDocument/2006/relationships/hyperlink" Target="http://freshspectrum.com/eval13-day-two/" TargetMode="External"/><Relationship Id="rId378" Type="http://schemas.openxmlformats.org/officeDocument/2006/relationships/hyperlink" Target="http://wp.me/s2dXgC-eval13" TargetMode="External"/><Relationship Id="rId585" Type="http://schemas.openxmlformats.org/officeDocument/2006/relationships/hyperlink" Target="https://twitter.com/" TargetMode="External"/><Relationship Id="rId792" Type="http://schemas.openxmlformats.org/officeDocument/2006/relationships/hyperlink" Target="https://twitter.com/" TargetMode="External"/><Relationship Id="rId2059" Type="http://schemas.openxmlformats.org/officeDocument/2006/relationships/hyperlink" Target="https://twitter.com/" TargetMode="External"/><Relationship Id="rId2266" Type="http://schemas.openxmlformats.org/officeDocument/2006/relationships/hyperlink" Target="https://twitter.com/" TargetMode="External"/><Relationship Id="rId2473" Type="http://schemas.openxmlformats.org/officeDocument/2006/relationships/hyperlink" Target="https://twitter.com/" TargetMode="External"/><Relationship Id="rId2680" Type="http://schemas.openxmlformats.org/officeDocument/2006/relationships/hyperlink" Target="https://twitter.com/" TargetMode="External"/><Relationship Id="rId6" Type="http://schemas.openxmlformats.org/officeDocument/2006/relationships/hyperlink" Target="http://bit.ly/1cV09gz" TargetMode="External"/><Relationship Id="rId238" Type="http://schemas.openxmlformats.org/officeDocument/2006/relationships/hyperlink" Target="http://wp.me/p27JjM-dJ" TargetMode="External"/><Relationship Id="rId445" Type="http://schemas.openxmlformats.org/officeDocument/2006/relationships/hyperlink" Target="http://freshspectrum.com/eval13-day-two/" TargetMode="External"/><Relationship Id="rId652" Type="http://schemas.openxmlformats.org/officeDocument/2006/relationships/hyperlink" Target="https://twitter.com/" TargetMode="External"/><Relationship Id="rId1075" Type="http://schemas.openxmlformats.org/officeDocument/2006/relationships/hyperlink" Target="https://twitter.com/" TargetMode="External"/><Relationship Id="rId1282" Type="http://schemas.openxmlformats.org/officeDocument/2006/relationships/hyperlink" Target="https://twitter.com/" TargetMode="External"/><Relationship Id="rId2126" Type="http://schemas.openxmlformats.org/officeDocument/2006/relationships/hyperlink" Target="https://twitter.com/" TargetMode="External"/><Relationship Id="rId2333" Type="http://schemas.openxmlformats.org/officeDocument/2006/relationships/hyperlink" Target="https://twitter.com/" TargetMode="External"/><Relationship Id="rId2540" Type="http://schemas.openxmlformats.org/officeDocument/2006/relationships/hyperlink" Target="https://twitter.com/" TargetMode="External"/><Relationship Id="rId305" Type="http://schemas.openxmlformats.org/officeDocument/2006/relationships/hyperlink" Target="http://www.youtube.com/watch?v=1hP0yDMRxVc&amp;feature=c4-overview&amp;list=UUu0waUz-GtZzeRQunEHSj_g" TargetMode="External"/><Relationship Id="rId512" Type="http://schemas.openxmlformats.org/officeDocument/2006/relationships/hyperlink" Target="https://twitter.com/" TargetMode="External"/><Relationship Id="rId957" Type="http://schemas.openxmlformats.org/officeDocument/2006/relationships/hyperlink" Target="https://twitter.com/" TargetMode="External"/><Relationship Id="rId1142" Type="http://schemas.openxmlformats.org/officeDocument/2006/relationships/hyperlink" Target="https://twitter.com/" TargetMode="External"/><Relationship Id="rId1587" Type="http://schemas.openxmlformats.org/officeDocument/2006/relationships/hyperlink" Target="https://twitter.com/" TargetMode="External"/><Relationship Id="rId1794" Type="http://schemas.openxmlformats.org/officeDocument/2006/relationships/hyperlink" Target="https://twitter.com/" TargetMode="External"/><Relationship Id="rId2400" Type="http://schemas.openxmlformats.org/officeDocument/2006/relationships/hyperlink" Target="https://twitter.com/" TargetMode="External"/><Relationship Id="rId2638" Type="http://schemas.openxmlformats.org/officeDocument/2006/relationships/hyperlink" Target="https://twitter.com/" TargetMode="External"/><Relationship Id="rId86" Type="http://schemas.openxmlformats.org/officeDocument/2006/relationships/hyperlink" Target="http://instagram.com/p/fnWKLwwrSX/" TargetMode="External"/><Relationship Id="rId817" Type="http://schemas.openxmlformats.org/officeDocument/2006/relationships/hyperlink" Target="https://twitter.com/" TargetMode="External"/><Relationship Id="rId1002" Type="http://schemas.openxmlformats.org/officeDocument/2006/relationships/hyperlink" Target="https://twitter.com/" TargetMode="External"/><Relationship Id="rId1447" Type="http://schemas.openxmlformats.org/officeDocument/2006/relationships/hyperlink" Target="https://twitter.com/" TargetMode="External"/><Relationship Id="rId1654" Type="http://schemas.openxmlformats.org/officeDocument/2006/relationships/hyperlink" Target="https://twitter.com/" TargetMode="External"/><Relationship Id="rId1861" Type="http://schemas.openxmlformats.org/officeDocument/2006/relationships/hyperlink" Target="https://twitter.com/" TargetMode="External"/><Relationship Id="rId2705" Type="http://schemas.openxmlformats.org/officeDocument/2006/relationships/hyperlink" Target="https://twitter.com/" TargetMode="External"/><Relationship Id="rId1307" Type="http://schemas.openxmlformats.org/officeDocument/2006/relationships/hyperlink" Target="https://twitter.com/" TargetMode="External"/><Relationship Id="rId1514" Type="http://schemas.openxmlformats.org/officeDocument/2006/relationships/hyperlink" Target="https://twitter.com/" TargetMode="External"/><Relationship Id="rId1721" Type="http://schemas.openxmlformats.org/officeDocument/2006/relationships/hyperlink" Target="https://twitter.com/" TargetMode="External"/><Relationship Id="rId1959" Type="http://schemas.openxmlformats.org/officeDocument/2006/relationships/hyperlink" Target="https://twitter.com/" TargetMode="External"/><Relationship Id="rId13" Type="http://schemas.openxmlformats.org/officeDocument/2006/relationships/hyperlink" Target="http://aea365.org/blog/?p=10307" TargetMode="External"/><Relationship Id="rId1819" Type="http://schemas.openxmlformats.org/officeDocument/2006/relationships/hyperlink" Target="https://twitter.com/" TargetMode="External"/><Relationship Id="rId2190" Type="http://schemas.openxmlformats.org/officeDocument/2006/relationships/hyperlink" Target="https://twitter.com/" TargetMode="External"/><Relationship Id="rId2288" Type="http://schemas.openxmlformats.org/officeDocument/2006/relationships/hyperlink" Target="https://twitter.com/" TargetMode="External"/><Relationship Id="rId2495" Type="http://schemas.openxmlformats.org/officeDocument/2006/relationships/hyperlink" Target="https://twitter.com/" TargetMode="External"/><Relationship Id="rId162" Type="http://schemas.openxmlformats.org/officeDocument/2006/relationships/hyperlink" Target="http://shar.es/EThUv" TargetMode="External"/><Relationship Id="rId467" Type="http://schemas.openxmlformats.org/officeDocument/2006/relationships/hyperlink" Target="https://twitter.com/" TargetMode="External"/><Relationship Id="rId1097" Type="http://schemas.openxmlformats.org/officeDocument/2006/relationships/hyperlink" Target="https://twitter.com/" TargetMode="External"/><Relationship Id="rId2050" Type="http://schemas.openxmlformats.org/officeDocument/2006/relationships/hyperlink" Target="https://twitter.com/" TargetMode="External"/><Relationship Id="rId2148" Type="http://schemas.openxmlformats.org/officeDocument/2006/relationships/hyperlink" Target="https://twitter.com/" TargetMode="External"/><Relationship Id="rId674" Type="http://schemas.openxmlformats.org/officeDocument/2006/relationships/hyperlink" Target="https://twitter.com/" TargetMode="External"/><Relationship Id="rId881" Type="http://schemas.openxmlformats.org/officeDocument/2006/relationships/hyperlink" Target="https://twitter.com/" TargetMode="External"/><Relationship Id="rId979" Type="http://schemas.openxmlformats.org/officeDocument/2006/relationships/hyperlink" Target="https://twitter.com/" TargetMode="External"/><Relationship Id="rId2355" Type="http://schemas.openxmlformats.org/officeDocument/2006/relationships/hyperlink" Target="https://twitter.com/" TargetMode="External"/><Relationship Id="rId2562" Type="http://schemas.openxmlformats.org/officeDocument/2006/relationships/hyperlink" Target="https://twitter.com/" TargetMode="External"/><Relationship Id="rId327" Type="http://schemas.openxmlformats.org/officeDocument/2006/relationships/hyperlink" Target="http://bolderadvocacy.org/blog/what-do-nonprofits-want-to-become-stronger-public-policy-advocates" TargetMode="External"/><Relationship Id="rId534" Type="http://schemas.openxmlformats.org/officeDocument/2006/relationships/hyperlink" Target="https://twitter.com/" TargetMode="External"/><Relationship Id="rId741" Type="http://schemas.openxmlformats.org/officeDocument/2006/relationships/hyperlink" Target="https://twitter.com/" TargetMode="External"/><Relationship Id="rId839" Type="http://schemas.openxmlformats.org/officeDocument/2006/relationships/hyperlink" Target="https://twitter.com/" TargetMode="External"/><Relationship Id="rId1164" Type="http://schemas.openxmlformats.org/officeDocument/2006/relationships/hyperlink" Target="https://twitter.com/" TargetMode="External"/><Relationship Id="rId1371" Type="http://schemas.openxmlformats.org/officeDocument/2006/relationships/hyperlink" Target="https://twitter.com/" TargetMode="External"/><Relationship Id="rId1469" Type="http://schemas.openxmlformats.org/officeDocument/2006/relationships/hyperlink" Target="https://twitter.com/" TargetMode="External"/><Relationship Id="rId2008" Type="http://schemas.openxmlformats.org/officeDocument/2006/relationships/hyperlink" Target="https://twitter.com/" TargetMode="External"/><Relationship Id="rId2215" Type="http://schemas.openxmlformats.org/officeDocument/2006/relationships/hyperlink" Target="https://twitter.com/" TargetMode="External"/><Relationship Id="rId2422" Type="http://schemas.openxmlformats.org/officeDocument/2006/relationships/hyperlink" Target="https://twitter.com/" TargetMode="External"/><Relationship Id="rId601" Type="http://schemas.openxmlformats.org/officeDocument/2006/relationships/hyperlink" Target="https://twitter.com/" TargetMode="External"/><Relationship Id="rId1024" Type="http://schemas.openxmlformats.org/officeDocument/2006/relationships/hyperlink" Target="https://twitter.com/" TargetMode="External"/><Relationship Id="rId1231" Type="http://schemas.openxmlformats.org/officeDocument/2006/relationships/hyperlink" Target="https://twitter.com/" TargetMode="External"/><Relationship Id="rId1676" Type="http://schemas.openxmlformats.org/officeDocument/2006/relationships/hyperlink" Target="https://twitter.com/" TargetMode="External"/><Relationship Id="rId1883" Type="http://schemas.openxmlformats.org/officeDocument/2006/relationships/hyperlink" Target="https://twitter.com/" TargetMode="External"/><Relationship Id="rId2727" Type="http://schemas.openxmlformats.org/officeDocument/2006/relationships/table" Target="../tables/table1.xml"/><Relationship Id="rId906" Type="http://schemas.openxmlformats.org/officeDocument/2006/relationships/hyperlink" Target="https://twitter.com/" TargetMode="External"/><Relationship Id="rId1329" Type="http://schemas.openxmlformats.org/officeDocument/2006/relationships/hyperlink" Target="https://twitter.com/" TargetMode="External"/><Relationship Id="rId1536" Type="http://schemas.openxmlformats.org/officeDocument/2006/relationships/hyperlink" Target="https://twitter.com/" TargetMode="External"/><Relationship Id="rId1743" Type="http://schemas.openxmlformats.org/officeDocument/2006/relationships/hyperlink" Target="https://twitter.com/" TargetMode="External"/><Relationship Id="rId1950" Type="http://schemas.openxmlformats.org/officeDocument/2006/relationships/hyperlink" Target="https://twitter.com/" TargetMode="External"/><Relationship Id="rId35" Type="http://schemas.openxmlformats.org/officeDocument/2006/relationships/hyperlink" Target="http://ow.ly/25zjHa" TargetMode="External"/><Relationship Id="rId1603" Type="http://schemas.openxmlformats.org/officeDocument/2006/relationships/hyperlink" Target="https://twitter.com/" TargetMode="External"/><Relationship Id="rId1810" Type="http://schemas.openxmlformats.org/officeDocument/2006/relationships/hyperlink" Target="https://twitter.com/" TargetMode="External"/><Relationship Id="rId184" Type="http://schemas.openxmlformats.org/officeDocument/2006/relationships/hyperlink" Target="http://bit.ly/15PWBI1" TargetMode="External"/><Relationship Id="rId391" Type="http://schemas.openxmlformats.org/officeDocument/2006/relationships/hyperlink" Target="https://vine.co/v/hdZ2mejFAYV" TargetMode="External"/><Relationship Id="rId1908" Type="http://schemas.openxmlformats.org/officeDocument/2006/relationships/hyperlink" Target="https://twitter.com/" TargetMode="External"/><Relationship Id="rId2072" Type="http://schemas.openxmlformats.org/officeDocument/2006/relationships/hyperlink" Target="https://twitter.com/" TargetMode="External"/><Relationship Id="rId251" Type="http://schemas.openxmlformats.org/officeDocument/2006/relationships/hyperlink" Target="http://www.qualitative-researcher.com/" TargetMode="External"/><Relationship Id="rId489" Type="http://schemas.openxmlformats.org/officeDocument/2006/relationships/hyperlink" Target="https://twitter.com/" TargetMode="External"/><Relationship Id="rId696" Type="http://schemas.openxmlformats.org/officeDocument/2006/relationships/hyperlink" Target="https://twitter.com/" TargetMode="External"/><Relationship Id="rId2377" Type="http://schemas.openxmlformats.org/officeDocument/2006/relationships/hyperlink" Target="https://twitter.com/" TargetMode="External"/><Relationship Id="rId2584" Type="http://schemas.openxmlformats.org/officeDocument/2006/relationships/hyperlink" Target="https://twitter.com/" TargetMode="External"/><Relationship Id="rId349" Type="http://schemas.openxmlformats.org/officeDocument/2006/relationships/hyperlink" Target="https://vine.co/v/hdZ2mejFAYV" TargetMode="External"/><Relationship Id="rId556" Type="http://schemas.openxmlformats.org/officeDocument/2006/relationships/hyperlink" Target="https://twitter.com/" TargetMode="External"/><Relationship Id="rId763" Type="http://schemas.openxmlformats.org/officeDocument/2006/relationships/hyperlink" Target="https://twitter.com/" TargetMode="External"/><Relationship Id="rId1186" Type="http://schemas.openxmlformats.org/officeDocument/2006/relationships/hyperlink" Target="https://twitter.com/" TargetMode="External"/><Relationship Id="rId1393" Type="http://schemas.openxmlformats.org/officeDocument/2006/relationships/hyperlink" Target="https://twitter.com/" TargetMode="External"/><Relationship Id="rId2237" Type="http://schemas.openxmlformats.org/officeDocument/2006/relationships/hyperlink" Target="https://twitter.com/" TargetMode="External"/><Relationship Id="rId2444" Type="http://schemas.openxmlformats.org/officeDocument/2006/relationships/hyperlink" Target="https://twitter.com/" TargetMode="External"/><Relationship Id="rId111" Type="http://schemas.openxmlformats.org/officeDocument/2006/relationships/hyperlink" Target="http://ow.ly/pUVTo" TargetMode="External"/><Relationship Id="rId209" Type="http://schemas.openxmlformats.org/officeDocument/2006/relationships/hyperlink" Target="http://freshspectrum.com/eval13-day-three/" TargetMode="External"/><Relationship Id="rId416" Type="http://schemas.openxmlformats.org/officeDocument/2006/relationships/hyperlink" Target="http://ow.ly/pXXLX" TargetMode="External"/><Relationship Id="rId970" Type="http://schemas.openxmlformats.org/officeDocument/2006/relationships/hyperlink" Target="https://twitter.com/" TargetMode="External"/><Relationship Id="rId1046" Type="http://schemas.openxmlformats.org/officeDocument/2006/relationships/hyperlink" Target="https://twitter.com/" TargetMode="External"/><Relationship Id="rId1253" Type="http://schemas.openxmlformats.org/officeDocument/2006/relationships/hyperlink" Target="https://twitter.com/" TargetMode="External"/><Relationship Id="rId1698" Type="http://schemas.openxmlformats.org/officeDocument/2006/relationships/hyperlink" Target="https://twitter.com/" TargetMode="External"/><Relationship Id="rId2651" Type="http://schemas.openxmlformats.org/officeDocument/2006/relationships/hyperlink" Target="https://twitter.com/" TargetMode="External"/><Relationship Id="rId623" Type="http://schemas.openxmlformats.org/officeDocument/2006/relationships/hyperlink" Target="https://twitter.com/" TargetMode="External"/><Relationship Id="rId830" Type="http://schemas.openxmlformats.org/officeDocument/2006/relationships/hyperlink" Target="https://twitter.com/" TargetMode="External"/><Relationship Id="rId928" Type="http://schemas.openxmlformats.org/officeDocument/2006/relationships/hyperlink" Target="https://twitter.com/" TargetMode="External"/><Relationship Id="rId1460" Type="http://schemas.openxmlformats.org/officeDocument/2006/relationships/hyperlink" Target="https://twitter.com/" TargetMode="External"/><Relationship Id="rId1558" Type="http://schemas.openxmlformats.org/officeDocument/2006/relationships/hyperlink" Target="https://twitter.com/" TargetMode="External"/><Relationship Id="rId1765" Type="http://schemas.openxmlformats.org/officeDocument/2006/relationships/hyperlink" Target="https://twitter.com/" TargetMode="External"/><Relationship Id="rId2304" Type="http://schemas.openxmlformats.org/officeDocument/2006/relationships/hyperlink" Target="https://twitter.com/" TargetMode="External"/><Relationship Id="rId2511" Type="http://schemas.openxmlformats.org/officeDocument/2006/relationships/hyperlink" Target="https://twitter.com/" TargetMode="External"/><Relationship Id="rId2609" Type="http://schemas.openxmlformats.org/officeDocument/2006/relationships/hyperlink" Target="https://twitter.com/" TargetMode="External"/><Relationship Id="rId57" Type="http://schemas.openxmlformats.org/officeDocument/2006/relationships/hyperlink" Target="http://www.issuelab.org/" TargetMode="External"/><Relationship Id="rId1113" Type="http://schemas.openxmlformats.org/officeDocument/2006/relationships/hyperlink" Target="https://twitter.com/" TargetMode="External"/><Relationship Id="rId1320" Type="http://schemas.openxmlformats.org/officeDocument/2006/relationships/hyperlink" Target="https://twitter.com/" TargetMode="External"/><Relationship Id="rId1418" Type="http://schemas.openxmlformats.org/officeDocument/2006/relationships/hyperlink" Target="https://twitter.com/" TargetMode="External"/><Relationship Id="rId1972" Type="http://schemas.openxmlformats.org/officeDocument/2006/relationships/hyperlink" Target="https://twitter.com/" TargetMode="External"/><Relationship Id="rId1625" Type="http://schemas.openxmlformats.org/officeDocument/2006/relationships/hyperlink" Target="https://twitter.com/" TargetMode="External"/><Relationship Id="rId1832" Type="http://schemas.openxmlformats.org/officeDocument/2006/relationships/hyperlink" Target="https://twitter.com/" TargetMode="External"/><Relationship Id="rId2094" Type="http://schemas.openxmlformats.org/officeDocument/2006/relationships/hyperlink" Target="https://twitter.com/" TargetMode="External"/><Relationship Id="rId273" Type="http://schemas.openxmlformats.org/officeDocument/2006/relationships/hyperlink" Target="http://bit.ly/18kTZSj" TargetMode="External"/><Relationship Id="rId480" Type="http://schemas.openxmlformats.org/officeDocument/2006/relationships/hyperlink" Target="https://twitter.com/" TargetMode="External"/><Relationship Id="rId2161" Type="http://schemas.openxmlformats.org/officeDocument/2006/relationships/hyperlink" Target="https://twitter.com/" TargetMode="External"/><Relationship Id="rId2399" Type="http://schemas.openxmlformats.org/officeDocument/2006/relationships/hyperlink" Target="https://twitter.com/" TargetMode="External"/><Relationship Id="rId133" Type="http://schemas.openxmlformats.org/officeDocument/2006/relationships/hyperlink" Target="http://ow.ly/i/3sELw" TargetMode="External"/><Relationship Id="rId340" Type="http://schemas.openxmlformats.org/officeDocument/2006/relationships/hyperlink" Target="http://freshspectrum.com/eval2013/" TargetMode="External"/><Relationship Id="rId578" Type="http://schemas.openxmlformats.org/officeDocument/2006/relationships/hyperlink" Target="https://twitter.com/" TargetMode="External"/><Relationship Id="rId785" Type="http://schemas.openxmlformats.org/officeDocument/2006/relationships/hyperlink" Target="https://twitter.com/" TargetMode="External"/><Relationship Id="rId992" Type="http://schemas.openxmlformats.org/officeDocument/2006/relationships/hyperlink" Target="https://twitter.com/" TargetMode="External"/><Relationship Id="rId2021" Type="http://schemas.openxmlformats.org/officeDocument/2006/relationships/hyperlink" Target="https://twitter.com/" TargetMode="External"/><Relationship Id="rId2259" Type="http://schemas.openxmlformats.org/officeDocument/2006/relationships/hyperlink" Target="https://twitter.com/" TargetMode="External"/><Relationship Id="rId2466" Type="http://schemas.openxmlformats.org/officeDocument/2006/relationships/hyperlink" Target="https://twitter.com/" TargetMode="External"/><Relationship Id="rId2673" Type="http://schemas.openxmlformats.org/officeDocument/2006/relationships/hyperlink" Target="https://twitter.com/" TargetMode="External"/><Relationship Id="rId200" Type="http://schemas.openxmlformats.org/officeDocument/2006/relationships/hyperlink" Target="http://ow.ly/pS7KL" TargetMode="External"/><Relationship Id="rId438" Type="http://schemas.openxmlformats.org/officeDocument/2006/relationships/hyperlink" Target="http://freshspectrum.com/eval13-day-two/" TargetMode="External"/><Relationship Id="rId645" Type="http://schemas.openxmlformats.org/officeDocument/2006/relationships/hyperlink" Target="https://twitter.com/" TargetMode="External"/><Relationship Id="rId852" Type="http://schemas.openxmlformats.org/officeDocument/2006/relationships/hyperlink" Target="https://twitter.com/" TargetMode="External"/><Relationship Id="rId1068" Type="http://schemas.openxmlformats.org/officeDocument/2006/relationships/hyperlink" Target="https://twitter.com/" TargetMode="External"/><Relationship Id="rId1275" Type="http://schemas.openxmlformats.org/officeDocument/2006/relationships/hyperlink" Target="https://twitter.com/" TargetMode="External"/><Relationship Id="rId1482" Type="http://schemas.openxmlformats.org/officeDocument/2006/relationships/hyperlink" Target="https://twitter.com/" TargetMode="External"/><Relationship Id="rId2119" Type="http://schemas.openxmlformats.org/officeDocument/2006/relationships/hyperlink" Target="https://twitter.com/" TargetMode="External"/><Relationship Id="rId2326" Type="http://schemas.openxmlformats.org/officeDocument/2006/relationships/hyperlink" Target="https://twitter.com/" TargetMode="External"/><Relationship Id="rId2533" Type="http://schemas.openxmlformats.org/officeDocument/2006/relationships/hyperlink" Target="https://twitter.com/" TargetMode="External"/><Relationship Id="rId505" Type="http://schemas.openxmlformats.org/officeDocument/2006/relationships/hyperlink" Target="https://twitter.com/" TargetMode="External"/><Relationship Id="rId712" Type="http://schemas.openxmlformats.org/officeDocument/2006/relationships/hyperlink" Target="https://twitter.com/" TargetMode="External"/><Relationship Id="rId1135" Type="http://schemas.openxmlformats.org/officeDocument/2006/relationships/hyperlink" Target="https://twitter.com/" TargetMode="External"/><Relationship Id="rId1342" Type="http://schemas.openxmlformats.org/officeDocument/2006/relationships/hyperlink" Target="https://twitter.com/" TargetMode="External"/><Relationship Id="rId1787" Type="http://schemas.openxmlformats.org/officeDocument/2006/relationships/hyperlink" Target="https://twitter.com/" TargetMode="External"/><Relationship Id="rId1994" Type="http://schemas.openxmlformats.org/officeDocument/2006/relationships/hyperlink" Target="https://twitter.com/" TargetMode="External"/><Relationship Id="rId79" Type="http://schemas.openxmlformats.org/officeDocument/2006/relationships/hyperlink" Target="http://4sq.com/19MEwaR" TargetMode="External"/><Relationship Id="rId1202" Type="http://schemas.openxmlformats.org/officeDocument/2006/relationships/hyperlink" Target="https://twitter.com/" TargetMode="External"/><Relationship Id="rId1647" Type="http://schemas.openxmlformats.org/officeDocument/2006/relationships/hyperlink" Target="https://twitter.com/" TargetMode="External"/><Relationship Id="rId1854" Type="http://schemas.openxmlformats.org/officeDocument/2006/relationships/hyperlink" Target="https://twitter.com/" TargetMode="External"/><Relationship Id="rId2600" Type="http://schemas.openxmlformats.org/officeDocument/2006/relationships/hyperlink" Target="https://twitter.com/" TargetMode="External"/><Relationship Id="rId1507" Type="http://schemas.openxmlformats.org/officeDocument/2006/relationships/hyperlink" Target="https://twitter.com/" TargetMode="External"/><Relationship Id="rId1714" Type="http://schemas.openxmlformats.org/officeDocument/2006/relationships/hyperlink" Target="https://twitter.com/" TargetMode="External"/><Relationship Id="rId295" Type="http://schemas.openxmlformats.org/officeDocument/2006/relationships/hyperlink" Target="http://wp.me/p27JjM-dC" TargetMode="External"/><Relationship Id="rId1921" Type="http://schemas.openxmlformats.org/officeDocument/2006/relationships/hyperlink" Target="https://twitter.com/" TargetMode="External"/><Relationship Id="rId2183" Type="http://schemas.openxmlformats.org/officeDocument/2006/relationships/hyperlink" Target="https://twitter.com/" TargetMode="External"/><Relationship Id="rId2390" Type="http://schemas.openxmlformats.org/officeDocument/2006/relationships/hyperlink" Target="https://twitter.com/" TargetMode="External"/><Relationship Id="rId2488" Type="http://schemas.openxmlformats.org/officeDocument/2006/relationships/hyperlink" Target="https://twitter.com/" TargetMode="External"/><Relationship Id="rId155" Type="http://schemas.openxmlformats.org/officeDocument/2006/relationships/hyperlink" Target="http://ow.ly/pV74V" TargetMode="External"/><Relationship Id="rId362" Type="http://schemas.openxmlformats.org/officeDocument/2006/relationships/hyperlink" Target="http://twitter.com/bhaggs" TargetMode="External"/><Relationship Id="rId1297" Type="http://schemas.openxmlformats.org/officeDocument/2006/relationships/hyperlink" Target="https://twitter.com/" TargetMode="External"/><Relationship Id="rId2043" Type="http://schemas.openxmlformats.org/officeDocument/2006/relationships/hyperlink" Target="https://twitter.com/" TargetMode="External"/><Relationship Id="rId2250" Type="http://schemas.openxmlformats.org/officeDocument/2006/relationships/hyperlink" Target="https://twitter.com/" TargetMode="External"/><Relationship Id="rId2695" Type="http://schemas.openxmlformats.org/officeDocument/2006/relationships/hyperlink" Target="https://twitter.com/" TargetMode="External"/><Relationship Id="rId222" Type="http://schemas.openxmlformats.org/officeDocument/2006/relationships/hyperlink" Target="http://www.theconversationprism.com/" TargetMode="External"/><Relationship Id="rId667" Type="http://schemas.openxmlformats.org/officeDocument/2006/relationships/hyperlink" Target="https://twitter.com/" TargetMode="External"/><Relationship Id="rId874" Type="http://schemas.openxmlformats.org/officeDocument/2006/relationships/hyperlink" Target="https://twitter.com/" TargetMode="External"/><Relationship Id="rId2110" Type="http://schemas.openxmlformats.org/officeDocument/2006/relationships/hyperlink" Target="https://twitter.com/" TargetMode="External"/><Relationship Id="rId2348" Type="http://schemas.openxmlformats.org/officeDocument/2006/relationships/hyperlink" Target="https://twitter.com/" TargetMode="External"/><Relationship Id="rId2555" Type="http://schemas.openxmlformats.org/officeDocument/2006/relationships/hyperlink" Target="https://twitter.com/" TargetMode="External"/><Relationship Id="rId527" Type="http://schemas.openxmlformats.org/officeDocument/2006/relationships/hyperlink" Target="https://twitter.com/" TargetMode="External"/><Relationship Id="rId734" Type="http://schemas.openxmlformats.org/officeDocument/2006/relationships/hyperlink" Target="https://twitter.com/" TargetMode="External"/><Relationship Id="rId941" Type="http://schemas.openxmlformats.org/officeDocument/2006/relationships/hyperlink" Target="https://twitter.com/" TargetMode="External"/><Relationship Id="rId1157" Type="http://schemas.openxmlformats.org/officeDocument/2006/relationships/hyperlink" Target="https://twitter.com/" TargetMode="External"/><Relationship Id="rId1364" Type="http://schemas.openxmlformats.org/officeDocument/2006/relationships/hyperlink" Target="https://twitter.com/" TargetMode="External"/><Relationship Id="rId1571" Type="http://schemas.openxmlformats.org/officeDocument/2006/relationships/hyperlink" Target="https://twitter.com/" TargetMode="External"/><Relationship Id="rId2208" Type="http://schemas.openxmlformats.org/officeDocument/2006/relationships/hyperlink" Target="https://twitter.com/" TargetMode="External"/><Relationship Id="rId2415" Type="http://schemas.openxmlformats.org/officeDocument/2006/relationships/hyperlink" Target="https://twitter.com/" TargetMode="External"/><Relationship Id="rId2622" Type="http://schemas.openxmlformats.org/officeDocument/2006/relationships/hyperlink" Target="https://twitter.com/" TargetMode="External"/><Relationship Id="rId70" Type="http://schemas.openxmlformats.org/officeDocument/2006/relationships/hyperlink" Target="http://ow.ly/pWZjj" TargetMode="External"/><Relationship Id="rId801" Type="http://schemas.openxmlformats.org/officeDocument/2006/relationships/hyperlink" Target="https://twitter.com/" TargetMode="External"/><Relationship Id="rId1017" Type="http://schemas.openxmlformats.org/officeDocument/2006/relationships/hyperlink" Target="https://twitter.com/" TargetMode="External"/><Relationship Id="rId1224" Type="http://schemas.openxmlformats.org/officeDocument/2006/relationships/hyperlink" Target="https://twitter.com/" TargetMode="External"/><Relationship Id="rId1431" Type="http://schemas.openxmlformats.org/officeDocument/2006/relationships/hyperlink" Target="https://twitter.com/" TargetMode="External"/><Relationship Id="rId1669" Type="http://schemas.openxmlformats.org/officeDocument/2006/relationships/hyperlink" Target="https://twitter.com/" TargetMode="External"/><Relationship Id="rId1876" Type="http://schemas.openxmlformats.org/officeDocument/2006/relationships/hyperlink" Target="https://twitter.com/" TargetMode="External"/><Relationship Id="rId1529" Type="http://schemas.openxmlformats.org/officeDocument/2006/relationships/hyperlink" Target="https://twitter.com/" TargetMode="External"/><Relationship Id="rId1736" Type="http://schemas.openxmlformats.org/officeDocument/2006/relationships/hyperlink" Target="https://twitter.com/" TargetMode="External"/><Relationship Id="rId1943" Type="http://schemas.openxmlformats.org/officeDocument/2006/relationships/hyperlink" Target="https://twitter.com/" TargetMode="External"/><Relationship Id="rId28" Type="http://schemas.openxmlformats.org/officeDocument/2006/relationships/hyperlink" Target="http://ow.ly/pUXjI" TargetMode="External"/><Relationship Id="rId1803" Type="http://schemas.openxmlformats.org/officeDocument/2006/relationships/hyperlink" Target="https://twitter.com/" TargetMode="External"/><Relationship Id="rId177" Type="http://schemas.openxmlformats.org/officeDocument/2006/relationships/hyperlink" Target="http://thepump.jsi.com/streamlining-the-data-collection-process-using-mobile-technology-an-example-from-sc4ccm/" TargetMode="External"/><Relationship Id="rId384" Type="http://schemas.openxmlformats.org/officeDocument/2006/relationships/hyperlink" Target="https://vine.co/v/hdZ2mejFAYV" TargetMode="External"/><Relationship Id="rId591" Type="http://schemas.openxmlformats.org/officeDocument/2006/relationships/hyperlink" Target="https://twitter.com/" TargetMode="External"/><Relationship Id="rId2065" Type="http://schemas.openxmlformats.org/officeDocument/2006/relationships/hyperlink" Target="https://twitter.com/" TargetMode="External"/><Relationship Id="rId2272" Type="http://schemas.openxmlformats.org/officeDocument/2006/relationships/hyperlink" Target="https://twitter.com/" TargetMode="External"/><Relationship Id="rId244" Type="http://schemas.openxmlformats.org/officeDocument/2006/relationships/hyperlink" Target="http://education.nationalgeographic.com/education/media/nasa-kids-intro-engineering/?ar_a=1" TargetMode="External"/><Relationship Id="rId689" Type="http://schemas.openxmlformats.org/officeDocument/2006/relationships/hyperlink" Target="https://twitter.com/" TargetMode="External"/><Relationship Id="rId896" Type="http://schemas.openxmlformats.org/officeDocument/2006/relationships/hyperlink" Target="https://twitter.com/" TargetMode="External"/><Relationship Id="rId1081" Type="http://schemas.openxmlformats.org/officeDocument/2006/relationships/hyperlink" Target="https://twitter.com/" TargetMode="External"/><Relationship Id="rId2577" Type="http://schemas.openxmlformats.org/officeDocument/2006/relationships/hyperlink" Target="https://twitter.com/" TargetMode="External"/><Relationship Id="rId451" Type="http://schemas.openxmlformats.org/officeDocument/2006/relationships/hyperlink" Target="http://freshspectrum.com/eval13/" TargetMode="External"/><Relationship Id="rId549" Type="http://schemas.openxmlformats.org/officeDocument/2006/relationships/hyperlink" Target="https://twitter.com/" TargetMode="External"/><Relationship Id="rId756" Type="http://schemas.openxmlformats.org/officeDocument/2006/relationships/hyperlink" Target="https://twitter.com/" TargetMode="External"/><Relationship Id="rId1179" Type="http://schemas.openxmlformats.org/officeDocument/2006/relationships/hyperlink" Target="https://twitter.com/" TargetMode="External"/><Relationship Id="rId1386" Type="http://schemas.openxmlformats.org/officeDocument/2006/relationships/hyperlink" Target="https://twitter.com/" TargetMode="External"/><Relationship Id="rId1593" Type="http://schemas.openxmlformats.org/officeDocument/2006/relationships/hyperlink" Target="https://twitter.com/" TargetMode="External"/><Relationship Id="rId2132" Type="http://schemas.openxmlformats.org/officeDocument/2006/relationships/hyperlink" Target="https://twitter.com/" TargetMode="External"/><Relationship Id="rId2437" Type="http://schemas.openxmlformats.org/officeDocument/2006/relationships/hyperlink" Target="https://twitter.com/" TargetMode="External"/><Relationship Id="rId104" Type="http://schemas.openxmlformats.org/officeDocument/2006/relationships/hyperlink" Target="http://ow.ly/pWZjj" TargetMode="External"/><Relationship Id="rId311" Type="http://schemas.openxmlformats.org/officeDocument/2006/relationships/hyperlink" Target="http://bit.ly/1cV09gz" TargetMode="External"/><Relationship Id="rId409" Type="http://schemas.openxmlformats.org/officeDocument/2006/relationships/hyperlink" Target="https://asana.com/" TargetMode="External"/><Relationship Id="rId963" Type="http://schemas.openxmlformats.org/officeDocument/2006/relationships/hyperlink" Target="https://twitter.com/" TargetMode="External"/><Relationship Id="rId1039" Type="http://schemas.openxmlformats.org/officeDocument/2006/relationships/hyperlink" Target="https://twitter.com/" TargetMode="External"/><Relationship Id="rId1246" Type="http://schemas.openxmlformats.org/officeDocument/2006/relationships/hyperlink" Target="https://twitter.com/" TargetMode="External"/><Relationship Id="rId1898" Type="http://schemas.openxmlformats.org/officeDocument/2006/relationships/hyperlink" Target="https://twitter.com/" TargetMode="External"/><Relationship Id="rId2644" Type="http://schemas.openxmlformats.org/officeDocument/2006/relationships/hyperlink" Target="https://twitter.com/" TargetMode="External"/><Relationship Id="rId92" Type="http://schemas.openxmlformats.org/officeDocument/2006/relationships/hyperlink" Target="http://bonfyre.me/1/2s7FiUGg0TPgGETuQr2KE" TargetMode="External"/><Relationship Id="rId616" Type="http://schemas.openxmlformats.org/officeDocument/2006/relationships/hyperlink" Target="https://twitter.com/" TargetMode="External"/><Relationship Id="rId823" Type="http://schemas.openxmlformats.org/officeDocument/2006/relationships/hyperlink" Target="https://twitter.com/" TargetMode="External"/><Relationship Id="rId1453" Type="http://schemas.openxmlformats.org/officeDocument/2006/relationships/hyperlink" Target="https://twitter.com/" TargetMode="External"/><Relationship Id="rId1660" Type="http://schemas.openxmlformats.org/officeDocument/2006/relationships/hyperlink" Target="https://twitter.com/" TargetMode="External"/><Relationship Id="rId1758" Type="http://schemas.openxmlformats.org/officeDocument/2006/relationships/hyperlink" Target="https://twitter.com/" TargetMode="External"/><Relationship Id="rId2504" Type="http://schemas.openxmlformats.org/officeDocument/2006/relationships/hyperlink" Target="https://twitter.com/" TargetMode="External"/><Relationship Id="rId2711" Type="http://schemas.openxmlformats.org/officeDocument/2006/relationships/hyperlink" Target="https://twitter.com/" TargetMode="External"/><Relationship Id="rId1106" Type="http://schemas.openxmlformats.org/officeDocument/2006/relationships/hyperlink" Target="https://twitter.com/" TargetMode="External"/><Relationship Id="rId1313" Type="http://schemas.openxmlformats.org/officeDocument/2006/relationships/hyperlink" Target="https://twitter.com/" TargetMode="External"/><Relationship Id="rId1520" Type="http://schemas.openxmlformats.org/officeDocument/2006/relationships/hyperlink" Target="https://twitter.com/" TargetMode="External"/><Relationship Id="rId1965" Type="http://schemas.openxmlformats.org/officeDocument/2006/relationships/hyperlink" Target="https://twitter.com/" TargetMode="External"/><Relationship Id="rId1618" Type="http://schemas.openxmlformats.org/officeDocument/2006/relationships/hyperlink" Target="https://twitter.com/" TargetMode="External"/><Relationship Id="rId1825" Type="http://schemas.openxmlformats.org/officeDocument/2006/relationships/hyperlink" Target="https://twitter.com/" TargetMode="External"/><Relationship Id="rId199" Type="http://schemas.openxmlformats.org/officeDocument/2006/relationships/hyperlink" Target="http://eval.org/p/cm/ld/fid=21" TargetMode="External"/><Relationship Id="rId2087" Type="http://schemas.openxmlformats.org/officeDocument/2006/relationships/hyperlink" Target="https://twitter.com/" TargetMode="External"/><Relationship Id="rId2294" Type="http://schemas.openxmlformats.org/officeDocument/2006/relationships/hyperlink" Target="https://twitter.com/" TargetMode="External"/><Relationship Id="rId266" Type="http://schemas.openxmlformats.org/officeDocument/2006/relationships/hyperlink" Target="http://instagram.com/p/fur2k6Gp-Q/" TargetMode="External"/><Relationship Id="rId473" Type="http://schemas.openxmlformats.org/officeDocument/2006/relationships/hyperlink" Target="https://twitter.com/" TargetMode="External"/><Relationship Id="rId680" Type="http://schemas.openxmlformats.org/officeDocument/2006/relationships/hyperlink" Target="https://twitter.com/" TargetMode="External"/><Relationship Id="rId2154" Type="http://schemas.openxmlformats.org/officeDocument/2006/relationships/hyperlink" Target="https://twitter.com/" TargetMode="External"/><Relationship Id="rId2361" Type="http://schemas.openxmlformats.org/officeDocument/2006/relationships/hyperlink" Target="https://twitter.com/" TargetMode="External"/><Relationship Id="rId2599" Type="http://schemas.openxmlformats.org/officeDocument/2006/relationships/hyperlink" Target="https://twitter.com/" TargetMode="External"/><Relationship Id="rId126" Type="http://schemas.openxmlformats.org/officeDocument/2006/relationships/hyperlink" Target="http://to.gg/ti" TargetMode="External"/><Relationship Id="rId333" Type="http://schemas.openxmlformats.org/officeDocument/2006/relationships/hyperlink" Target="http://freshspectrum.com/eval2013/" TargetMode="External"/><Relationship Id="rId540" Type="http://schemas.openxmlformats.org/officeDocument/2006/relationships/hyperlink" Target="https://twitter.com/" TargetMode="External"/><Relationship Id="rId778" Type="http://schemas.openxmlformats.org/officeDocument/2006/relationships/hyperlink" Target="https://twitter.com/" TargetMode="External"/><Relationship Id="rId985" Type="http://schemas.openxmlformats.org/officeDocument/2006/relationships/hyperlink" Target="https://twitter.com/" TargetMode="External"/><Relationship Id="rId1170" Type="http://schemas.openxmlformats.org/officeDocument/2006/relationships/hyperlink" Target="https://twitter.com/" TargetMode="External"/><Relationship Id="rId2014" Type="http://schemas.openxmlformats.org/officeDocument/2006/relationships/hyperlink" Target="https://twitter.com/" TargetMode="External"/><Relationship Id="rId2221" Type="http://schemas.openxmlformats.org/officeDocument/2006/relationships/hyperlink" Target="https://twitter.com/" TargetMode="External"/><Relationship Id="rId2459" Type="http://schemas.openxmlformats.org/officeDocument/2006/relationships/hyperlink" Target="https://twitter.com/" TargetMode="External"/><Relationship Id="rId2666" Type="http://schemas.openxmlformats.org/officeDocument/2006/relationships/hyperlink" Target="https://twitter.com/" TargetMode="External"/><Relationship Id="rId638" Type="http://schemas.openxmlformats.org/officeDocument/2006/relationships/hyperlink" Target="https://twitter.com/" TargetMode="External"/><Relationship Id="rId845" Type="http://schemas.openxmlformats.org/officeDocument/2006/relationships/hyperlink" Target="https://twitter.com/" TargetMode="External"/><Relationship Id="rId1030" Type="http://schemas.openxmlformats.org/officeDocument/2006/relationships/hyperlink" Target="https://twitter.com/" TargetMode="External"/><Relationship Id="rId1268" Type="http://schemas.openxmlformats.org/officeDocument/2006/relationships/hyperlink" Target="https://twitter.com/" TargetMode="External"/><Relationship Id="rId1475" Type="http://schemas.openxmlformats.org/officeDocument/2006/relationships/hyperlink" Target="https://twitter.com/" TargetMode="External"/><Relationship Id="rId1682" Type="http://schemas.openxmlformats.org/officeDocument/2006/relationships/hyperlink" Target="https://twitter.com/" TargetMode="External"/><Relationship Id="rId2319" Type="http://schemas.openxmlformats.org/officeDocument/2006/relationships/hyperlink" Target="https://twitter.com/" TargetMode="External"/><Relationship Id="rId2526" Type="http://schemas.openxmlformats.org/officeDocument/2006/relationships/hyperlink" Target="https://twitter.com/" TargetMode="External"/><Relationship Id="rId400" Type="http://schemas.openxmlformats.org/officeDocument/2006/relationships/hyperlink" Target="http://fb.me/2ut06huUm" TargetMode="External"/><Relationship Id="rId705" Type="http://schemas.openxmlformats.org/officeDocument/2006/relationships/hyperlink" Target="https://twitter.com/" TargetMode="External"/><Relationship Id="rId1128" Type="http://schemas.openxmlformats.org/officeDocument/2006/relationships/hyperlink" Target="https://twitter.com/" TargetMode="External"/><Relationship Id="rId1335" Type="http://schemas.openxmlformats.org/officeDocument/2006/relationships/hyperlink" Target="https://twitter.com/" TargetMode="External"/><Relationship Id="rId1542" Type="http://schemas.openxmlformats.org/officeDocument/2006/relationships/hyperlink" Target="https://twitter.com/" TargetMode="External"/><Relationship Id="rId1987" Type="http://schemas.openxmlformats.org/officeDocument/2006/relationships/hyperlink" Target="https://twitter.com/" TargetMode="External"/><Relationship Id="rId912" Type="http://schemas.openxmlformats.org/officeDocument/2006/relationships/hyperlink" Target="https://twitter.com/" TargetMode="External"/><Relationship Id="rId1847" Type="http://schemas.openxmlformats.org/officeDocument/2006/relationships/hyperlink" Target="https://twitter.com/" TargetMode="External"/><Relationship Id="rId41" Type="http://schemas.openxmlformats.org/officeDocument/2006/relationships/hyperlink" Target="http://bit.ly/1c243EM" TargetMode="External"/><Relationship Id="rId1402" Type="http://schemas.openxmlformats.org/officeDocument/2006/relationships/hyperlink" Target="https://twitter.com/" TargetMode="External"/><Relationship Id="rId1707" Type="http://schemas.openxmlformats.org/officeDocument/2006/relationships/hyperlink" Target="https://twitter.com/" TargetMode="External"/><Relationship Id="rId190" Type="http://schemas.openxmlformats.org/officeDocument/2006/relationships/hyperlink" Target="http://freshspectrum.com/eval2013/" TargetMode="External"/><Relationship Id="rId288" Type="http://schemas.openxmlformats.org/officeDocument/2006/relationships/hyperlink" Target="http://cesef.memberlodge.org/Default.aspx?pageId=670313" TargetMode="External"/><Relationship Id="rId1914" Type="http://schemas.openxmlformats.org/officeDocument/2006/relationships/hyperlink" Target="https://twitter.com/" TargetMode="External"/><Relationship Id="rId495" Type="http://schemas.openxmlformats.org/officeDocument/2006/relationships/hyperlink" Target="https://twitter.com/" TargetMode="External"/><Relationship Id="rId2176" Type="http://schemas.openxmlformats.org/officeDocument/2006/relationships/hyperlink" Target="https://twitter.com/" TargetMode="External"/><Relationship Id="rId2383" Type="http://schemas.openxmlformats.org/officeDocument/2006/relationships/hyperlink" Target="https://twitter.com/" TargetMode="External"/><Relationship Id="rId2590" Type="http://schemas.openxmlformats.org/officeDocument/2006/relationships/hyperlink" Target="https://twitter.com/" TargetMode="External"/><Relationship Id="rId148" Type="http://schemas.openxmlformats.org/officeDocument/2006/relationships/hyperlink" Target="http://ow.ly/pBtZE" TargetMode="External"/><Relationship Id="rId355" Type="http://schemas.openxmlformats.org/officeDocument/2006/relationships/hyperlink" Target="http://freshspectrum.com/eval13-day-two/" TargetMode="External"/><Relationship Id="rId562" Type="http://schemas.openxmlformats.org/officeDocument/2006/relationships/hyperlink" Target="https://twitter.com/" TargetMode="External"/><Relationship Id="rId1192" Type="http://schemas.openxmlformats.org/officeDocument/2006/relationships/hyperlink" Target="https://twitter.com/" TargetMode="External"/><Relationship Id="rId2036" Type="http://schemas.openxmlformats.org/officeDocument/2006/relationships/hyperlink" Target="https://twitter.com/" TargetMode="External"/><Relationship Id="rId2243" Type="http://schemas.openxmlformats.org/officeDocument/2006/relationships/hyperlink" Target="https://twitter.com/" TargetMode="External"/><Relationship Id="rId2450" Type="http://schemas.openxmlformats.org/officeDocument/2006/relationships/hyperlink" Target="https://twitter.com/" TargetMode="External"/><Relationship Id="rId2688" Type="http://schemas.openxmlformats.org/officeDocument/2006/relationships/hyperlink" Target="https://twitter.com/" TargetMode="External"/><Relationship Id="rId215" Type="http://schemas.openxmlformats.org/officeDocument/2006/relationships/hyperlink" Target="http://www.slideshare.net/annkemery/excel-2013-1016" TargetMode="External"/><Relationship Id="rId422" Type="http://schemas.openxmlformats.org/officeDocument/2006/relationships/hyperlink" Target="http://ow.ly/q3sQ1" TargetMode="External"/><Relationship Id="rId867" Type="http://schemas.openxmlformats.org/officeDocument/2006/relationships/hyperlink" Target="https://twitter.com/" TargetMode="External"/><Relationship Id="rId1052" Type="http://schemas.openxmlformats.org/officeDocument/2006/relationships/hyperlink" Target="https://twitter.com/" TargetMode="External"/><Relationship Id="rId1497" Type="http://schemas.openxmlformats.org/officeDocument/2006/relationships/hyperlink" Target="https://twitter.com/" TargetMode="External"/><Relationship Id="rId2103" Type="http://schemas.openxmlformats.org/officeDocument/2006/relationships/hyperlink" Target="https://twitter.com/" TargetMode="External"/><Relationship Id="rId2310" Type="http://schemas.openxmlformats.org/officeDocument/2006/relationships/hyperlink" Target="https://twitter.com/" TargetMode="External"/><Relationship Id="rId2548" Type="http://schemas.openxmlformats.org/officeDocument/2006/relationships/hyperlink" Target="https://twitter.com/" TargetMode="External"/><Relationship Id="rId727" Type="http://schemas.openxmlformats.org/officeDocument/2006/relationships/hyperlink" Target="https://twitter.com/" TargetMode="External"/><Relationship Id="rId934" Type="http://schemas.openxmlformats.org/officeDocument/2006/relationships/hyperlink" Target="https://twitter.com/" TargetMode="External"/><Relationship Id="rId1357" Type="http://schemas.openxmlformats.org/officeDocument/2006/relationships/hyperlink" Target="https://twitter.com/" TargetMode="External"/><Relationship Id="rId1564" Type="http://schemas.openxmlformats.org/officeDocument/2006/relationships/hyperlink" Target="https://twitter.com/" TargetMode="External"/><Relationship Id="rId1771" Type="http://schemas.openxmlformats.org/officeDocument/2006/relationships/hyperlink" Target="https://twitter.com/" TargetMode="External"/><Relationship Id="rId2408" Type="http://schemas.openxmlformats.org/officeDocument/2006/relationships/hyperlink" Target="https://twitter.com/" TargetMode="External"/><Relationship Id="rId2615" Type="http://schemas.openxmlformats.org/officeDocument/2006/relationships/hyperlink" Target="https://twitter.com/" TargetMode="External"/><Relationship Id="rId63" Type="http://schemas.openxmlformats.org/officeDocument/2006/relationships/hyperlink" Target="http://freshspectrum.com/eval13-day-three/" TargetMode="External"/><Relationship Id="rId1217" Type="http://schemas.openxmlformats.org/officeDocument/2006/relationships/hyperlink" Target="https://twitter.com/" TargetMode="External"/><Relationship Id="rId1424" Type="http://schemas.openxmlformats.org/officeDocument/2006/relationships/hyperlink" Target="https://twitter.com/" TargetMode="External"/><Relationship Id="rId1631" Type="http://schemas.openxmlformats.org/officeDocument/2006/relationships/hyperlink" Target="https://twitter.com/" TargetMode="External"/><Relationship Id="rId1869" Type="http://schemas.openxmlformats.org/officeDocument/2006/relationships/hyperlink" Target="https://twitter.com/" TargetMode="External"/><Relationship Id="rId1729" Type="http://schemas.openxmlformats.org/officeDocument/2006/relationships/hyperlink" Target="https://twitter.com/" TargetMode="External"/><Relationship Id="rId1936" Type="http://schemas.openxmlformats.org/officeDocument/2006/relationships/hyperlink" Target="https://twitter.com/" TargetMode="External"/><Relationship Id="rId2198" Type="http://schemas.openxmlformats.org/officeDocument/2006/relationships/hyperlink" Target="https://twitter.com/" TargetMode="External"/><Relationship Id="rId377" Type="http://schemas.openxmlformats.org/officeDocument/2006/relationships/hyperlink" Target="http://ow.ly/q2d0o" TargetMode="External"/><Relationship Id="rId584" Type="http://schemas.openxmlformats.org/officeDocument/2006/relationships/hyperlink" Target="https://twitter.com/" TargetMode="External"/><Relationship Id="rId2058" Type="http://schemas.openxmlformats.org/officeDocument/2006/relationships/hyperlink" Target="https://twitter.com/" TargetMode="External"/><Relationship Id="rId2265" Type="http://schemas.openxmlformats.org/officeDocument/2006/relationships/hyperlink" Target="https://twitter.com/" TargetMode="External"/><Relationship Id="rId5" Type="http://schemas.openxmlformats.org/officeDocument/2006/relationships/hyperlink" Target="http://bit.ly/1cV09gz" TargetMode="External"/><Relationship Id="rId237" Type="http://schemas.openxmlformats.org/officeDocument/2006/relationships/hyperlink" Target="http://betterevaluation.org/plan/approach/developmental_evaluation" TargetMode="External"/><Relationship Id="rId791" Type="http://schemas.openxmlformats.org/officeDocument/2006/relationships/hyperlink" Target="https://twitter.com/" TargetMode="External"/><Relationship Id="rId889" Type="http://schemas.openxmlformats.org/officeDocument/2006/relationships/hyperlink" Target="https://twitter.com/" TargetMode="External"/><Relationship Id="rId1074" Type="http://schemas.openxmlformats.org/officeDocument/2006/relationships/hyperlink" Target="https://twitter.com/" TargetMode="External"/><Relationship Id="rId2472" Type="http://schemas.openxmlformats.org/officeDocument/2006/relationships/hyperlink" Target="https://twitter.com/" TargetMode="External"/><Relationship Id="rId444" Type="http://schemas.openxmlformats.org/officeDocument/2006/relationships/hyperlink" Target="http://freshspectrum.com/eval13-day-one/" TargetMode="External"/><Relationship Id="rId651" Type="http://schemas.openxmlformats.org/officeDocument/2006/relationships/hyperlink" Target="https://twitter.com/" TargetMode="External"/><Relationship Id="rId749" Type="http://schemas.openxmlformats.org/officeDocument/2006/relationships/hyperlink" Target="https://twitter.com/" TargetMode="External"/><Relationship Id="rId1281" Type="http://schemas.openxmlformats.org/officeDocument/2006/relationships/hyperlink" Target="https://twitter.com/" TargetMode="External"/><Relationship Id="rId1379" Type="http://schemas.openxmlformats.org/officeDocument/2006/relationships/hyperlink" Target="https://twitter.com/" TargetMode="External"/><Relationship Id="rId1586" Type="http://schemas.openxmlformats.org/officeDocument/2006/relationships/hyperlink" Target="https://twitter.com/" TargetMode="External"/><Relationship Id="rId2125" Type="http://schemas.openxmlformats.org/officeDocument/2006/relationships/hyperlink" Target="https://twitter.com/" TargetMode="External"/><Relationship Id="rId2332" Type="http://schemas.openxmlformats.org/officeDocument/2006/relationships/hyperlink" Target="https://twitter.com/" TargetMode="External"/><Relationship Id="rId304" Type="http://schemas.openxmlformats.org/officeDocument/2006/relationships/hyperlink" Target="http://www.qualitative-researcher.com/" TargetMode="External"/><Relationship Id="rId511" Type="http://schemas.openxmlformats.org/officeDocument/2006/relationships/hyperlink" Target="https://twitter.com/" TargetMode="External"/><Relationship Id="rId609" Type="http://schemas.openxmlformats.org/officeDocument/2006/relationships/hyperlink" Target="https://twitter.com/" TargetMode="External"/><Relationship Id="rId956" Type="http://schemas.openxmlformats.org/officeDocument/2006/relationships/hyperlink" Target="https://twitter.com/" TargetMode="External"/><Relationship Id="rId1141" Type="http://schemas.openxmlformats.org/officeDocument/2006/relationships/hyperlink" Target="https://twitter.com/" TargetMode="External"/><Relationship Id="rId1239" Type="http://schemas.openxmlformats.org/officeDocument/2006/relationships/hyperlink" Target="https://twitter.com/" TargetMode="External"/><Relationship Id="rId1793" Type="http://schemas.openxmlformats.org/officeDocument/2006/relationships/hyperlink" Target="https://twitter.com/" TargetMode="External"/><Relationship Id="rId2637" Type="http://schemas.openxmlformats.org/officeDocument/2006/relationships/hyperlink" Target="https://twitter.com/" TargetMode="External"/><Relationship Id="rId85" Type="http://schemas.openxmlformats.org/officeDocument/2006/relationships/hyperlink" Target="https://miradi.org/" TargetMode="External"/><Relationship Id="rId816" Type="http://schemas.openxmlformats.org/officeDocument/2006/relationships/hyperlink" Target="https://twitter.com/" TargetMode="External"/><Relationship Id="rId1001" Type="http://schemas.openxmlformats.org/officeDocument/2006/relationships/hyperlink" Target="https://twitter.com/" TargetMode="External"/><Relationship Id="rId1446" Type="http://schemas.openxmlformats.org/officeDocument/2006/relationships/hyperlink" Target="https://twitter.com/" TargetMode="External"/><Relationship Id="rId1653" Type="http://schemas.openxmlformats.org/officeDocument/2006/relationships/hyperlink" Target="https://twitter.com/" TargetMode="External"/><Relationship Id="rId1860" Type="http://schemas.openxmlformats.org/officeDocument/2006/relationships/hyperlink" Target="https://twitter.com/" TargetMode="External"/><Relationship Id="rId2704" Type="http://schemas.openxmlformats.org/officeDocument/2006/relationships/hyperlink" Target="https://twitter.com/" TargetMode="External"/><Relationship Id="rId1306" Type="http://schemas.openxmlformats.org/officeDocument/2006/relationships/hyperlink" Target="https://twitter.com/" TargetMode="External"/><Relationship Id="rId1513" Type="http://schemas.openxmlformats.org/officeDocument/2006/relationships/hyperlink" Target="https://twitter.com/" TargetMode="External"/><Relationship Id="rId1720" Type="http://schemas.openxmlformats.org/officeDocument/2006/relationships/hyperlink" Target="https://twitter.com/" TargetMode="External"/><Relationship Id="rId1958" Type="http://schemas.openxmlformats.org/officeDocument/2006/relationships/hyperlink" Target="https://twitter.com/" TargetMode="External"/><Relationship Id="rId12" Type="http://schemas.openxmlformats.org/officeDocument/2006/relationships/hyperlink" Target="http://instagram.com/p/fi1ECloT4Y/" TargetMode="External"/><Relationship Id="rId1818" Type="http://schemas.openxmlformats.org/officeDocument/2006/relationships/hyperlink" Target="https://twitter.com/" TargetMode="External"/><Relationship Id="rId161" Type="http://schemas.openxmlformats.org/officeDocument/2006/relationships/hyperlink" Target="http://fb.me/2OO1Ljj2f" TargetMode="External"/><Relationship Id="rId399" Type="http://schemas.openxmlformats.org/officeDocument/2006/relationships/hyperlink" Target="http://fb.me/324u9TDz2" TargetMode="External"/><Relationship Id="rId2287" Type="http://schemas.openxmlformats.org/officeDocument/2006/relationships/hyperlink" Target="https://twitter.com/" TargetMode="External"/><Relationship Id="rId2494" Type="http://schemas.openxmlformats.org/officeDocument/2006/relationships/hyperlink" Target="https://twitter.com/" TargetMode="External"/><Relationship Id="rId259" Type="http://schemas.openxmlformats.org/officeDocument/2006/relationships/hyperlink" Target="http://ow.ly/pS7ua" TargetMode="External"/><Relationship Id="rId466" Type="http://schemas.openxmlformats.org/officeDocument/2006/relationships/hyperlink" Target="https://twitter.com/" TargetMode="External"/><Relationship Id="rId673" Type="http://schemas.openxmlformats.org/officeDocument/2006/relationships/hyperlink" Target="https://twitter.com/" TargetMode="External"/><Relationship Id="rId880" Type="http://schemas.openxmlformats.org/officeDocument/2006/relationships/hyperlink" Target="https://twitter.com/" TargetMode="External"/><Relationship Id="rId1096" Type="http://schemas.openxmlformats.org/officeDocument/2006/relationships/hyperlink" Target="https://twitter.com/" TargetMode="External"/><Relationship Id="rId2147" Type="http://schemas.openxmlformats.org/officeDocument/2006/relationships/hyperlink" Target="https://twitter.com/" TargetMode="External"/><Relationship Id="rId2354" Type="http://schemas.openxmlformats.org/officeDocument/2006/relationships/hyperlink" Target="https://twitter.com/" TargetMode="External"/><Relationship Id="rId2561" Type="http://schemas.openxmlformats.org/officeDocument/2006/relationships/hyperlink" Target="https://twitter.com/" TargetMode="External"/><Relationship Id="rId119" Type="http://schemas.openxmlformats.org/officeDocument/2006/relationships/hyperlink" Target="http://freshspectrum.com/eval2013/" TargetMode="External"/><Relationship Id="rId326" Type="http://schemas.openxmlformats.org/officeDocument/2006/relationships/hyperlink" Target="http://bolderadvocacy.org/blog/what-do-nonprofits-want-to-become-stronger-public-policy-advocates" TargetMode="External"/><Relationship Id="rId533" Type="http://schemas.openxmlformats.org/officeDocument/2006/relationships/hyperlink" Target="https://twitter.com/" TargetMode="External"/><Relationship Id="rId978" Type="http://schemas.openxmlformats.org/officeDocument/2006/relationships/hyperlink" Target="https://twitter.com/" TargetMode="External"/><Relationship Id="rId1163" Type="http://schemas.openxmlformats.org/officeDocument/2006/relationships/hyperlink" Target="https://twitter.com/" TargetMode="External"/><Relationship Id="rId1370" Type="http://schemas.openxmlformats.org/officeDocument/2006/relationships/hyperlink" Target="https://twitter.com/" TargetMode="External"/><Relationship Id="rId2007" Type="http://schemas.openxmlformats.org/officeDocument/2006/relationships/hyperlink" Target="https://twitter.com/" TargetMode="External"/><Relationship Id="rId2214" Type="http://schemas.openxmlformats.org/officeDocument/2006/relationships/hyperlink" Target="https://twitter.com/" TargetMode="External"/><Relationship Id="rId2659" Type="http://schemas.openxmlformats.org/officeDocument/2006/relationships/hyperlink" Target="https://twitter.com/" TargetMode="External"/><Relationship Id="rId740" Type="http://schemas.openxmlformats.org/officeDocument/2006/relationships/hyperlink" Target="https://twitter.com/" TargetMode="External"/><Relationship Id="rId838" Type="http://schemas.openxmlformats.org/officeDocument/2006/relationships/hyperlink" Target="https://twitter.com/" TargetMode="External"/><Relationship Id="rId1023" Type="http://schemas.openxmlformats.org/officeDocument/2006/relationships/hyperlink" Target="https://twitter.com/" TargetMode="External"/><Relationship Id="rId1468" Type="http://schemas.openxmlformats.org/officeDocument/2006/relationships/hyperlink" Target="https://twitter.com/" TargetMode="External"/><Relationship Id="rId1675" Type="http://schemas.openxmlformats.org/officeDocument/2006/relationships/hyperlink" Target="https://twitter.com/" TargetMode="External"/><Relationship Id="rId1882" Type="http://schemas.openxmlformats.org/officeDocument/2006/relationships/hyperlink" Target="https://twitter.com/" TargetMode="External"/><Relationship Id="rId2421" Type="http://schemas.openxmlformats.org/officeDocument/2006/relationships/hyperlink" Target="https://twitter.com/" TargetMode="External"/><Relationship Id="rId2519" Type="http://schemas.openxmlformats.org/officeDocument/2006/relationships/hyperlink" Target="https://twitter.com/" TargetMode="External"/><Relationship Id="rId2726" Type="http://schemas.openxmlformats.org/officeDocument/2006/relationships/vmlDrawing" Target="../drawings/vmlDrawing1.vml"/><Relationship Id="rId600" Type="http://schemas.openxmlformats.org/officeDocument/2006/relationships/hyperlink" Target="https://twitter.com/" TargetMode="External"/><Relationship Id="rId1230" Type="http://schemas.openxmlformats.org/officeDocument/2006/relationships/hyperlink" Target="https://twitter.com/" TargetMode="External"/><Relationship Id="rId1328" Type="http://schemas.openxmlformats.org/officeDocument/2006/relationships/hyperlink" Target="https://twitter.com/" TargetMode="External"/><Relationship Id="rId1535" Type="http://schemas.openxmlformats.org/officeDocument/2006/relationships/hyperlink" Target="https://twitter.com/" TargetMode="External"/><Relationship Id="rId905" Type="http://schemas.openxmlformats.org/officeDocument/2006/relationships/hyperlink" Target="https://twitter.com/" TargetMode="External"/><Relationship Id="rId1742" Type="http://schemas.openxmlformats.org/officeDocument/2006/relationships/hyperlink" Target="https://twitter.com/" TargetMode="External"/><Relationship Id="rId34" Type="http://schemas.openxmlformats.org/officeDocument/2006/relationships/hyperlink" Target="http://informalscience.org/" TargetMode="External"/><Relationship Id="rId1602" Type="http://schemas.openxmlformats.org/officeDocument/2006/relationships/hyperlink" Target="https://twitter.com/" TargetMode="External"/><Relationship Id="rId183" Type="http://schemas.openxmlformats.org/officeDocument/2006/relationships/hyperlink" Target="http://ow.ly/pXXLX" TargetMode="External"/><Relationship Id="rId390" Type="http://schemas.openxmlformats.org/officeDocument/2006/relationships/hyperlink" Target="http://moby.to/osp2mf" TargetMode="External"/><Relationship Id="rId1907" Type="http://schemas.openxmlformats.org/officeDocument/2006/relationships/hyperlink" Target="https://twitter.com/" TargetMode="External"/><Relationship Id="rId2071" Type="http://schemas.openxmlformats.org/officeDocument/2006/relationships/hyperlink" Target="https://twitter.com/" TargetMode="External"/><Relationship Id="rId250" Type="http://schemas.openxmlformats.org/officeDocument/2006/relationships/hyperlink" Target="http://www.qualitative-researcher.com/" TargetMode="External"/><Relationship Id="rId488" Type="http://schemas.openxmlformats.org/officeDocument/2006/relationships/hyperlink" Target="https://twitter.com/" TargetMode="External"/><Relationship Id="rId695" Type="http://schemas.openxmlformats.org/officeDocument/2006/relationships/hyperlink" Target="https://twitter.com/" TargetMode="External"/><Relationship Id="rId2169" Type="http://schemas.openxmlformats.org/officeDocument/2006/relationships/hyperlink" Target="https://twitter.com/" TargetMode="External"/><Relationship Id="rId2376" Type="http://schemas.openxmlformats.org/officeDocument/2006/relationships/hyperlink" Target="https://twitter.com/" TargetMode="External"/><Relationship Id="rId2583" Type="http://schemas.openxmlformats.org/officeDocument/2006/relationships/hyperlink" Target="https://twitter.com/" TargetMode="External"/><Relationship Id="rId110" Type="http://schemas.openxmlformats.org/officeDocument/2006/relationships/hyperlink" Target="http://ow.ly/pUWXl" TargetMode="External"/><Relationship Id="rId348" Type="http://schemas.openxmlformats.org/officeDocument/2006/relationships/hyperlink" Target="http://freshspectrum.com/eval13-day-three/" TargetMode="External"/><Relationship Id="rId555" Type="http://schemas.openxmlformats.org/officeDocument/2006/relationships/hyperlink" Target="https://twitter.com/" TargetMode="External"/><Relationship Id="rId762" Type="http://schemas.openxmlformats.org/officeDocument/2006/relationships/hyperlink" Target="https://twitter.com/" TargetMode="External"/><Relationship Id="rId1185" Type="http://schemas.openxmlformats.org/officeDocument/2006/relationships/hyperlink" Target="https://twitter.com/" TargetMode="External"/><Relationship Id="rId1392" Type="http://schemas.openxmlformats.org/officeDocument/2006/relationships/hyperlink" Target="https://twitter.com/" TargetMode="External"/><Relationship Id="rId2029" Type="http://schemas.openxmlformats.org/officeDocument/2006/relationships/hyperlink" Target="https://twitter.com/" TargetMode="External"/><Relationship Id="rId2236" Type="http://schemas.openxmlformats.org/officeDocument/2006/relationships/hyperlink" Target="https://twitter.com/" TargetMode="External"/><Relationship Id="rId2443" Type="http://schemas.openxmlformats.org/officeDocument/2006/relationships/hyperlink" Target="https://twitter.com/" TargetMode="External"/><Relationship Id="rId2650" Type="http://schemas.openxmlformats.org/officeDocument/2006/relationships/hyperlink" Target="https://twitter.com/" TargetMode="External"/><Relationship Id="rId208" Type="http://schemas.openxmlformats.org/officeDocument/2006/relationships/hyperlink" Target="http://abtassociates.com/Practice-Areas/Education/Science,-Technology,-Engineering-and-Math.aspx" TargetMode="External"/><Relationship Id="rId415" Type="http://schemas.openxmlformats.org/officeDocument/2006/relationships/hyperlink" Target="http://genuineevaluation.com/" TargetMode="External"/><Relationship Id="rId622" Type="http://schemas.openxmlformats.org/officeDocument/2006/relationships/hyperlink" Target="https://twitter.com/" TargetMode="External"/><Relationship Id="rId1045" Type="http://schemas.openxmlformats.org/officeDocument/2006/relationships/hyperlink" Target="https://twitter.com/" TargetMode="External"/><Relationship Id="rId1252" Type="http://schemas.openxmlformats.org/officeDocument/2006/relationships/hyperlink" Target="https://twitter.com/" TargetMode="External"/><Relationship Id="rId1697" Type="http://schemas.openxmlformats.org/officeDocument/2006/relationships/hyperlink" Target="https://twitter.com/" TargetMode="External"/><Relationship Id="rId2303" Type="http://schemas.openxmlformats.org/officeDocument/2006/relationships/hyperlink" Target="https://twitter.com/" TargetMode="External"/><Relationship Id="rId2510" Type="http://schemas.openxmlformats.org/officeDocument/2006/relationships/hyperlink" Target="https://twitter.com/" TargetMode="External"/><Relationship Id="rId927" Type="http://schemas.openxmlformats.org/officeDocument/2006/relationships/hyperlink" Target="https://twitter.com/" TargetMode="External"/><Relationship Id="rId1112" Type="http://schemas.openxmlformats.org/officeDocument/2006/relationships/hyperlink" Target="https://twitter.com/" TargetMode="External"/><Relationship Id="rId1557" Type="http://schemas.openxmlformats.org/officeDocument/2006/relationships/hyperlink" Target="https://twitter.com/" TargetMode="External"/><Relationship Id="rId1764" Type="http://schemas.openxmlformats.org/officeDocument/2006/relationships/hyperlink" Target="https://twitter.com/" TargetMode="External"/><Relationship Id="rId1971" Type="http://schemas.openxmlformats.org/officeDocument/2006/relationships/hyperlink" Target="https://twitter.com/" TargetMode="External"/><Relationship Id="rId2608" Type="http://schemas.openxmlformats.org/officeDocument/2006/relationships/hyperlink" Target="https://twitter.com/" TargetMode="External"/><Relationship Id="rId56" Type="http://schemas.openxmlformats.org/officeDocument/2006/relationships/hyperlink" Target="http://bit.ly/GSCn6R" TargetMode="External"/><Relationship Id="rId1417" Type="http://schemas.openxmlformats.org/officeDocument/2006/relationships/hyperlink" Target="https://twitter.com/" TargetMode="External"/><Relationship Id="rId1624" Type="http://schemas.openxmlformats.org/officeDocument/2006/relationships/hyperlink" Target="https://twitter.com/" TargetMode="External"/><Relationship Id="rId1831" Type="http://schemas.openxmlformats.org/officeDocument/2006/relationships/hyperlink" Target="https://twitter.com/" TargetMode="External"/><Relationship Id="rId1929" Type="http://schemas.openxmlformats.org/officeDocument/2006/relationships/hyperlink" Target="https://twitter.com/" TargetMode="External"/><Relationship Id="rId2093" Type="http://schemas.openxmlformats.org/officeDocument/2006/relationships/hyperlink" Target="https://twitter.com/" TargetMode="External"/><Relationship Id="rId2398" Type="http://schemas.openxmlformats.org/officeDocument/2006/relationships/hyperlink" Target="https://twitter.com/" TargetMode="External"/><Relationship Id="rId272" Type="http://schemas.openxmlformats.org/officeDocument/2006/relationships/hyperlink" Target="http://ow.ly/pJTUT" TargetMode="External"/><Relationship Id="rId577" Type="http://schemas.openxmlformats.org/officeDocument/2006/relationships/hyperlink" Target="https://twitter.com/" TargetMode="External"/><Relationship Id="rId2160" Type="http://schemas.openxmlformats.org/officeDocument/2006/relationships/hyperlink" Target="https://twitter.com/" TargetMode="External"/><Relationship Id="rId2258" Type="http://schemas.openxmlformats.org/officeDocument/2006/relationships/hyperlink" Target="https://twitter.com/" TargetMode="External"/><Relationship Id="rId132" Type="http://schemas.openxmlformats.org/officeDocument/2006/relationships/hyperlink" Target="http://ow.ly/pV0hJ" TargetMode="External"/><Relationship Id="rId784" Type="http://schemas.openxmlformats.org/officeDocument/2006/relationships/hyperlink" Target="https://twitter.com/" TargetMode="External"/><Relationship Id="rId991" Type="http://schemas.openxmlformats.org/officeDocument/2006/relationships/hyperlink" Target="https://twitter.com/" TargetMode="External"/><Relationship Id="rId1067" Type="http://schemas.openxmlformats.org/officeDocument/2006/relationships/hyperlink" Target="https://twitter.com/" TargetMode="External"/><Relationship Id="rId2020" Type="http://schemas.openxmlformats.org/officeDocument/2006/relationships/hyperlink" Target="https://twitter.com/" TargetMode="External"/><Relationship Id="rId2465" Type="http://schemas.openxmlformats.org/officeDocument/2006/relationships/hyperlink" Target="https://twitter.com/" TargetMode="External"/><Relationship Id="rId2672" Type="http://schemas.openxmlformats.org/officeDocument/2006/relationships/hyperlink" Target="https://twitter.com/" TargetMode="External"/><Relationship Id="rId437" Type="http://schemas.openxmlformats.org/officeDocument/2006/relationships/hyperlink" Target="http://freshspectrum.com/eval13-day-two" TargetMode="External"/><Relationship Id="rId644" Type="http://schemas.openxmlformats.org/officeDocument/2006/relationships/hyperlink" Target="https://twitter.com/" TargetMode="External"/><Relationship Id="rId851" Type="http://schemas.openxmlformats.org/officeDocument/2006/relationships/hyperlink" Target="https://twitter.com/" TargetMode="External"/><Relationship Id="rId1274" Type="http://schemas.openxmlformats.org/officeDocument/2006/relationships/hyperlink" Target="https://twitter.com/" TargetMode="External"/><Relationship Id="rId1481" Type="http://schemas.openxmlformats.org/officeDocument/2006/relationships/hyperlink" Target="https://twitter.com/" TargetMode="External"/><Relationship Id="rId1579" Type="http://schemas.openxmlformats.org/officeDocument/2006/relationships/hyperlink" Target="https://twitter.com/" TargetMode="External"/><Relationship Id="rId2118" Type="http://schemas.openxmlformats.org/officeDocument/2006/relationships/hyperlink" Target="https://twitter.com/" TargetMode="External"/><Relationship Id="rId2325" Type="http://schemas.openxmlformats.org/officeDocument/2006/relationships/hyperlink" Target="https://twitter.com/" TargetMode="External"/><Relationship Id="rId2532" Type="http://schemas.openxmlformats.org/officeDocument/2006/relationships/hyperlink" Target="https://twitter.com/" TargetMode="External"/><Relationship Id="rId504" Type="http://schemas.openxmlformats.org/officeDocument/2006/relationships/hyperlink" Target="https://twitter.com/" TargetMode="External"/><Relationship Id="rId711" Type="http://schemas.openxmlformats.org/officeDocument/2006/relationships/hyperlink" Target="https://twitter.com/" TargetMode="External"/><Relationship Id="rId949" Type="http://schemas.openxmlformats.org/officeDocument/2006/relationships/hyperlink" Target="https://twitter.com/" TargetMode="External"/><Relationship Id="rId1134" Type="http://schemas.openxmlformats.org/officeDocument/2006/relationships/hyperlink" Target="https://twitter.com/" TargetMode="External"/><Relationship Id="rId1341" Type="http://schemas.openxmlformats.org/officeDocument/2006/relationships/hyperlink" Target="https://twitter.com/" TargetMode="External"/><Relationship Id="rId1786" Type="http://schemas.openxmlformats.org/officeDocument/2006/relationships/hyperlink" Target="https://twitter.com/" TargetMode="External"/><Relationship Id="rId1993" Type="http://schemas.openxmlformats.org/officeDocument/2006/relationships/hyperlink" Target="https://twitter.com/" TargetMode="External"/><Relationship Id="rId78" Type="http://schemas.openxmlformats.org/officeDocument/2006/relationships/hyperlink" Target="http://freshspectrum.com/eval13-day-two/" TargetMode="External"/><Relationship Id="rId809" Type="http://schemas.openxmlformats.org/officeDocument/2006/relationships/hyperlink" Target="https://twitter.com/" TargetMode="External"/><Relationship Id="rId1201" Type="http://schemas.openxmlformats.org/officeDocument/2006/relationships/hyperlink" Target="https://twitter.com/" TargetMode="External"/><Relationship Id="rId1439" Type="http://schemas.openxmlformats.org/officeDocument/2006/relationships/hyperlink" Target="https://twitter.com/" TargetMode="External"/><Relationship Id="rId1646" Type="http://schemas.openxmlformats.org/officeDocument/2006/relationships/hyperlink" Target="https://twitter.com/" TargetMode="External"/><Relationship Id="rId1853" Type="http://schemas.openxmlformats.org/officeDocument/2006/relationships/hyperlink" Target="https://twitter.com/" TargetMode="External"/><Relationship Id="rId1506" Type="http://schemas.openxmlformats.org/officeDocument/2006/relationships/hyperlink" Target="https://twitter.com/" TargetMode="External"/><Relationship Id="rId1713" Type="http://schemas.openxmlformats.org/officeDocument/2006/relationships/hyperlink" Target="https://twitter.com/" TargetMode="External"/><Relationship Id="rId1920" Type="http://schemas.openxmlformats.org/officeDocument/2006/relationships/hyperlink" Target="https://twitter.com/" TargetMode="External"/><Relationship Id="rId294" Type="http://schemas.openxmlformats.org/officeDocument/2006/relationships/hyperlink" Target="http://cesef.memberlodge.org/Default.aspx?pageId=670313" TargetMode="External"/><Relationship Id="rId2182" Type="http://schemas.openxmlformats.org/officeDocument/2006/relationships/hyperlink" Target="https://twitter.com/" TargetMode="External"/><Relationship Id="rId154" Type="http://schemas.openxmlformats.org/officeDocument/2006/relationships/hyperlink" Target="http://ow.ly/pV6pF" TargetMode="External"/><Relationship Id="rId361" Type="http://schemas.openxmlformats.org/officeDocument/2006/relationships/hyperlink" Target="http://twitter.com/bhaggs" TargetMode="External"/><Relationship Id="rId599" Type="http://schemas.openxmlformats.org/officeDocument/2006/relationships/hyperlink" Target="https://twitter.com/" TargetMode="External"/><Relationship Id="rId2042" Type="http://schemas.openxmlformats.org/officeDocument/2006/relationships/hyperlink" Target="https://twitter.com/" TargetMode="External"/><Relationship Id="rId2487" Type="http://schemas.openxmlformats.org/officeDocument/2006/relationships/hyperlink" Target="https://twitter.com/" TargetMode="External"/><Relationship Id="rId2694" Type="http://schemas.openxmlformats.org/officeDocument/2006/relationships/hyperlink" Target="https://twitter.com/" TargetMode="External"/><Relationship Id="rId459" Type="http://schemas.openxmlformats.org/officeDocument/2006/relationships/hyperlink" Target="http://bit.ly/1gG1sm0" TargetMode="External"/><Relationship Id="rId666" Type="http://schemas.openxmlformats.org/officeDocument/2006/relationships/hyperlink" Target="https://twitter.com/" TargetMode="External"/><Relationship Id="rId873" Type="http://schemas.openxmlformats.org/officeDocument/2006/relationships/hyperlink" Target="https://twitter.com/" TargetMode="External"/><Relationship Id="rId1089" Type="http://schemas.openxmlformats.org/officeDocument/2006/relationships/hyperlink" Target="https://twitter.com/" TargetMode="External"/><Relationship Id="rId1296" Type="http://schemas.openxmlformats.org/officeDocument/2006/relationships/hyperlink" Target="https://twitter.com/" TargetMode="External"/><Relationship Id="rId2347" Type="http://schemas.openxmlformats.org/officeDocument/2006/relationships/hyperlink" Target="https://twitter.com/" TargetMode="External"/><Relationship Id="rId2554" Type="http://schemas.openxmlformats.org/officeDocument/2006/relationships/hyperlink" Target="https://twitter.com/" TargetMode="External"/><Relationship Id="rId221" Type="http://schemas.openxmlformats.org/officeDocument/2006/relationships/hyperlink" Target="http://www.theconversationprism.com/" TargetMode="External"/><Relationship Id="rId319" Type="http://schemas.openxmlformats.org/officeDocument/2006/relationships/hyperlink" Target="http://freshspectrum.com/eval13-day-four/" TargetMode="External"/><Relationship Id="rId526" Type="http://schemas.openxmlformats.org/officeDocument/2006/relationships/hyperlink" Target="https://twitter.com/" TargetMode="External"/><Relationship Id="rId1156" Type="http://schemas.openxmlformats.org/officeDocument/2006/relationships/hyperlink" Target="https://twitter.com/" TargetMode="External"/><Relationship Id="rId1363" Type="http://schemas.openxmlformats.org/officeDocument/2006/relationships/hyperlink" Target="https://twitter.com/" TargetMode="External"/><Relationship Id="rId2207" Type="http://schemas.openxmlformats.org/officeDocument/2006/relationships/hyperlink" Target="https://twitter.com/" TargetMode="External"/><Relationship Id="rId733" Type="http://schemas.openxmlformats.org/officeDocument/2006/relationships/hyperlink" Target="https://twitter.com/" TargetMode="External"/><Relationship Id="rId940" Type="http://schemas.openxmlformats.org/officeDocument/2006/relationships/hyperlink" Target="https://twitter.com/" TargetMode="External"/><Relationship Id="rId1016" Type="http://schemas.openxmlformats.org/officeDocument/2006/relationships/hyperlink" Target="https://twitter.com/" TargetMode="External"/><Relationship Id="rId1570" Type="http://schemas.openxmlformats.org/officeDocument/2006/relationships/hyperlink" Target="https://twitter.com/" TargetMode="External"/><Relationship Id="rId1668" Type="http://schemas.openxmlformats.org/officeDocument/2006/relationships/hyperlink" Target="https://twitter.com/" TargetMode="External"/><Relationship Id="rId1875" Type="http://schemas.openxmlformats.org/officeDocument/2006/relationships/hyperlink" Target="https://twitter.com/" TargetMode="External"/><Relationship Id="rId2414" Type="http://schemas.openxmlformats.org/officeDocument/2006/relationships/hyperlink" Target="https://twitter.com/" TargetMode="External"/><Relationship Id="rId2621" Type="http://schemas.openxmlformats.org/officeDocument/2006/relationships/hyperlink" Target="https://twitter.com/" TargetMode="External"/><Relationship Id="rId2719" Type="http://schemas.openxmlformats.org/officeDocument/2006/relationships/hyperlink" Target="https://twitter.com/" TargetMode="External"/><Relationship Id="rId800" Type="http://schemas.openxmlformats.org/officeDocument/2006/relationships/hyperlink" Target="https://twitter.com/" TargetMode="External"/><Relationship Id="rId1223" Type="http://schemas.openxmlformats.org/officeDocument/2006/relationships/hyperlink" Target="https://twitter.com/" TargetMode="External"/><Relationship Id="rId1430" Type="http://schemas.openxmlformats.org/officeDocument/2006/relationships/hyperlink" Target="https://twitter.com/" TargetMode="External"/><Relationship Id="rId1528" Type="http://schemas.openxmlformats.org/officeDocument/2006/relationships/hyperlink" Target="https://twitter.com/" TargetMode="External"/><Relationship Id="rId1735" Type="http://schemas.openxmlformats.org/officeDocument/2006/relationships/hyperlink" Target="https://twitter.com/" TargetMode="External"/><Relationship Id="rId1942" Type="http://schemas.openxmlformats.org/officeDocument/2006/relationships/hyperlink" Target="https://twitter.com/" TargetMode="External"/><Relationship Id="rId27" Type="http://schemas.openxmlformats.org/officeDocument/2006/relationships/hyperlink" Target="http://freshspectrum.com/eval13-day-two" TargetMode="External"/><Relationship Id="rId1802" Type="http://schemas.openxmlformats.org/officeDocument/2006/relationships/hyperlink" Target="https://twitter.com/" TargetMode="External"/><Relationship Id="rId176" Type="http://schemas.openxmlformats.org/officeDocument/2006/relationships/hyperlink" Target="http://bit.ly/1cV09gz" TargetMode="External"/><Relationship Id="rId383" Type="http://schemas.openxmlformats.org/officeDocument/2006/relationships/hyperlink" Target="http://bolderadvocacy.org/blog/what-do-nonprofits-want-to-become-stronger-public-policy-advocates" TargetMode="External"/><Relationship Id="rId590" Type="http://schemas.openxmlformats.org/officeDocument/2006/relationships/hyperlink" Target="https://twitter.com/" TargetMode="External"/><Relationship Id="rId2064" Type="http://schemas.openxmlformats.org/officeDocument/2006/relationships/hyperlink" Target="https://twitter.com/" TargetMode="External"/><Relationship Id="rId2271" Type="http://schemas.openxmlformats.org/officeDocument/2006/relationships/hyperlink" Target="https://twitter.com/" TargetMode="External"/><Relationship Id="rId243" Type="http://schemas.openxmlformats.org/officeDocument/2006/relationships/hyperlink" Target="http://freshspectrum.com/eval13-day-two/" TargetMode="External"/><Relationship Id="rId450" Type="http://schemas.openxmlformats.org/officeDocument/2006/relationships/hyperlink" Target="http://freshspectrum.com/" TargetMode="External"/><Relationship Id="rId688" Type="http://schemas.openxmlformats.org/officeDocument/2006/relationships/hyperlink" Target="https://twitter.com/" TargetMode="External"/><Relationship Id="rId895" Type="http://schemas.openxmlformats.org/officeDocument/2006/relationships/hyperlink" Target="https://twitter.com/" TargetMode="External"/><Relationship Id="rId1080" Type="http://schemas.openxmlformats.org/officeDocument/2006/relationships/hyperlink" Target="https://twitter.com/" TargetMode="External"/><Relationship Id="rId2131" Type="http://schemas.openxmlformats.org/officeDocument/2006/relationships/hyperlink" Target="https://twitter.com/" TargetMode="External"/><Relationship Id="rId2369" Type="http://schemas.openxmlformats.org/officeDocument/2006/relationships/hyperlink" Target="https://twitter.com/" TargetMode="External"/><Relationship Id="rId2576" Type="http://schemas.openxmlformats.org/officeDocument/2006/relationships/hyperlink" Target="https://twitter.com/" TargetMode="External"/><Relationship Id="rId103" Type="http://schemas.openxmlformats.org/officeDocument/2006/relationships/hyperlink" Target="http://ow.ly/pUQRX" TargetMode="External"/><Relationship Id="rId310" Type="http://schemas.openxmlformats.org/officeDocument/2006/relationships/hyperlink" Target="http://freshspectrum.com/eval13-day-one/" TargetMode="External"/><Relationship Id="rId548" Type="http://schemas.openxmlformats.org/officeDocument/2006/relationships/hyperlink" Target="https://twitter.com/" TargetMode="External"/><Relationship Id="rId755" Type="http://schemas.openxmlformats.org/officeDocument/2006/relationships/hyperlink" Target="https://twitter.com/" TargetMode="External"/><Relationship Id="rId962" Type="http://schemas.openxmlformats.org/officeDocument/2006/relationships/hyperlink" Target="https://twitter.com/" TargetMode="External"/><Relationship Id="rId1178" Type="http://schemas.openxmlformats.org/officeDocument/2006/relationships/hyperlink" Target="https://twitter.com/" TargetMode="External"/><Relationship Id="rId1385" Type="http://schemas.openxmlformats.org/officeDocument/2006/relationships/hyperlink" Target="https://twitter.com/" TargetMode="External"/><Relationship Id="rId1592" Type="http://schemas.openxmlformats.org/officeDocument/2006/relationships/hyperlink" Target="https://twitter.com/" TargetMode="External"/><Relationship Id="rId2229" Type="http://schemas.openxmlformats.org/officeDocument/2006/relationships/hyperlink" Target="https://twitter.com/" TargetMode="External"/><Relationship Id="rId2436" Type="http://schemas.openxmlformats.org/officeDocument/2006/relationships/hyperlink" Target="https://twitter.com/" TargetMode="External"/><Relationship Id="rId2643" Type="http://schemas.openxmlformats.org/officeDocument/2006/relationships/hyperlink" Target="https://twitter.com/" TargetMode="External"/><Relationship Id="rId91" Type="http://schemas.openxmlformats.org/officeDocument/2006/relationships/hyperlink" Target="http://shar.es/EafVS" TargetMode="External"/><Relationship Id="rId408" Type="http://schemas.openxmlformats.org/officeDocument/2006/relationships/hyperlink" Target="https://vine.co/v/hdZ2mejFAYV" TargetMode="External"/><Relationship Id="rId615" Type="http://schemas.openxmlformats.org/officeDocument/2006/relationships/hyperlink" Target="https://twitter.com/" TargetMode="External"/><Relationship Id="rId822" Type="http://schemas.openxmlformats.org/officeDocument/2006/relationships/hyperlink" Target="https://twitter.com/" TargetMode="External"/><Relationship Id="rId1038" Type="http://schemas.openxmlformats.org/officeDocument/2006/relationships/hyperlink" Target="https://twitter.com/" TargetMode="External"/><Relationship Id="rId1245" Type="http://schemas.openxmlformats.org/officeDocument/2006/relationships/hyperlink" Target="https://twitter.com/" TargetMode="External"/><Relationship Id="rId1452" Type="http://schemas.openxmlformats.org/officeDocument/2006/relationships/hyperlink" Target="https://twitter.com/" TargetMode="External"/><Relationship Id="rId1897" Type="http://schemas.openxmlformats.org/officeDocument/2006/relationships/hyperlink" Target="https://twitter.com/" TargetMode="External"/><Relationship Id="rId2503" Type="http://schemas.openxmlformats.org/officeDocument/2006/relationships/hyperlink" Target="https://twitter.com/" TargetMode="External"/><Relationship Id="rId1105" Type="http://schemas.openxmlformats.org/officeDocument/2006/relationships/hyperlink" Target="https://twitter.com/" TargetMode="External"/><Relationship Id="rId1312" Type="http://schemas.openxmlformats.org/officeDocument/2006/relationships/hyperlink" Target="https://twitter.com/" TargetMode="External"/><Relationship Id="rId1757" Type="http://schemas.openxmlformats.org/officeDocument/2006/relationships/hyperlink" Target="https://twitter.com/" TargetMode="External"/><Relationship Id="rId1964" Type="http://schemas.openxmlformats.org/officeDocument/2006/relationships/hyperlink" Target="https://twitter.com/" TargetMode="External"/><Relationship Id="rId2710" Type="http://schemas.openxmlformats.org/officeDocument/2006/relationships/hyperlink" Target="https://twitter.com/" TargetMode="External"/><Relationship Id="rId49" Type="http://schemas.openxmlformats.org/officeDocument/2006/relationships/hyperlink" Target="http://ow.ly/pUo0P" TargetMode="External"/><Relationship Id="rId1617" Type="http://schemas.openxmlformats.org/officeDocument/2006/relationships/hyperlink" Target="https://twitter.com/" TargetMode="External"/><Relationship Id="rId1824" Type="http://schemas.openxmlformats.org/officeDocument/2006/relationships/hyperlink" Target="https://twitter.com/" TargetMode="External"/><Relationship Id="rId198" Type="http://schemas.openxmlformats.org/officeDocument/2006/relationships/hyperlink" Target="http://www.eval.org/Evaluation2013" TargetMode="External"/><Relationship Id="rId2086" Type="http://schemas.openxmlformats.org/officeDocument/2006/relationships/hyperlink" Target="https://twitter.com/" TargetMode="External"/><Relationship Id="rId2293" Type="http://schemas.openxmlformats.org/officeDocument/2006/relationships/hyperlink" Target="https://twitter.com/" TargetMode="External"/><Relationship Id="rId2598" Type="http://schemas.openxmlformats.org/officeDocument/2006/relationships/hyperlink" Target="https://twitter.com/" TargetMode="External"/><Relationship Id="rId265" Type="http://schemas.openxmlformats.org/officeDocument/2006/relationships/hyperlink" Target="http://ow.ly/pX5kq" TargetMode="External"/><Relationship Id="rId472" Type="http://schemas.openxmlformats.org/officeDocument/2006/relationships/hyperlink" Target="https://twitter.com/" TargetMode="External"/><Relationship Id="rId2153" Type="http://schemas.openxmlformats.org/officeDocument/2006/relationships/hyperlink" Target="https://twitter.com/" TargetMode="External"/><Relationship Id="rId2360" Type="http://schemas.openxmlformats.org/officeDocument/2006/relationships/hyperlink" Target="https://twitter.com/" TargetMode="External"/><Relationship Id="rId125" Type="http://schemas.openxmlformats.org/officeDocument/2006/relationships/hyperlink" Target="http://www.qualitative-researcher.com/" TargetMode="External"/><Relationship Id="rId332" Type="http://schemas.openxmlformats.org/officeDocument/2006/relationships/hyperlink" Target="http://bolderadvocacy.org/blog/what-do-nonprofits-want-to-become-stronger-public-policy-advocates" TargetMode="External"/><Relationship Id="rId777" Type="http://schemas.openxmlformats.org/officeDocument/2006/relationships/hyperlink" Target="https://twitter.com/" TargetMode="External"/><Relationship Id="rId984" Type="http://schemas.openxmlformats.org/officeDocument/2006/relationships/hyperlink" Target="https://twitter.com/" TargetMode="External"/><Relationship Id="rId2013" Type="http://schemas.openxmlformats.org/officeDocument/2006/relationships/hyperlink" Target="https://twitter.com/" TargetMode="External"/><Relationship Id="rId2220" Type="http://schemas.openxmlformats.org/officeDocument/2006/relationships/hyperlink" Target="https://twitter.com/" TargetMode="External"/><Relationship Id="rId2458" Type="http://schemas.openxmlformats.org/officeDocument/2006/relationships/hyperlink" Target="https://twitter.com/" TargetMode="External"/><Relationship Id="rId2665" Type="http://schemas.openxmlformats.org/officeDocument/2006/relationships/hyperlink" Target="https://twitter.com/" TargetMode="External"/><Relationship Id="rId637" Type="http://schemas.openxmlformats.org/officeDocument/2006/relationships/hyperlink" Target="https://twitter.com/" TargetMode="External"/><Relationship Id="rId844" Type="http://schemas.openxmlformats.org/officeDocument/2006/relationships/hyperlink" Target="https://twitter.com/" TargetMode="External"/><Relationship Id="rId1267" Type="http://schemas.openxmlformats.org/officeDocument/2006/relationships/hyperlink" Target="https://twitter.com/" TargetMode="External"/><Relationship Id="rId1474" Type="http://schemas.openxmlformats.org/officeDocument/2006/relationships/hyperlink" Target="https://twitter.com/" TargetMode="External"/><Relationship Id="rId1681" Type="http://schemas.openxmlformats.org/officeDocument/2006/relationships/hyperlink" Target="https://twitter.com/" TargetMode="External"/><Relationship Id="rId2318" Type="http://schemas.openxmlformats.org/officeDocument/2006/relationships/hyperlink" Target="https://twitter.com/" TargetMode="External"/><Relationship Id="rId2525" Type="http://schemas.openxmlformats.org/officeDocument/2006/relationships/hyperlink" Target="https://twitter.com/" TargetMode="External"/><Relationship Id="rId704" Type="http://schemas.openxmlformats.org/officeDocument/2006/relationships/hyperlink" Target="https://twitter.com/" TargetMode="External"/><Relationship Id="rId911" Type="http://schemas.openxmlformats.org/officeDocument/2006/relationships/hyperlink" Target="https://twitter.com/" TargetMode="External"/><Relationship Id="rId1127" Type="http://schemas.openxmlformats.org/officeDocument/2006/relationships/hyperlink" Target="https://twitter.com/" TargetMode="External"/><Relationship Id="rId1334" Type="http://schemas.openxmlformats.org/officeDocument/2006/relationships/hyperlink" Target="https://twitter.com/" TargetMode="External"/><Relationship Id="rId1541" Type="http://schemas.openxmlformats.org/officeDocument/2006/relationships/hyperlink" Target="https://twitter.com/" TargetMode="External"/><Relationship Id="rId1779" Type="http://schemas.openxmlformats.org/officeDocument/2006/relationships/hyperlink" Target="https://twitter.com/" TargetMode="External"/><Relationship Id="rId1986" Type="http://schemas.openxmlformats.org/officeDocument/2006/relationships/hyperlink" Target="https://twitter.com/" TargetMode="External"/><Relationship Id="rId40" Type="http://schemas.openxmlformats.org/officeDocument/2006/relationships/hyperlink" Target="http://bit.ly/1c243EM" TargetMode="External"/><Relationship Id="rId1401" Type="http://schemas.openxmlformats.org/officeDocument/2006/relationships/hyperlink" Target="https://twitter.com/" TargetMode="External"/><Relationship Id="rId1639" Type="http://schemas.openxmlformats.org/officeDocument/2006/relationships/hyperlink" Target="https://twitter.com/" TargetMode="External"/><Relationship Id="rId1846" Type="http://schemas.openxmlformats.org/officeDocument/2006/relationships/hyperlink" Target="https://twitter.com/" TargetMode="External"/><Relationship Id="rId1706" Type="http://schemas.openxmlformats.org/officeDocument/2006/relationships/hyperlink" Target="https://twitter.com/" TargetMode="External"/><Relationship Id="rId1913" Type="http://schemas.openxmlformats.org/officeDocument/2006/relationships/hyperlink" Target="https://twitter.com/" TargetMode="External"/><Relationship Id="rId287" Type="http://schemas.openxmlformats.org/officeDocument/2006/relationships/hyperlink" Target="http://cesef.memberlodge.org/Default.aspx?pageId=670313" TargetMode="External"/><Relationship Id="rId494" Type="http://schemas.openxmlformats.org/officeDocument/2006/relationships/hyperlink" Target="https://twitter.com/" TargetMode="External"/><Relationship Id="rId2175" Type="http://schemas.openxmlformats.org/officeDocument/2006/relationships/hyperlink" Target="https://twitter.com/" TargetMode="External"/><Relationship Id="rId2382" Type="http://schemas.openxmlformats.org/officeDocument/2006/relationships/hyperlink" Target="https://twitter.com/" TargetMode="External"/><Relationship Id="rId147" Type="http://schemas.openxmlformats.org/officeDocument/2006/relationships/hyperlink" Target="http://ltd.edc.org/edc-aea-2013" TargetMode="External"/><Relationship Id="rId354" Type="http://schemas.openxmlformats.org/officeDocument/2006/relationships/hyperlink" Target="https://github.com/tonyfujs/AEA2013" TargetMode="External"/><Relationship Id="rId799" Type="http://schemas.openxmlformats.org/officeDocument/2006/relationships/hyperlink" Target="https://twitter.com/" TargetMode="External"/><Relationship Id="rId1191" Type="http://schemas.openxmlformats.org/officeDocument/2006/relationships/hyperlink" Target="https://twitter.com/" TargetMode="External"/><Relationship Id="rId2035" Type="http://schemas.openxmlformats.org/officeDocument/2006/relationships/hyperlink" Target="https://twitter.com/" TargetMode="External"/><Relationship Id="rId2687" Type="http://schemas.openxmlformats.org/officeDocument/2006/relationships/hyperlink" Target="https://twitter.com/" TargetMode="External"/><Relationship Id="rId561" Type="http://schemas.openxmlformats.org/officeDocument/2006/relationships/hyperlink" Target="https://twitter.com/" TargetMode="External"/><Relationship Id="rId659" Type="http://schemas.openxmlformats.org/officeDocument/2006/relationships/hyperlink" Target="https://twitter.com/" TargetMode="External"/><Relationship Id="rId866" Type="http://schemas.openxmlformats.org/officeDocument/2006/relationships/hyperlink" Target="https://twitter.com/" TargetMode="External"/><Relationship Id="rId1289" Type="http://schemas.openxmlformats.org/officeDocument/2006/relationships/hyperlink" Target="https://twitter.com/" TargetMode="External"/><Relationship Id="rId1496" Type="http://schemas.openxmlformats.org/officeDocument/2006/relationships/hyperlink" Target="https://twitter.com/" TargetMode="External"/><Relationship Id="rId2242" Type="http://schemas.openxmlformats.org/officeDocument/2006/relationships/hyperlink" Target="https://twitter.com/" TargetMode="External"/><Relationship Id="rId2547" Type="http://schemas.openxmlformats.org/officeDocument/2006/relationships/hyperlink" Target="https://twitter.com/" TargetMode="External"/><Relationship Id="rId214" Type="http://schemas.openxmlformats.org/officeDocument/2006/relationships/hyperlink" Target="http://freshspectrum.com/eval13-day-two/" TargetMode="External"/><Relationship Id="rId421" Type="http://schemas.openxmlformats.org/officeDocument/2006/relationships/hyperlink" Target="http://ow.ly/q11uR" TargetMode="External"/><Relationship Id="rId519" Type="http://schemas.openxmlformats.org/officeDocument/2006/relationships/hyperlink" Target="https://twitter.com/" TargetMode="External"/><Relationship Id="rId1051" Type="http://schemas.openxmlformats.org/officeDocument/2006/relationships/hyperlink" Target="https://twitter.com/" TargetMode="External"/><Relationship Id="rId1149" Type="http://schemas.openxmlformats.org/officeDocument/2006/relationships/hyperlink" Target="https://twitter.com/" TargetMode="External"/><Relationship Id="rId1356" Type="http://schemas.openxmlformats.org/officeDocument/2006/relationships/hyperlink" Target="https://twitter.com/" TargetMode="External"/><Relationship Id="rId2102" Type="http://schemas.openxmlformats.org/officeDocument/2006/relationships/hyperlink" Target="https://twitter.com/" TargetMode="External"/><Relationship Id="rId726" Type="http://schemas.openxmlformats.org/officeDocument/2006/relationships/hyperlink" Target="https://twitter.com/" TargetMode="External"/><Relationship Id="rId933" Type="http://schemas.openxmlformats.org/officeDocument/2006/relationships/hyperlink" Target="https://twitter.com/" TargetMode="External"/><Relationship Id="rId1009" Type="http://schemas.openxmlformats.org/officeDocument/2006/relationships/hyperlink" Target="https://twitter.com/" TargetMode="External"/><Relationship Id="rId1563" Type="http://schemas.openxmlformats.org/officeDocument/2006/relationships/hyperlink" Target="https://twitter.com/" TargetMode="External"/><Relationship Id="rId1770" Type="http://schemas.openxmlformats.org/officeDocument/2006/relationships/hyperlink" Target="https://twitter.com/" TargetMode="External"/><Relationship Id="rId1868" Type="http://schemas.openxmlformats.org/officeDocument/2006/relationships/hyperlink" Target="https://twitter.com/" TargetMode="External"/><Relationship Id="rId2407" Type="http://schemas.openxmlformats.org/officeDocument/2006/relationships/hyperlink" Target="https://twitter.com/" TargetMode="External"/><Relationship Id="rId2614" Type="http://schemas.openxmlformats.org/officeDocument/2006/relationships/hyperlink" Target="https://twitter.com/" TargetMode="External"/><Relationship Id="rId62" Type="http://schemas.openxmlformats.org/officeDocument/2006/relationships/hyperlink" Target="https://github.com/tonyfujs/AEA2013" TargetMode="External"/><Relationship Id="rId1216" Type="http://schemas.openxmlformats.org/officeDocument/2006/relationships/hyperlink" Target="https://twitter.com/" TargetMode="External"/><Relationship Id="rId1423" Type="http://schemas.openxmlformats.org/officeDocument/2006/relationships/hyperlink" Target="https://twitter.com/" TargetMode="External"/><Relationship Id="rId1630" Type="http://schemas.openxmlformats.org/officeDocument/2006/relationships/hyperlink" Target="https://twitter.com/" TargetMode="External"/><Relationship Id="rId1728" Type="http://schemas.openxmlformats.org/officeDocument/2006/relationships/hyperlink" Target="https://twitter.com/" TargetMode="External"/><Relationship Id="rId1935" Type="http://schemas.openxmlformats.org/officeDocument/2006/relationships/hyperlink" Target="https://twitter.com/" TargetMode="External"/><Relationship Id="rId2197" Type="http://schemas.openxmlformats.org/officeDocument/2006/relationships/hyperlink" Target="https://twitter.com/" TargetMode="External"/><Relationship Id="rId169" Type="http://schemas.openxmlformats.org/officeDocument/2006/relationships/hyperlink" Target="http://ow.ly/pSIGQ" TargetMode="External"/><Relationship Id="rId376" Type="http://schemas.openxmlformats.org/officeDocument/2006/relationships/hyperlink" Target="http://www.slideshare.net/annkemery/excel-2013-1016" TargetMode="External"/><Relationship Id="rId583" Type="http://schemas.openxmlformats.org/officeDocument/2006/relationships/hyperlink" Target="https://twitter.com/" TargetMode="External"/><Relationship Id="rId790" Type="http://schemas.openxmlformats.org/officeDocument/2006/relationships/hyperlink" Target="https://twitter.com/" TargetMode="External"/><Relationship Id="rId2057" Type="http://schemas.openxmlformats.org/officeDocument/2006/relationships/hyperlink" Target="https://twitter.com/" TargetMode="External"/><Relationship Id="rId2264" Type="http://schemas.openxmlformats.org/officeDocument/2006/relationships/hyperlink" Target="https://twitter.com/" TargetMode="External"/><Relationship Id="rId2471" Type="http://schemas.openxmlformats.org/officeDocument/2006/relationships/hyperlink" Target="https://twitter.com/" TargetMode="External"/><Relationship Id="rId4" Type="http://schemas.openxmlformats.org/officeDocument/2006/relationships/hyperlink" Target="http://ow.ly/pS6NA" TargetMode="External"/><Relationship Id="rId236" Type="http://schemas.openxmlformats.org/officeDocument/2006/relationships/hyperlink" Target="http://ow.ly/pS77m" TargetMode="External"/><Relationship Id="rId443" Type="http://schemas.openxmlformats.org/officeDocument/2006/relationships/hyperlink" Target="http://freshspectrum.com/eval13-day-two/" TargetMode="External"/><Relationship Id="rId650" Type="http://schemas.openxmlformats.org/officeDocument/2006/relationships/hyperlink" Target="https://twitter.com/" TargetMode="External"/><Relationship Id="rId888" Type="http://schemas.openxmlformats.org/officeDocument/2006/relationships/hyperlink" Target="https://twitter.com/" TargetMode="External"/><Relationship Id="rId1073" Type="http://schemas.openxmlformats.org/officeDocument/2006/relationships/hyperlink" Target="https://twitter.com/" TargetMode="External"/><Relationship Id="rId1280" Type="http://schemas.openxmlformats.org/officeDocument/2006/relationships/hyperlink" Target="https://twitter.com/" TargetMode="External"/><Relationship Id="rId2124" Type="http://schemas.openxmlformats.org/officeDocument/2006/relationships/hyperlink" Target="https://twitter.com/" TargetMode="External"/><Relationship Id="rId2331" Type="http://schemas.openxmlformats.org/officeDocument/2006/relationships/hyperlink" Target="https://twitter.com/" TargetMode="External"/><Relationship Id="rId2569" Type="http://schemas.openxmlformats.org/officeDocument/2006/relationships/hyperlink" Target="https://twitter.com/" TargetMode="External"/><Relationship Id="rId303" Type="http://schemas.openxmlformats.org/officeDocument/2006/relationships/hyperlink" Target="http://www.qualitative-researcher.com/" TargetMode="External"/><Relationship Id="rId748" Type="http://schemas.openxmlformats.org/officeDocument/2006/relationships/hyperlink" Target="https://twitter.com/" TargetMode="External"/><Relationship Id="rId955" Type="http://schemas.openxmlformats.org/officeDocument/2006/relationships/hyperlink" Target="https://twitter.com/" TargetMode="External"/><Relationship Id="rId1140" Type="http://schemas.openxmlformats.org/officeDocument/2006/relationships/hyperlink" Target="https://twitter.com/" TargetMode="External"/><Relationship Id="rId1378" Type="http://schemas.openxmlformats.org/officeDocument/2006/relationships/hyperlink" Target="https://twitter.com/" TargetMode="External"/><Relationship Id="rId1585" Type="http://schemas.openxmlformats.org/officeDocument/2006/relationships/hyperlink" Target="https://twitter.com/" TargetMode="External"/><Relationship Id="rId1792" Type="http://schemas.openxmlformats.org/officeDocument/2006/relationships/hyperlink" Target="https://twitter.com/" TargetMode="External"/><Relationship Id="rId2429" Type="http://schemas.openxmlformats.org/officeDocument/2006/relationships/hyperlink" Target="https://twitter.com/" TargetMode="External"/><Relationship Id="rId2636" Type="http://schemas.openxmlformats.org/officeDocument/2006/relationships/hyperlink" Target="https://twitter.com/" TargetMode="External"/><Relationship Id="rId84" Type="http://schemas.openxmlformats.org/officeDocument/2006/relationships/hyperlink" Target="http://ow.ly/25vdCb" TargetMode="External"/><Relationship Id="rId510" Type="http://schemas.openxmlformats.org/officeDocument/2006/relationships/hyperlink" Target="https://twitter.com/" TargetMode="External"/><Relationship Id="rId608" Type="http://schemas.openxmlformats.org/officeDocument/2006/relationships/hyperlink" Target="https://twitter.com/" TargetMode="External"/><Relationship Id="rId815" Type="http://schemas.openxmlformats.org/officeDocument/2006/relationships/hyperlink" Target="https://twitter.com/" TargetMode="External"/><Relationship Id="rId1238" Type="http://schemas.openxmlformats.org/officeDocument/2006/relationships/hyperlink" Target="https://twitter.com/" TargetMode="External"/><Relationship Id="rId1445" Type="http://schemas.openxmlformats.org/officeDocument/2006/relationships/hyperlink" Target="https://twitter.com/" TargetMode="External"/><Relationship Id="rId1652" Type="http://schemas.openxmlformats.org/officeDocument/2006/relationships/hyperlink" Target="https://twitter.com/" TargetMode="External"/><Relationship Id="rId1000" Type="http://schemas.openxmlformats.org/officeDocument/2006/relationships/hyperlink" Target="https://twitter.com/" TargetMode="External"/><Relationship Id="rId1305" Type="http://schemas.openxmlformats.org/officeDocument/2006/relationships/hyperlink" Target="https://twitter.com/" TargetMode="External"/><Relationship Id="rId1957" Type="http://schemas.openxmlformats.org/officeDocument/2006/relationships/hyperlink" Target="https://twitter.com/" TargetMode="External"/><Relationship Id="rId2703" Type="http://schemas.openxmlformats.org/officeDocument/2006/relationships/hyperlink" Target="https://twitter.com/" TargetMode="External"/><Relationship Id="rId1512" Type="http://schemas.openxmlformats.org/officeDocument/2006/relationships/hyperlink" Target="https://twitter.com/" TargetMode="External"/><Relationship Id="rId1817" Type="http://schemas.openxmlformats.org/officeDocument/2006/relationships/hyperlink" Target="https://twitter.com/" TargetMode="External"/><Relationship Id="rId11" Type="http://schemas.openxmlformats.org/officeDocument/2006/relationships/hyperlink" Target="http://www.eval.org/Evaluation2013" TargetMode="External"/><Relationship Id="rId398" Type="http://schemas.openxmlformats.org/officeDocument/2006/relationships/hyperlink" Target="http://freshspectrum.com/eval13-day-two/" TargetMode="External"/><Relationship Id="rId2079" Type="http://schemas.openxmlformats.org/officeDocument/2006/relationships/hyperlink" Target="https://twitter.com/" TargetMode="External"/><Relationship Id="rId160" Type="http://schemas.openxmlformats.org/officeDocument/2006/relationships/hyperlink" Target="http://fb.me/10mAiuSjA" TargetMode="External"/><Relationship Id="rId2286" Type="http://schemas.openxmlformats.org/officeDocument/2006/relationships/hyperlink" Target="https://twitter.com/" TargetMode="External"/><Relationship Id="rId2493" Type="http://schemas.openxmlformats.org/officeDocument/2006/relationships/hyperlink" Target="https://twitter.com/" TargetMode="External"/><Relationship Id="rId258" Type="http://schemas.openxmlformats.org/officeDocument/2006/relationships/hyperlink" Target="http://ow.ly/pS6SZ" TargetMode="External"/><Relationship Id="rId465" Type="http://schemas.openxmlformats.org/officeDocument/2006/relationships/hyperlink" Target="https://twitter.com/" TargetMode="External"/><Relationship Id="rId672" Type="http://schemas.openxmlformats.org/officeDocument/2006/relationships/hyperlink" Target="https://twitter.com/" TargetMode="External"/><Relationship Id="rId1095" Type="http://schemas.openxmlformats.org/officeDocument/2006/relationships/hyperlink" Target="https://twitter.com/" TargetMode="External"/><Relationship Id="rId2146" Type="http://schemas.openxmlformats.org/officeDocument/2006/relationships/hyperlink" Target="https://twitter.com/" TargetMode="External"/><Relationship Id="rId2353" Type="http://schemas.openxmlformats.org/officeDocument/2006/relationships/hyperlink" Target="https://twitter.com/" TargetMode="External"/><Relationship Id="rId2560" Type="http://schemas.openxmlformats.org/officeDocument/2006/relationships/hyperlink" Target="https://twitter.com/" TargetMode="External"/><Relationship Id="rId22" Type="http://schemas.openxmlformats.org/officeDocument/2006/relationships/hyperlink" Target="http://www.tiny.cc/unlearning" TargetMode="External"/><Relationship Id="rId118" Type="http://schemas.openxmlformats.org/officeDocument/2006/relationships/hyperlink" Target="http://bit.ly/1crk8k7" TargetMode="External"/><Relationship Id="rId325" Type="http://schemas.openxmlformats.org/officeDocument/2006/relationships/hyperlink" Target="http://bolderadvocacy.org/blog/what-do-nonprofits-want-to-become-stronger-public-policy-advocates" TargetMode="External"/><Relationship Id="rId532" Type="http://schemas.openxmlformats.org/officeDocument/2006/relationships/hyperlink" Target="https://twitter.com/" TargetMode="External"/><Relationship Id="rId977" Type="http://schemas.openxmlformats.org/officeDocument/2006/relationships/hyperlink" Target="https://twitter.com/" TargetMode="External"/><Relationship Id="rId1162" Type="http://schemas.openxmlformats.org/officeDocument/2006/relationships/hyperlink" Target="https://twitter.com/" TargetMode="External"/><Relationship Id="rId1828" Type="http://schemas.openxmlformats.org/officeDocument/2006/relationships/hyperlink" Target="https://twitter.com/" TargetMode="External"/><Relationship Id="rId2006" Type="http://schemas.openxmlformats.org/officeDocument/2006/relationships/hyperlink" Target="https://twitter.com/" TargetMode="External"/><Relationship Id="rId2213" Type="http://schemas.openxmlformats.org/officeDocument/2006/relationships/hyperlink" Target="https://twitter.com/" TargetMode="External"/><Relationship Id="rId2420" Type="http://schemas.openxmlformats.org/officeDocument/2006/relationships/hyperlink" Target="https://twitter.com/" TargetMode="External"/><Relationship Id="rId2658" Type="http://schemas.openxmlformats.org/officeDocument/2006/relationships/hyperlink" Target="https://twitter.com/" TargetMode="External"/><Relationship Id="rId171" Type="http://schemas.openxmlformats.org/officeDocument/2006/relationships/hyperlink" Target="http://www.eval.org/p/cm/ld/fid=21" TargetMode="External"/><Relationship Id="rId837" Type="http://schemas.openxmlformats.org/officeDocument/2006/relationships/hyperlink" Target="https://twitter.com/" TargetMode="External"/><Relationship Id="rId1022" Type="http://schemas.openxmlformats.org/officeDocument/2006/relationships/hyperlink" Target="https://twitter.com/" TargetMode="External"/><Relationship Id="rId1467" Type="http://schemas.openxmlformats.org/officeDocument/2006/relationships/hyperlink" Target="https://twitter.com/" TargetMode="External"/><Relationship Id="rId1674" Type="http://schemas.openxmlformats.org/officeDocument/2006/relationships/hyperlink" Target="https://twitter.com/" TargetMode="External"/><Relationship Id="rId1881" Type="http://schemas.openxmlformats.org/officeDocument/2006/relationships/hyperlink" Target="https://twitter.com/" TargetMode="External"/><Relationship Id="rId2297" Type="http://schemas.openxmlformats.org/officeDocument/2006/relationships/hyperlink" Target="https://twitter.com/" TargetMode="External"/><Relationship Id="rId2518" Type="http://schemas.openxmlformats.org/officeDocument/2006/relationships/hyperlink" Target="https://twitter.com/" TargetMode="External"/><Relationship Id="rId2725" Type="http://schemas.openxmlformats.org/officeDocument/2006/relationships/printerSettings" Target="../printerSettings/printerSettings1.bin"/><Relationship Id="rId269" Type="http://schemas.openxmlformats.org/officeDocument/2006/relationships/hyperlink" Target="http://ow.ly/pX5Fq" TargetMode="External"/><Relationship Id="rId476" Type="http://schemas.openxmlformats.org/officeDocument/2006/relationships/hyperlink" Target="https://twitter.com/" TargetMode="External"/><Relationship Id="rId683" Type="http://schemas.openxmlformats.org/officeDocument/2006/relationships/hyperlink" Target="https://twitter.com/" TargetMode="External"/><Relationship Id="rId890" Type="http://schemas.openxmlformats.org/officeDocument/2006/relationships/hyperlink" Target="https://twitter.com/" TargetMode="External"/><Relationship Id="rId904" Type="http://schemas.openxmlformats.org/officeDocument/2006/relationships/hyperlink" Target="https://twitter.com/" TargetMode="External"/><Relationship Id="rId1327" Type="http://schemas.openxmlformats.org/officeDocument/2006/relationships/hyperlink" Target="https://twitter.com/" TargetMode="External"/><Relationship Id="rId1534" Type="http://schemas.openxmlformats.org/officeDocument/2006/relationships/hyperlink" Target="https://twitter.com/" TargetMode="External"/><Relationship Id="rId1741" Type="http://schemas.openxmlformats.org/officeDocument/2006/relationships/hyperlink" Target="https://twitter.com/" TargetMode="External"/><Relationship Id="rId1979" Type="http://schemas.openxmlformats.org/officeDocument/2006/relationships/hyperlink" Target="https://twitter.com/" TargetMode="External"/><Relationship Id="rId2157" Type="http://schemas.openxmlformats.org/officeDocument/2006/relationships/hyperlink" Target="https://twitter.com/" TargetMode="External"/><Relationship Id="rId2364" Type="http://schemas.openxmlformats.org/officeDocument/2006/relationships/hyperlink" Target="https://twitter.com/" TargetMode="External"/><Relationship Id="rId2571" Type="http://schemas.openxmlformats.org/officeDocument/2006/relationships/hyperlink" Target="https://twitter.com/" TargetMode="External"/><Relationship Id="rId33" Type="http://schemas.openxmlformats.org/officeDocument/2006/relationships/hyperlink" Target="http://informalscience.org/" TargetMode="External"/><Relationship Id="rId129" Type="http://schemas.openxmlformats.org/officeDocument/2006/relationships/hyperlink" Target="http://to.gg/ti" TargetMode="External"/><Relationship Id="rId336" Type="http://schemas.openxmlformats.org/officeDocument/2006/relationships/hyperlink" Target="http://adventuresinevaluation.podbean.com/2013/10/06/presenting-data-effectively-an-interview-with-stephanie-evergreen/" TargetMode="External"/><Relationship Id="rId543" Type="http://schemas.openxmlformats.org/officeDocument/2006/relationships/hyperlink" Target="https://twitter.com/" TargetMode="External"/><Relationship Id="rId988" Type="http://schemas.openxmlformats.org/officeDocument/2006/relationships/hyperlink" Target="https://twitter.com/" TargetMode="External"/><Relationship Id="rId1173" Type="http://schemas.openxmlformats.org/officeDocument/2006/relationships/hyperlink" Target="https://twitter.com/" TargetMode="External"/><Relationship Id="rId1380" Type="http://schemas.openxmlformats.org/officeDocument/2006/relationships/hyperlink" Target="https://twitter.com/" TargetMode="External"/><Relationship Id="rId1601" Type="http://schemas.openxmlformats.org/officeDocument/2006/relationships/hyperlink" Target="https://twitter.com/" TargetMode="External"/><Relationship Id="rId1839" Type="http://schemas.openxmlformats.org/officeDocument/2006/relationships/hyperlink" Target="https://twitter.com/" TargetMode="External"/><Relationship Id="rId2017" Type="http://schemas.openxmlformats.org/officeDocument/2006/relationships/hyperlink" Target="https://twitter.com/" TargetMode="External"/><Relationship Id="rId2224" Type="http://schemas.openxmlformats.org/officeDocument/2006/relationships/hyperlink" Target="https://twitter.com/" TargetMode="External"/><Relationship Id="rId2669" Type="http://schemas.openxmlformats.org/officeDocument/2006/relationships/hyperlink" Target="https://twitter.com/" TargetMode="External"/><Relationship Id="rId182" Type="http://schemas.openxmlformats.org/officeDocument/2006/relationships/hyperlink" Target="http://freshspectrum.com/eval13-day-two/" TargetMode="External"/><Relationship Id="rId403" Type="http://schemas.openxmlformats.org/officeDocument/2006/relationships/hyperlink" Target="http://fb.me/2zCAkS321" TargetMode="External"/><Relationship Id="rId750" Type="http://schemas.openxmlformats.org/officeDocument/2006/relationships/hyperlink" Target="https://twitter.com/" TargetMode="External"/><Relationship Id="rId848" Type="http://schemas.openxmlformats.org/officeDocument/2006/relationships/hyperlink" Target="https://twitter.com/" TargetMode="External"/><Relationship Id="rId1033" Type="http://schemas.openxmlformats.org/officeDocument/2006/relationships/hyperlink" Target="https://twitter.com/" TargetMode="External"/><Relationship Id="rId1478" Type="http://schemas.openxmlformats.org/officeDocument/2006/relationships/hyperlink" Target="https://twitter.com/" TargetMode="External"/><Relationship Id="rId1685" Type="http://schemas.openxmlformats.org/officeDocument/2006/relationships/hyperlink" Target="https://twitter.com/" TargetMode="External"/><Relationship Id="rId1892" Type="http://schemas.openxmlformats.org/officeDocument/2006/relationships/hyperlink" Target="https://twitter.com/" TargetMode="External"/><Relationship Id="rId1906" Type="http://schemas.openxmlformats.org/officeDocument/2006/relationships/hyperlink" Target="https://twitter.com/" TargetMode="External"/><Relationship Id="rId2431" Type="http://schemas.openxmlformats.org/officeDocument/2006/relationships/hyperlink" Target="https://twitter.com/" TargetMode="External"/><Relationship Id="rId2529" Type="http://schemas.openxmlformats.org/officeDocument/2006/relationships/hyperlink" Target="https://twitter.com/" TargetMode="External"/><Relationship Id="rId487" Type="http://schemas.openxmlformats.org/officeDocument/2006/relationships/hyperlink" Target="https://twitter.com/" TargetMode="External"/><Relationship Id="rId610" Type="http://schemas.openxmlformats.org/officeDocument/2006/relationships/hyperlink" Target="https://twitter.com/" TargetMode="External"/><Relationship Id="rId694" Type="http://schemas.openxmlformats.org/officeDocument/2006/relationships/hyperlink" Target="https://twitter.com/" TargetMode="External"/><Relationship Id="rId708" Type="http://schemas.openxmlformats.org/officeDocument/2006/relationships/hyperlink" Target="https://twitter.com/" TargetMode="External"/><Relationship Id="rId915" Type="http://schemas.openxmlformats.org/officeDocument/2006/relationships/hyperlink" Target="https://twitter.com/" TargetMode="External"/><Relationship Id="rId1240" Type="http://schemas.openxmlformats.org/officeDocument/2006/relationships/hyperlink" Target="https://twitter.com/" TargetMode="External"/><Relationship Id="rId1338" Type="http://schemas.openxmlformats.org/officeDocument/2006/relationships/hyperlink" Target="https://twitter.com/" TargetMode="External"/><Relationship Id="rId1545" Type="http://schemas.openxmlformats.org/officeDocument/2006/relationships/hyperlink" Target="https://twitter.com/" TargetMode="External"/><Relationship Id="rId2070" Type="http://schemas.openxmlformats.org/officeDocument/2006/relationships/hyperlink" Target="https://twitter.com/" TargetMode="External"/><Relationship Id="rId2168" Type="http://schemas.openxmlformats.org/officeDocument/2006/relationships/hyperlink" Target="https://twitter.com/" TargetMode="External"/><Relationship Id="rId2375" Type="http://schemas.openxmlformats.org/officeDocument/2006/relationships/hyperlink" Target="https://twitter.com/" TargetMode="External"/><Relationship Id="rId347" Type="http://schemas.openxmlformats.org/officeDocument/2006/relationships/hyperlink" Target="http://sfy.co/jTan" TargetMode="External"/><Relationship Id="rId999" Type="http://schemas.openxmlformats.org/officeDocument/2006/relationships/hyperlink" Target="https://twitter.com/" TargetMode="External"/><Relationship Id="rId1100" Type="http://schemas.openxmlformats.org/officeDocument/2006/relationships/hyperlink" Target="https://twitter.com/" TargetMode="External"/><Relationship Id="rId1184" Type="http://schemas.openxmlformats.org/officeDocument/2006/relationships/hyperlink" Target="https://twitter.com/" TargetMode="External"/><Relationship Id="rId1405" Type="http://schemas.openxmlformats.org/officeDocument/2006/relationships/hyperlink" Target="https://twitter.com/" TargetMode="External"/><Relationship Id="rId1752" Type="http://schemas.openxmlformats.org/officeDocument/2006/relationships/hyperlink" Target="https://twitter.com/" TargetMode="External"/><Relationship Id="rId2028" Type="http://schemas.openxmlformats.org/officeDocument/2006/relationships/hyperlink" Target="https://twitter.com/" TargetMode="External"/><Relationship Id="rId2582" Type="http://schemas.openxmlformats.org/officeDocument/2006/relationships/hyperlink" Target="https://twitter.com/" TargetMode="External"/><Relationship Id="rId44" Type="http://schemas.openxmlformats.org/officeDocument/2006/relationships/hyperlink" Target="http://freshspectrum.com/eval13-day-one/" TargetMode="External"/><Relationship Id="rId554" Type="http://schemas.openxmlformats.org/officeDocument/2006/relationships/hyperlink" Target="https://twitter.com/" TargetMode="External"/><Relationship Id="rId761" Type="http://schemas.openxmlformats.org/officeDocument/2006/relationships/hyperlink" Target="https://twitter.com/" TargetMode="External"/><Relationship Id="rId859" Type="http://schemas.openxmlformats.org/officeDocument/2006/relationships/hyperlink" Target="https://twitter.com/" TargetMode="External"/><Relationship Id="rId1391" Type="http://schemas.openxmlformats.org/officeDocument/2006/relationships/hyperlink" Target="https://twitter.com/" TargetMode="External"/><Relationship Id="rId1489" Type="http://schemas.openxmlformats.org/officeDocument/2006/relationships/hyperlink" Target="https://twitter.com/" TargetMode="External"/><Relationship Id="rId1612" Type="http://schemas.openxmlformats.org/officeDocument/2006/relationships/hyperlink" Target="https://twitter.com/" TargetMode="External"/><Relationship Id="rId1696" Type="http://schemas.openxmlformats.org/officeDocument/2006/relationships/hyperlink" Target="https://twitter.com/" TargetMode="External"/><Relationship Id="rId1917" Type="http://schemas.openxmlformats.org/officeDocument/2006/relationships/hyperlink" Target="https://twitter.com/" TargetMode="External"/><Relationship Id="rId2235" Type="http://schemas.openxmlformats.org/officeDocument/2006/relationships/hyperlink" Target="https://twitter.com/" TargetMode="External"/><Relationship Id="rId2442" Type="http://schemas.openxmlformats.org/officeDocument/2006/relationships/hyperlink" Target="https://twitter.com/" TargetMode="External"/><Relationship Id="rId193" Type="http://schemas.openxmlformats.org/officeDocument/2006/relationships/hyperlink" Target="http://ow.ly/pV0WD" TargetMode="External"/><Relationship Id="rId207" Type="http://schemas.openxmlformats.org/officeDocument/2006/relationships/hyperlink" Target="http://abtassociates.com/White-Papers/2012/What-Works-for-Addressing-the-What-Works-Question-.aspx" TargetMode="External"/><Relationship Id="rId414" Type="http://schemas.openxmlformats.org/officeDocument/2006/relationships/hyperlink" Target="http://aea365.org/blog/?p=10307" TargetMode="External"/><Relationship Id="rId498" Type="http://schemas.openxmlformats.org/officeDocument/2006/relationships/hyperlink" Target="https://twitter.com/" TargetMode="External"/><Relationship Id="rId621" Type="http://schemas.openxmlformats.org/officeDocument/2006/relationships/hyperlink" Target="https://twitter.com/" TargetMode="External"/><Relationship Id="rId1044" Type="http://schemas.openxmlformats.org/officeDocument/2006/relationships/hyperlink" Target="https://twitter.com/" TargetMode="External"/><Relationship Id="rId1251" Type="http://schemas.openxmlformats.org/officeDocument/2006/relationships/hyperlink" Target="https://twitter.com/" TargetMode="External"/><Relationship Id="rId1349" Type="http://schemas.openxmlformats.org/officeDocument/2006/relationships/hyperlink" Target="https://twitter.com/" TargetMode="External"/><Relationship Id="rId2081" Type="http://schemas.openxmlformats.org/officeDocument/2006/relationships/hyperlink" Target="https://twitter.com/" TargetMode="External"/><Relationship Id="rId2179" Type="http://schemas.openxmlformats.org/officeDocument/2006/relationships/hyperlink" Target="https://twitter.com/" TargetMode="External"/><Relationship Id="rId2302" Type="http://schemas.openxmlformats.org/officeDocument/2006/relationships/hyperlink" Target="https://twitter.com/" TargetMode="External"/><Relationship Id="rId260" Type="http://schemas.openxmlformats.org/officeDocument/2006/relationships/hyperlink" Target="http://ow.ly/pS7zK" TargetMode="External"/><Relationship Id="rId719" Type="http://schemas.openxmlformats.org/officeDocument/2006/relationships/hyperlink" Target="https://twitter.com/" TargetMode="External"/><Relationship Id="rId926" Type="http://schemas.openxmlformats.org/officeDocument/2006/relationships/hyperlink" Target="https://twitter.com/" TargetMode="External"/><Relationship Id="rId1111" Type="http://schemas.openxmlformats.org/officeDocument/2006/relationships/hyperlink" Target="https://twitter.com/" TargetMode="External"/><Relationship Id="rId1556" Type="http://schemas.openxmlformats.org/officeDocument/2006/relationships/hyperlink" Target="https://twitter.com/" TargetMode="External"/><Relationship Id="rId1763" Type="http://schemas.openxmlformats.org/officeDocument/2006/relationships/hyperlink" Target="https://twitter.com/" TargetMode="External"/><Relationship Id="rId1970" Type="http://schemas.openxmlformats.org/officeDocument/2006/relationships/hyperlink" Target="https://twitter.com/" TargetMode="External"/><Relationship Id="rId2386" Type="http://schemas.openxmlformats.org/officeDocument/2006/relationships/hyperlink" Target="https://twitter.com/" TargetMode="External"/><Relationship Id="rId2593" Type="http://schemas.openxmlformats.org/officeDocument/2006/relationships/hyperlink" Target="https://twitter.com/" TargetMode="External"/><Relationship Id="rId2607" Type="http://schemas.openxmlformats.org/officeDocument/2006/relationships/hyperlink" Target="https://twitter.com/" TargetMode="External"/><Relationship Id="rId55" Type="http://schemas.openxmlformats.org/officeDocument/2006/relationships/hyperlink" Target="http://www.slideshare.net/annkemery/excel-2013-1016" TargetMode="External"/><Relationship Id="rId120" Type="http://schemas.openxmlformats.org/officeDocument/2006/relationships/hyperlink" Target="http://wp.me/p27JjM-dJ" TargetMode="External"/><Relationship Id="rId358" Type="http://schemas.openxmlformats.org/officeDocument/2006/relationships/hyperlink" Target="http://www.slideshare.net/annkemery/performance-management-2-27320101" TargetMode="External"/><Relationship Id="rId565" Type="http://schemas.openxmlformats.org/officeDocument/2006/relationships/hyperlink" Target="https://twitter.com/" TargetMode="External"/><Relationship Id="rId772" Type="http://schemas.openxmlformats.org/officeDocument/2006/relationships/hyperlink" Target="https://twitter.com/" TargetMode="External"/><Relationship Id="rId1195" Type="http://schemas.openxmlformats.org/officeDocument/2006/relationships/hyperlink" Target="https://twitter.com/" TargetMode="External"/><Relationship Id="rId1209" Type="http://schemas.openxmlformats.org/officeDocument/2006/relationships/hyperlink" Target="https://twitter.com/" TargetMode="External"/><Relationship Id="rId1416" Type="http://schemas.openxmlformats.org/officeDocument/2006/relationships/hyperlink" Target="https://twitter.com/" TargetMode="External"/><Relationship Id="rId1623" Type="http://schemas.openxmlformats.org/officeDocument/2006/relationships/hyperlink" Target="https://twitter.com/" TargetMode="External"/><Relationship Id="rId1830" Type="http://schemas.openxmlformats.org/officeDocument/2006/relationships/hyperlink" Target="https://twitter.com/" TargetMode="External"/><Relationship Id="rId2039" Type="http://schemas.openxmlformats.org/officeDocument/2006/relationships/hyperlink" Target="https://twitter.com/" TargetMode="External"/><Relationship Id="rId2246" Type="http://schemas.openxmlformats.org/officeDocument/2006/relationships/hyperlink" Target="https://twitter.com/" TargetMode="External"/><Relationship Id="rId2453" Type="http://schemas.openxmlformats.org/officeDocument/2006/relationships/hyperlink" Target="https://twitter.com/" TargetMode="External"/><Relationship Id="rId2660" Type="http://schemas.openxmlformats.org/officeDocument/2006/relationships/hyperlink" Target="https://twitter.com/" TargetMode="External"/><Relationship Id="rId218" Type="http://schemas.openxmlformats.org/officeDocument/2006/relationships/hyperlink" Target="http://freshspectrum.com/eval13-day-three/" TargetMode="External"/><Relationship Id="rId425" Type="http://schemas.openxmlformats.org/officeDocument/2006/relationships/hyperlink" Target="http://ow.ly/pSZd9" TargetMode="External"/><Relationship Id="rId632" Type="http://schemas.openxmlformats.org/officeDocument/2006/relationships/hyperlink" Target="https://twitter.com/" TargetMode="External"/><Relationship Id="rId1055" Type="http://schemas.openxmlformats.org/officeDocument/2006/relationships/hyperlink" Target="https://twitter.com/" TargetMode="External"/><Relationship Id="rId1262" Type="http://schemas.openxmlformats.org/officeDocument/2006/relationships/hyperlink" Target="https://twitter.com/" TargetMode="External"/><Relationship Id="rId1928" Type="http://schemas.openxmlformats.org/officeDocument/2006/relationships/hyperlink" Target="https://twitter.com/" TargetMode="External"/><Relationship Id="rId2092" Type="http://schemas.openxmlformats.org/officeDocument/2006/relationships/hyperlink" Target="https://twitter.com/" TargetMode="External"/><Relationship Id="rId2106" Type="http://schemas.openxmlformats.org/officeDocument/2006/relationships/hyperlink" Target="https://twitter.com/" TargetMode="External"/><Relationship Id="rId2313" Type="http://schemas.openxmlformats.org/officeDocument/2006/relationships/hyperlink" Target="https://twitter.com/" TargetMode="External"/><Relationship Id="rId2520" Type="http://schemas.openxmlformats.org/officeDocument/2006/relationships/hyperlink" Target="https://twitter.com/" TargetMode="External"/><Relationship Id="rId271" Type="http://schemas.openxmlformats.org/officeDocument/2006/relationships/hyperlink" Target="http://ow.ly/q2dE6" TargetMode="External"/><Relationship Id="rId937" Type="http://schemas.openxmlformats.org/officeDocument/2006/relationships/hyperlink" Target="https://twitter.com/" TargetMode="External"/><Relationship Id="rId1122" Type="http://schemas.openxmlformats.org/officeDocument/2006/relationships/hyperlink" Target="https://twitter.com/" TargetMode="External"/><Relationship Id="rId1567" Type="http://schemas.openxmlformats.org/officeDocument/2006/relationships/hyperlink" Target="https://twitter.com/" TargetMode="External"/><Relationship Id="rId1774" Type="http://schemas.openxmlformats.org/officeDocument/2006/relationships/hyperlink" Target="https://twitter.com/" TargetMode="External"/><Relationship Id="rId1981" Type="http://schemas.openxmlformats.org/officeDocument/2006/relationships/hyperlink" Target="https://twitter.com/" TargetMode="External"/><Relationship Id="rId2397" Type="http://schemas.openxmlformats.org/officeDocument/2006/relationships/hyperlink" Target="https://twitter.com/" TargetMode="External"/><Relationship Id="rId2618" Type="http://schemas.openxmlformats.org/officeDocument/2006/relationships/hyperlink" Target="https://twitter.com/" TargetMode="External"/><Relationship Id="rId66" Type="http://schemas.openxmlformats.org/officeDocument/2006/relationships/hyperlink" Target="http://freshspectrum.com/eval13-day-three/" TargetMode="External"/><Relationship Id="rId131" Type="http://schemas.openxmlformats.org/officeDocument/2006/relationships/hyperlink" Target="http://ow.ly/pScUp" TargetMode="External"/><Relationship Id="rId369" Type="http://schemas.openxmlformats.org/officeDocument/2006/relationships/hyperlink" Target="https://github.com/tonyfujs/AEA2013" TargetMode="External"/><Relationship Id="rId576" Type="http://schemas.openxmlformats.org/officeDocument/2006/relationships/hyperlink" Target="https://twitter.com/" TargetMode="External"/><Relationship Id="rId783" Type="http://schemas.openxmlformats.org/officeDocument/2006/relationships/hyperlink" Target="https://twitter.com/" TargetMode="External"/><Relationship Id="rId990" Type="http://schemas.openxmlformats.org/officeDocument/2006/relationships/hyperlink" Target="https://twitter.com/" TargetMode="External"/><Relationship Id="rId1427" Type="http://schemas.openxmlformats.org/officeDocument/2006/relationships/hyperlink" Target="https://twitter.com/" TargetMode="External"/><Relationship Id="rId1634" Type="http://schemas.openxmlformats.org/officeDocument/2006/relationships/hyperlink" Target="https://twitter.com/" TargetMode="External"/><Relationship Id="rId1841" Type="http://schemas.openxmlformats.org/officeDocument/2006/relationships/hyperlink" Target="https://twitter.com/" TargetMode="External"/><Relationship Id="rId2257" Type="http://schemas.openxmlformats.org/officeDocument/2006/relationships/hyperlink" Target="https://twitter.com/" TargetMode="External"/><Relationship Id="rId2464" Type="http://schemas.openxmlformats.org/officeDocument/2006/relationships/hyperlink" Target="https://twitter.com/" TargetMode="External"/><Relationship Id="rId2671" Type="http://schemas.openxmlformats.org/officeDocument/2006/relationships/hyperlink" Target="https://twitter.com/" TargetMode="External"/><Relationship Id="rId229" Type="http://schemas.openxmlformats.org/officeDocument/2006/relationships/hyperlink" Target="http://ow.ly/q1Tya" TargetMode="External"/><Relationship Id="rId436" Type="http://schemas.openxmlformats.org/officeDocument/2006/relationships/hyperlink" Target="http://freshspectrum.com/eval13-day-two" TargetMode="External"/><Relationship Id="rId643" Type="http://schemas.openxmlformats.org/officeDocument/2006/relationships/hyperlink" Target="https://twitter.com/" TargetMode="External"/><Relationship Id="rId1066" Type="http://schemas.openxmlformats.org/officeDocument/2006/relationships/hyperlink" Target="https://twitter.com/" TargetMode="External"/><Relationship Id="rId1273" Type="http://schemas.openxmlformats.org/officeDocument/2006/relationships/hyperlink" Target="https://twitter.com/" TargetMode="External"/><Relationship Id="rId1480" Type="http://schemas.openxmlformats.org/officeDocument/2006/relationships/hyperlink" Target="https://twitter.com/" TargetMode="External"/><Relationship Id="rId1939" Type="http://schemas.openxmlformats.org/officeDocument/2006/relationships/hyperlink" Target="https://twitter.com/" TargetMode="External"/><Relationship Id="rId2117" Type="http://schemas.openxmlformats.org/officeDocument/2006/relationships/hyperlink" Target="https://twitter.com/" TargetMode="External"/><Relationship Id="rId2324" Type="http://schemas.openxmlformats.org/officeDocument/2006/relationships/hyperlink" Target="https://twitter.com/" TargetMode="External"/><Relationship Id="rId850" Type="http://schemas.openxmlformats.org/officeDocument/2006/relationships/hyperlink" Target="https://twitter.com/" TargetMode="External"/><Relationship Id="rId948" Type="http://schemas.openxmlformats.org/officeDocument/2006/relationships/hyperlink" Target="https://twitter.com/" TargetMode="External"/><Relationship Id="rId1133" Type="http://schemas.openxmlformats.org/officeDocument/2006/relationships/hyperlink" Target="https://twitter.com/" TargetMode="External"/><Relationship Id="rId1578" Type="http://schemas.openxmlformats.org/officeDocument/2006/relationships/hyperlink" Target="https://twitter.com/" TargetMode="External"/><Relationship Id="rId1701" Type="http://schemas.openxmlformats.org/officeDocument/2006/relationships/hyperlink" Target="https://twitter.com/" TargetMode="External"/><Relationship Id="rId1785" Type="http://schemas.openxmlformats.org/officeDocument/2006/relationships/hyperlink" Target="https://twitter.com/" TargetMode="External"/><Relationship Id="rId1992" Type="http://schemas.openxmlformats.org/officeDocument/2006/relationships/hyperlink" Target="https://twitter.com/" TargetMode="External"/><Relationship Id="rId2531" Type="http://schemas.openxmlformats.org/officeDocument/2006/relationships/hyperlink" Target="https://twitter.com/" TargetMode="External"/><Relationship Id="rId2629" Type="http://schemas.openxmlformats.org/officeDocument/2006/relationships/hyperlink" Target="https://twitter.com/" TargetMode="External"/><Relationship Id="rId77" Type="http://schemas.openxmlformats.org/officeDocument/2006/relationships/hyperlink" Target="http://ow.ly/pX5kq" TargetMode="External"/><Relationship Id="rId282" Type="http://schemas.openxmlformats.org/officeDocument/2006/relationships/hyperlink" Target="http://ow.ly/pS77m" TargetMode="External"/><Relationship Id="rId503" Type="http://schemas.openxmlformats.org/officeDocument/2006/relationships/hyperlink" Target="https://twitter.com/" TargetMode="External"/><Relationship Id="rId587" Type="http://schemas.openxmlformats.org/officeDocument/2006/relationships/hyperlink" Target="https://twitter.com/" TargetMode="External"/><Relationship Id="rId710" Type="http://schemas.openxmlformats.org/officeDocument/2006/relationships/hyperlink" Target="https://twitter.com/" TargetMode="External"/><Relationship Id="rId808" Type="http://schemas.openxmlformats.org/officeDocument/2006/relationships/hyperlink" Target="https://twitter.com/" TargetMode="External"/><Relationship Id="rId1340" Type="http://schemas.openxmlformats.org/officeDocument/2006/relationships/hyperlink" Target="https://twitter.com/" TargetMode="External"/><Relationship Id="rId1438" Type="http://schemas.openxmlformats.org/officeDocument/2006/relationships/hyperlink" Target="https://twitter.com/" TargetMode="External"/><Relationship Id="rId1645" Type="http://schemas.openxmlformats.org/officeDocument/2006/relationships/hyperlink" Target="https://twitter.com/" TargetMode="External"/><Relationship Id="rId2170" Type="http://schemas.openxmlformats.org/officeDocument/2006/relationships/hyperlink" Target="https://twitter.com/" TargetMode="External"/><Relationship Id="rId2268" Type="http://schemas.openxmlformats.org/officeDocument/2006/relationships/hyperlink" Target="https://twitter.com/" TargetMode="External"/><Relationship Id="rId8" Type="http://schemas.openxmlformats.org/officeDocument/2006/relationships/hyperlink" Target="http://www.eval.org/Evaluation2013" TargetMode="External"/><Relationship Id="rId142" Type="http://schemas.openxmlformats.org/officeDocument/2006/relationships/hyperlink" Target="http://www.edc.org/newsroom/announcements/edc_american_evaluation_association" TargetMode="External"/><Relationship Id="rId447" Type="http://schemas.openxmlformats.org/officeDocument/2006/relationships/hyperlink" Target="http://freshspectrum.com/eval13-day-three/" TargetMode="External"/><Relationship Id="rId794" Type="http://schemas.openxmlformats.org/officeDocument/2006/relationships/hyperlink" Target="https://twitter.com/" TargetMode="External"/><Relationship Id="rId1077" Type="http://schemas.openxmlformats.org/officeDocument/2006/relationships/hyperlink" Target="https://twitter.com/" TargetMode="External"/><Relationship Id="rId1200" Type="http://schemas.openxmlformats.org/officeDocument/2006/relationships/hyperlink" Target="https://twitter.com/" TargetMode="External"/><Relationship Id="rId1852" Type="http://schemas.openxmlformats.org/officeDocument/2006/relationships/hyperlink" Target="https://twitter.com/" TargetMode="External"/><Relationship Id="rId2030" Type="http://schemas.openxmlformats.org/officeDocument/2006/relationships/hyperlink" Target="https://twitter.com/" TargetMode="External"/><Relationship Id="rId2128" Type="http://schemas.openxmlformats.org/officeDocument/2006/relationships/hyperlink" Target="https://twitter.com/" TargetMode="External"/><Relationship Id="rId2475" Type="http://schemas.openxmlformats.org/officeDocument/2006/relationships/hyperlink" Target="https://twitter.com/" TargetMode="External"/><Relationship Id="rId2682" Type="http://schemas.openxmlformats.org/officeDocument/2006/relationships/hyperlink" Target="https://twitter.com/" TargetMode="External"/><Relationship Id="rId654" Type="http://schemas.openxmlformats.org/officeDocument/2006/relationships/hyperlink" Target="https://twitter.com/" TargetMode="External"/><Relationship Id="rId861" Type="http://schemas.openxmlformats.org/officeDocument/2006/relationships/hyperlink" Target="https://twitter.com/" TargetMode="External"/><Relationship Id="rId959" Type="http://schemas.openxmlformats.org/officeDocument/2006/relationships/hyperlink" Target="https://twitter.com/" TargetMode="External"/><Relationship Id="rId1284" Type="http://schemas.openxmlformats.org/officeDocument/2006/relationships/hyperlink" Target="https://twitter.com/" TargetMode="External"/><Relationship Id="rId1491" Type="http://schemas.openxmlformats.org/officeDocument/2006/relationships/hyperlink" Target="https://twitter.com/" TargetMode="External"/><Relationship Id="rId1505" Type="http://schemas.openxmlformats.org/officeDocument/2006/relationships/hyperlink" Target="https://twitter.com/" TargetMode="External"/><Relationship Id="rId1589" Type="http://schemas.openxmlformats.org/officeDocument/2006/relationships/hyperlink" Target="https://twitter.com/" TargetMode="External"/><Relationship Id="rId1712" Type="http://schemas.openxmlformats.org/officeDocument/2006/relationships/hyperlink" Target="https://twitter.com/" TargetMode="External"/><Relationship Id="rId2335" Type="http://schemas.openxmlformats.org/officeDocument/2006/relationships/hyperlink" Target="https://twitter.com/" TargetMode="External"/><Relationship Id="rId2542" Type="http://schemas.openxmlformats.org/officeDocument/2006/relationships/hyperlink" Target="https://twitter.com/" TargetMode="External"/><Relationship Id="rId293" Type="http://schemas.openxmlformats.org/officeDocument/2006/relationships/hyperlink" Target="http://wp.me/p27JjM-dC" TargetMode="External"/><Relationship Id="rId307" Type="http://schemas.openxmlformats.org/officeDocument/2006/relationships/hyperlink" Target="http://stephanieevergreen.com/upcoming-events/" TargetMode="External"/><Relationship Id="rId514" Type="http://schemas.openxmlformats.org/officeDocument/2006/relationships/hyperlink" Target="https://twitter.com/" TargetMode="External"/><Relationship Id="rId721" Type="http://schemas.openxmlformats.org/officeDocument/2006/relationships/hyperlink" Target="https://twitter.com/" TargetMode="External"/><Relationship Id="rId1144" Type="http://schemas.openxmlformats.org/officeDocument/2006/relationships/hyperlink" Target="https://twitter.com/" TargetMode="External"/><Relationship Id="rId1351" Type="http://schemas.openxmlformats.org/officeDocument/2006/relationships/hyperlink" Target="https://twitter.com/" TargetMode="External"/><Relationship Id="rId1449" Type="http://schemas.openxmlformats.org/officeDocument/2006/relationships/hyperlink" Target="https://twitter.com/" TargetMode="External"/><Relationship Id="rId1796" Type="http://schemas.openxmlformats.org/officeDocument/2006/relationships/hyperlink" Target="https://twitter.com/" TargetMode="External"/><Relationship Id="rId2181" Type="http://schemas.openxmlformats.org/officeDocument/2006/relationships/hyperlink" Target="https://twitter.com/" TargetMode="External"/><Relationship Id="rId2402" Type="http://schemas.openxmlformats.org/officeDocument/2006/relationships/hyperlink" Target="https://twitter.com/" TargetMode="External"/><Relationship Id="rId88" Type="http://schemas.openxmlformats.org/officeDocument/2006/relationships/hyperlink" Target="http://aea365.org/blog/?p=10277" TargetMode="External"/><Relationship Id="rId153" Type="http://schemas.openxmlformats.org/officeDocument/2006/relationships/hyperlink" Target="http://lnkd.in/bKXWhCW" TargetMode="External"/><Relationship Id="rId360" Type="http://schemas.openxmlformats.org/officeDocument/2006/relationships/hyperlink" Target="http://twitter.com/bhaggs" TargetMode="External"/><Relationship Id="rId598" Type="http://schemas.openxmlformats.org/officeDocument/2006/relationships/hyperlink" Target="https://twitter.com/" TargetMode="External"/><Relationship Id="rId819" Type="http://schemas.openxmlformats.org/officeDocument/2006/relationships/hyperlink" Target="https://twitter.com/" TargetMode="External"/><Relationship Id="rId1004" Type="http://schemas.openxmlformats.org/officeDocument/2006/relationships/hyperlink" Target="https://twitter.com/" TargetMode="External"/><Relationship Id="rId1211" Type="http://schemas.openxmlformats.org/officeDocument/2006/relationships/hyperlink" Target="https://twitter.com/" TargetMode="External"/><Relationship Id="rId1656" Type="http://schemas.openxmlformats.org/officeDocument/2006/relationships/hyperlink" Target="https://twitter.com/" TargetMode="External"/><Relationship Id="rId1863" Type="http://schemas.openxmlformats.org/officeDocument/2006/relationships/hyperlink" Target="https://twitter.com/" TargetMode="External"/><Relationship Id="rId2041" Type="http://schemas.openxmlformats.org/officeDocument/2006/relationships/hyperlink" Target="https://twitter.com/" TargetMode="External"/><Relationship Id="rId2279" Type="http://schemas.openxmlformats.org/officeDocument/2006/relationships/hyperlink" Target="https://twitter.com/" TargetMode="External"/><Relationship Id="rId2486" Type="http://schemas.openxmlformats.org/officeDocument/2006/relationships/hyperlink" Target="https://twitter.com/" TargetMode="External"/><Relationship Id="rId2693" Type="http://schemas.openxmlformats.org/officeDocument/2006/relationships/hyperlink" Target="https://twitter.com/" TargetMode="External"/><Relationship Id="rId2707" Type="http://schemas.openxmlformats.org/officeDocument/2006/relationships/hyperlink" Target="https://twitter.com/" TargetMode="External"/><Relationship Id="rId220" Type="http://schemas.openxmlformats.org/officeDocument/2006/relationships/hyperlink" Target="http://gis.cridata.org/maps/mapas/" TargetMode="External"/><Relationship Id="rId458" Type="http://schemas.openxmlformats.org/officeDocument/2006/relationships/hyperlink" Target="http://bit.ly/1gG1sm0" TargetMode="External"/><Relationship Id="rId665" Type="http://schemas.openxmlformats.org/officeDocument/2006/relationships/hyperlink" Target="https://twitter.com/" TargetMode="External"/><Relationship Id="rId872" Type="http://schemas.openxmlformats.org/officeDocument/2006/relationships/hyperlink" Target="https://twitter.com/" TargetMode="External"/><Relationship Id="rId1088" Type="http://schemas.openxmlformats.org/officeDocument/2006/relationships/hyperlink" Target="https://twitter.com/" TargetMode="External"/><Relationship Id="rId1295" Type="http://schemas.openxmlformats.org/officeDocument/2006/relationships/hyperlink" Target="https://twitter.com/" TargetMode="External"/><Relationship Id="rId1309" Type="http://schemas.openxmlformats.org/officeDocument/2006/relationships/hyperlink" Target="https://twitter.com/" TargetMode="External"/><Relationship Id="rId1516" Type="http://schemas.openxmlformats.org/officeDocument/2006/relationships/hyperlink" Target="https://twitter.com/" TargetMode="External"/><Relationship Id="rId1723" Type="http://schemas.openxmlformats.org/officeDocument/2006/relationships/hyperlink" Target="https://twitter.com/" TargetMode="External"/><Relationship Id="rId1930" Type="http://schemas.openxmlformats.org/officeDocument/2006/relationships/hyperlink" Target="https://twitter.com/" TargetMode="External"/><Relationship Id="rId2139" Type="http://schemas.openxmlformats.org/officeDocument/2006/relationships/hyperlink" Target="https://twitter.com/" TargetMode="External"/><Relationship Id="rId2346" Type="http://schemas.openxmlformats.org/officeDocument/2006/relationships/hyperlink" Target="https://twitter.com/" TargetMode="External"/><Relationship Id="rId2553" Type="http://schemas.openxmlformats.org/officeDocument/2006/relationships/hyperlink" Target="https://twitter.com/" TargetMode="External"/><Relationship Id="rId15" Type="http://schemas.openxmlformats.org/officeDocument/2006/relationships/hyperlink" Target="http://bit.ly/1cV09gz" TargetMode="External"/><Relationship Id="rId318" Type="http://schemas.openxmlformats.org/officeDocument/2006/relationships/hyperlink" Target="http://thepump.jsi.com/the-power-of-small-data/" TargetMode="External"/><Relationship Id="rId525" Type="http://schemas.openxmlformats.org/officeDocument/2006/relationships/hyperlink" Target="https://twitter.com/" TargetMode="External"/><Relationship Id="rId732" Type="http://schemas.openxmlformats.org/officeDocument/2006/relationships/hyperlink" Target="https://twitter.com/" TargetMode="External"/><Relationship Id="rId1155" Type="http://schemas.openxmlformats.org/officeDocument/2006/relationships/hyperlink" Target="https://twitter.com/" TargetMode="External"/><Relationship Id="rId1362" Type="http://schemas.openxmlformats.org/officeDocument/2006/relationships/hyperlink" Target="https://twitter.com/" TargetMode="External"/><Relationship Id="rId2192" Type="http://schemas.openxmlformats.org/officeDocument/2006/relationships/hyperlink" Target="https://twitter.com/" TargetMode="External"/><Relationship Id="rId2206" Type="http://schemas.openxmlformats.org/officeDocument/2006/relationships/hyperlink" Target="https://twitter.com/" TargetMode="External"/><Relationship Id="rId2413" Type="http://schemas.openxmlformats.org/officeDocument/2006/relationships/hyperlink" Target="https://twitter.com/" TargetMode="External"/><Relationship Id="rId2620" Type="http://schemas.openxmlformats.org/officeDocument/2006/relationships/hyperlink" Target="https://twitter.com/" TargetMode="External"/><Relationship Id="rId99" Type="http://schemas.openxmlformats.org/officeDocument/2006/relationships/hyperlink" Target="http://ow.ly/pT1BF" TargetMode="External"/><Relationship Id="rId164" Type="http://schemas.openxmlformats.org/officeDocument/2006/relationships/hyperlink" Target="http://ow.ly/pSIGQ" TargetMode="External"/><Relationship Id="rId371" Type="http://schemas.openxmlformats.org/officeDocument/2006/relationships/hyperlink" Target="https://vine.co/v/hdZ2mejFAYV" TargetMode="External"/><Relationship Id="rId1015" Type="http://schemas.openxmlformats.org/officeDocument/2006/relationships/hyperlink" Target="https://twitter.com/" TargetMode="External"/><Relationship Id="rId1222" Type="http://schemas.openxmlformats.org/officeDocument/2006/relationships/hyperlink" Target="https://twitter.com/" TargetMode="External"/><Relationship Id="rId1667" Type="http://schemas.openxmlformats.org/officeDocument/2006/relationships/hyperlink" Target="https://twitter.com/" TargetMode="External"/><Relationship Id="rId1874" Type="http://schemas.openxmlformats.org/officeDocument/2006/relationships/hyperlink" Target="https://twitter.com/" TargetMode="External"/><Relationship Id="rId2052" Type="http://schemas.openxmlformats.org/officeDocument/2006/relationships/hyperlink" Target="https://twitter.com/" TargetMode="External"/><Relationship Id="rId2497" Type="http://schemas.openxmlformats.org/officeDocument/2006/relationships/hyperlink" Target="https://twitter.com/" TargetMode="External"/><Relationship Id="rId2718" Type="http://schemas.openxmlformats.org/officeDocument/2006/relationships/hyperlink" Target="https://twitter.com/" TargetMode="External"/><Relationship Id="rId469" Type="http://schemas.openxmlformats.org/officeDocument/2006/relationships/hyperlink" Target="https://twitter.com/" TargetMode="External"/><Relationship Id="rId676" Type="http://schemas.openxmlformats.org/officeDocument/2006/relationships/hyperlink" Target="https://twitter.com/" TargetMode="External"/><Relationship Id="rId883" Type="http://schemas.openxmlformats.org/officeDocument/2006/relationships/hyperlink" Target="https://twitter.com/" TargetMode="External"/><Relationship Id="rId1099" Type="http://schemas.openxmlformats.org/officeDocument/2006/relationships/hyperlink" Target="https://twitter.com/" TargetMode="External"/><Relationship Id="rId1527" Type="http://schemas.openxmlformats.org/officeDocument/2006/relationships/hyperlink" Target="https://twitter.com/" TargetMode="External"/><Relationship Id="rId1734" Type="http://schemas.openxmlformats.org/officeDocument/2006/relationships/hyperlink" Target="https://twitter.com/" TargetMode="External"/><Relationship Id="rId1941" Type="http://schemas.openxmlformats.org/officeDocument/2006/relationships/hyperlink" Target="https://twitter.com/" TargetMode="External"/><Relationship Id="rId2357" Type="http://schemas.openxmlformats.org/officeDocument/2006/relationships/hyperlink" Target="https://twitter.com/" TargetMode="External"/><Relationship Id="rId2564" Type="http://schemas.openxmlformats.org/officeDocument/2006/relationships/hyperlink" Target="https://twitter.com/" TargetMode="External"/><Relationship Id="rId26" Type="http://schemas.openxmlformats.org/officeDocument/2006/relationships/hyperlink" Target="http://freshspectrum.com/eval13-day-two" TargetMode="External"/><Relationship Id="rId231" Type="http://schemas.openxmlformats.org/officeDocument/2006/relationships/hyperlink" Target="http://tumblacre.tumblr.com/post/64580240708/an-ethnographic-study-of-data-visualizers" TargetMode="External"/><Relationship Id="rId329" Type="http://schemas.openxmlformats.org/officeDocument/2006/relationships/hyperlink" Target="http://bolderadvocacy.org/blog/what-do-nonprofits-want-to-become-stronger-public-policy-advocates" TargetMode="External"/><Relationship Id="rId536" Type="http://schemas.openxmlformats.org/officeDocument/2006/relationships/hyperlink" Target="https://twitter.com/" TargetMode="External"/><Relationship Id="rId1166" Type="http://schemas.openxmlformats.org/officeDocument/2006/relationships/hyperlink" Target="https://twitter.com/" TargetMode="External"/><Relationship Id="rId1373" Type="http://schemas.openxmlformats.org/officeDocument/2006/relationships/hyperlink" Target="https://twitter.com/" TargetMode="External"/><Relationship Id="rId2217" Type="http://schemas.openxmlformats.org/officeDocument/2006/relationships/hyperlink" Target="https://twitter.com/" TargetMode="External"/><Relationship Id="rId175" Type="http://schemas.openxmlformats.org/officeDocument/2006/relationships/hyperlink" Target="http://bit.ly/1cV09gz" TargetMode="External"/><Relationship Id="rId743" Type="http://schemas.openxmlformats.org/officeDocument/2006/relationships/hyperlink" Target="https://twitter.com/" TargetMode="External"/><Relationship Id="rId950" Type="http://schemas.openxmlformats.org/officeDocument/2006/relationships/hyperlink" Target="https://twitter.com/" TargetMode="External"/><Relationship Id="rId1026" Type="http://schemas.openxmlformats.org/officeDocument/2006/relationships/hyperlink" Target="https://twitter.com/" TargetMode="External"/><Relationship Id="rId1580" Type="http://schemas.openxmlformats.org/officeDocument/2006/relationships/hyperlink" Target="https://twitter.com/" TargetMode="External"/><Relationship Id="rId1678" Type="http://schemas.openxmlformats.org/officeDocument/2006/relationships/hyperlink" Target="https://twitter.com/" TargetMode="External"/><Relationship Id="rId1801" Type="http://schemas.openxmlformats.org/officeDocument/2006/relationships/hyperlink" Target="https://twitter.com/" TargetMode="External"/><Relationship Id="rId1885" Type="http://schemas.openxmlformats.org/officeDocument/2006/relationships/hyperlink" Target="https://twitter.com/" TargetMode="External"/><Relationship Id="rId2424" Type="http://schemas.openxmlformats.org/officeDocument/2006/relationships/hyperlink" Target="https://twitter.com/" TargetMode="External"/><Relationship Id="rId2631" Type="http://schemas.openxmlformats.org/officeDocument/2006/relationships/hyperlink" Target="https://twitter.com/" TargetMode="External"/><Relationship Id="rId382" Type="http://schemas.openxmlformats.org/officeDocument/2006/relationships/hyperlink" Target="http://www.slideshare.net/annkemery/excel-2013-1016" TargetMode="External"/><Relationship Id="rId603" Type="http://schemas.openxmlformats.org/officeDocument/2006/relationships/hyperlink" Target="https://twitter.com/" TargetMode="External"/><Relationship Id="rId687" Type="http://schemas.openxmlformats.org/officeDocument/2006/relationships/hyperlink" Target="https://twitter.com/" TargetMode="External"/><Relationship Id="rId810" Type="http://schemas.openxmlformats.org/officeDocument/2006/relationships/hyperlink" Target="https://twitter.com/" TargetMode="External"/><Relationship Id="rId908" Type="http://schemas.openxmlformats.org/officeDocument/2006/relationships/hyperlink" Target="https://twitter.com/" TargetMode="External"/><Relationship Id="rId1233" Type="http://schemas.openxmlformats.org/officeDocument/2006/relationships/hyperlink" Target="https://twitter.com/" TargetMode="External"/><Relationship Id="rId1440" Type="http://schemas.openxmlformats.org/officeDocument/2006/relationships/hyperlink" Target="https://twitter.com/" TargetMode="External"/><Relationship Id="rId1538" Type="http://schemas.openxmlformats.org/officeDocument/2006/relationships/hyperlink" Target="https://twitter.com/" TargetMode="External"/><Relationship Id="rId2063" Type="http://schemas.openxmlformats.org/officeDocument/2006/relationships/hyperlink" Target="https://twitter.com/" TargetMode="External"/><Relationship Id="rId2270" Type="http://schemas.openxmlformats.org/officeDocument/2006/relationships/hyperlink" Target="https://twitter.com/" TargetMode="External"/><Relationship Id="rId2368" Type="http://schemas.openxmlformats.org/officeDocument/2006/relationships/hyperlink" Target="https://twitter.com/" TargetMode="External"/><Relationship Id="rId242" Type="http://schemas.openxmlformats.org/officeDocument/2006/relationships/hyperlink" Target="http://wp.me/p27JjM-dJ" TargetMode="External"/><Relationship Id="rId894" Type="http://schemas.openxmlformats.org/officeDocument/2006/relationships/hyperlink" Target="https://twitter.com/" TargetMode="External"/><Relationship Id="rId1177" Type="http://schemas.openxmlformats.org/officeDocument/2006/relationships/hyperlink" Target="https://twitter.com/" TargetMode="External"/><Relationship Id="rId1300" Type="http://schemas.openxmlformats.org/officeDocument/2006/relationships/hyperlink" Target="https://twitter.com/" TargetMode="External"/><Relationship Id="rId1745" Type="http://schemas.openxmlformats.org/officeDocument/2006/relationships/hyperlink" Target="https://twitter.com/" TargetMode="External"/><Relationship Id="rId1952" Type="http://schemas.openxmlformats.org/officeDocument/2006/relationships/hyperlink" Target="https://twitter.com/" TargetMode="External"/><Relationship Id="rId2130" Type="http://schemas.openxmlformats.org/officeDocument/2006/relationships/hyperlink" Target="https://twitter.com/" TargetMode="External"/><Relationship Id="rId2575" Type="http://schemas.openxmlformats.org/officeDocument/2006/relationships/hyperlink" Target="https://twitter.com/" TargetMode="External"/><Relationship Id="rId37" Type="http://schemas.openxmlformats.org/officeDocument/2006/relationships/hyperlink" Target="http://bit.ly/1auw02x" TargetMode="External"/><Relationship Id="rId102" Type="http://schemas.openxmlformats.org/officeDocument/2006/relationships/hyperlink" Target="http://ow.ly/pUQh2" TargetMode="External"/><Relationship Id="rId547" Type="http://schemas.openxmlformats.org/officeDocument/2006/relationships/hyperlink" Target="https://twitter.com/" TargetMode="External"/><Relationship Id="rId754" Type="http://schemas.openxmlformats.org/officeDocument/2006/relationships/hyperlink" Target="https://twitter.com/" TargetMode="External"/><Relationship Id="rId961" Type="http://schemas.openxmlformats.org/officeDocument/2006/relationships/hyperlink" Target="https://twitter.com/" TargetMode="External"/><Relationship Id="rId1384" Type="http://schemas.openxmlformats.org/officeDocument/2006/relationships/hyperlink" Target="https://twitter.com/" TargetMode="External"/><Relationship Id="rId1591" Type="http://schemas.openxmlformats.org/officeDocument/2006/relationships/hyperlink" Target="https://twitter.com/" TargetMode="External"/><Relationship Id="rId1605" Type="http://schemas.openxmlformats.org/officeDocument/2006/relationships/hyperlink" Target="https://twitter.com/" TargetMode="External"/><Relationship Id="rId1689" Type="http://schemas.openxmlformats.org/officeDocument/2006/relationships/hyperlink" Target="https://twitter.com/" TargetMode="External"/><Relationship Id="rId1812" Type="http://schemas.openxmlformats.org/officeDocument/2006/relationships/hyperlink" Target="https://twitter.com/" TargetMode="External"/><Relationship Id="rId2228" Type="http://schemas.openxmlformats.org/officeDocument/2006/relationships/hyperlink" Target="https://twitter.com/" TargetMode="External"/><Relationship Id="rId2435" Type="http://schemas.openxmlformats.org/officeDocument/2006/relationships/hyperlink" Target="https://twitter.com/" TargetMode="External"/><Relationship Id="rId2642" Type="http://schemas.openxmlformats.org/officeDocument/2006/relationships/hyperlink" Target="https://twitter.com/" TargetMode="External"/><Relationship Id="rId90" Type="http://schemas.openxmlformats.org/officeDocument/2006/relationships/hyperlink" Target="http://freshspectrum.com/eval13-day-two/" TargetMode="External"/><Relationship Id="rId186" Type="http://schemas.openxmlformats.org/officeDocument/2006/relationships/hyperlink" Target="http://bit.ly/15PWBI1" TargetMode="External"/><Relationship Id="rId393" Type="http://schemas.openxmlformats.org/officeDocument/2006/relationships/hyperlink" Target="http://freshspectrum.com/eval13-day-two/" TargetMode="External"/><Relationship Id="rId407" Type="http://schemas.openxmlformats.org/officeDocument/2006/relationships/hyperlink" Target="http://freshspectrum.com/eval13-day-three/" TargetMode="External"/><Relationship Id="rId614" Type="http://schemas.openxmlformats.org/officeDocument/2006/relationships/hyperlink" Target="https://twitter.com/" TargetMode="External"/><Relationship Id="rId821" Type="http://schemas.openxmlformats.org/officeDocument/2006/relationships/hyperlink" Target="https://twitter.com/" TargetMode="External"/><Relationship Id="rId1037" Type="http://schemas.openxmlformats.org/officeDocument/2006/relationships/hyperlink" Target="https://twitter.com/" TargetMode="External"/><Relationship Id="rId1244" Type="http://schemas.openxmlformats.org/officeDocument/2006/relationships/hyperlink" Target="https://twitter.com/" TargetMode="External"/><Relationship Id="rId1451" Type="http://schemas.openxmlformats.org/officeDocument/2006/relationships/hyperlink" Target="https://twitter.com/" TargetMode="External"/><Relationship Id="rId1896" Type="http://schemas.openxmlformats.org/officeDocument/2006/relationships/hyperlink" Target="https://twitter.com/" TargetMode="External"/><Relationship Id="rId2074" Type="http://schemas.openxmlformats.org/officeDocument/2006/relationships/hyperlink" Target="https://twitter.com/" TargetMode="External"/><Relationship Id="rId2281" Type="http://schemas.openxmlformats.org/officeDocument/2006/relationships/hyperlink" Target="https://twitter.com/" TargetMode="External"/><Relationship Id="rId2502" Type="http://schemas.openxmlformats.org/officeDocument/2006/relationships/hyperlink" Target="https://twitter.com/" TargetMode="External"/><Relationship Id="rId253" Type="http://schemas.openxmlformats.org/officeDocument/2006/relationships/hyperlink" Target="http://buff.ly/H7viiM" TargetMode="External"/><Relationship Id="rId460" Type="http://schemas.openxmlformats.org/officeDocument/2006/relationships/hyperlink" Target="http://bit.ly/1gG1sm0" TargetMode="External"/><Relationship Id="rId698" Type="http://schemas.openxmlformats.org/officeDocument/2006/relationships/hyperlink" Target="https://twitter.com/" TargetMode="External"/><Relationship Id="rId919" Type="http://schemas.openxmlformats.org/officeDocument/2006/relationships/hyperlink" Target="https://twitter.com/" TargetMode="External"/><Relationship Id="rId1090" Type="http://schemas.openxmlformats.org/officeDocument/2006/relationships/hyperlink" Target="https://twitter.com/" TargetMode="External"/><Relationship Id="rId1104" Type="http://schemas.openxmlformats.org/officeDocument/2006/relationships/hyperlink" Target="https://twitter.com/" TargetMode="External"/><Relationship Id="rId1311" Type="http://schemas.openxmlformats.org/officeDocument/2006/relationships/hyperlink" Target="https://twitter.com/" TargetMode="External"/><Relationship Id="rId1549" Type="http://schemas.openxmlformats.org/officeDocument/2006/relationships/hyperlink" Target="https://twitter.com/" TargetMode="External"/><Relationship Id="rId1756" Type="http://schemas.openxmlformats.org/officeDocument/2006/relationships/hyperlink" Target="https://twitter.com/" TargetMode="External"/><Relationship Id="rId1963" Type="http://schemas.openxmlformats.org/officeDocument/2006/relationships/hyperlink" Target="https://twitter.com/" TargetMode="External"/><Relationship Id="rId2141" Type="http://schemas.openxmlformats.org/officeDocument/2006/relationships/hyperlink" Target="https://twitter.com/" TargetMode="External"/><Relationship Id="rId2379" Type="http://schemas.openxmlformats.org/officeDocument/2006/relationships/hyperlink" Target="https://twitter.com/" TargetMode="External"/><Relationship Id="rId2586" Type="http://schemas.openxmlformats.org/officeDocument/2006/relationships/hyperlink" Target="https://twitter.com/" TargetMode="External"/><Relationship Id="rId48" Type="http://schemas.openxmlformats.org/officeDocument/2006/relationships/hyperlink" Target="http://freshspectrum.com/eval13-day-two/" TargetMode="External"/><Relationship Id="rId113" Type="http://schemas.openxmlformats.org/officeDocument/2006/relationships/hyperlink" Target="http://ow.ly/pUXam" TargetMode="External"/><Relationship Id="rId320" Type="http://schemas.openxmlformats.org/officeDocument/2006/relationships/hyperlink" Target="http://bit.ly/1cV09gz" TargetMode="External"/><Relationship Id="rId558" Type="http://schemas.openxmlformats.org/officeDocument/2006/relationships/hyperlink" Target="https://twitter.com/" TargetMode="External"/><Relationship Id="rId765" Type="http://schemas.openxmlformats.org/officeDocument/2006/relationships/hyperlink" Target="https://twitter.com/" TargetMode="External"/><Relationship Id="rId972" Type="http://schemas.openxmlformats.org/officeDocument/2006/relationships/hyperlink" Target="https://twitter.com/" TargetMode="External"/><Relationship Id="rId1188" Type="http://schemas.openxmlformats.org/officeDocument/2006/relationships/hyperlink" Target="https://twitter.com/" TargetMode="External"/><Relationship Id="rId1395" Type="http://schemas.openxmlformats.org/officeDocument/2006/relationships/hyperlink" Target="https://twitter.com/" TargetMode="External"/><Relationship Id="rId1409" Type="http://schemas.openxmlformats.org/officeDocument/2006/relationships/hyperlink" Target="https://twitter.com/" TargetMode="External"/><Relationship Id="rId1616" Type="http://schemas.openxmlformats.org/officeDocument/2006/relationships/hyperlink" Target="https://twitter.com/" TargetMode="External"/><Relationship Id="rId1823" Type="http://schemas.openxmlformats.org/officeDocument/2006/relationships/hyperlink" Target="https://twitter.com/" TargetMode="External"/><Relationship Id="rId2001" Type="http://schemas.openxmlformats.org/officeDocument/2006/relationships/hyperlink" Target="https://twitter.com/" TargetMode="External"/><Relationship Id="rId2239" Type="http://schemas.openxmlformats.org/officeDocument/2006/relationships/hyperlink" Target="https://twitter.com/" TargetMode="External"/><Relationship Id="rId2446" Type="http://schemas.openxmlformats.org/officeDocument/2006/relationships/hyperlink" Target="https://twitter.com/" TargetMode="External"/><Relationship Id="rId2653" Type="http://schemas.openxmlformats.org/officeDocument/2006/relationships/hyperlink" Target="https://twitter.com/" TargetMode="External"/><Relationship Id="rId197" Type="http://schemas.openxmlformats.org/officeDocument/2006/relationships/hyperlink" Target="http://ow.ly/25zjHa" TargetMode="External"/><Relationship Id="rId418" Type="http://schemas.openxmlformats.org/officeDocument/2006/relationships/hyperlink" Target="http://ow.ly/q2d0o" TargetMode="External"/><Relationship Id="rId625" Type="http://schemas.openxmlformats.org/officeDocument/2006/relationships/hyperlink" Target="https://twitter.com/" TargetMode="External"/><Relationship Id="rId832" Type="http://schemas.openxmlformats.org/officeDocument/2006/relationships/hyperlink" Target="https://twitter.com/" TargetMode="External"/><Relationship Id="rId1048" Type="http://schemas.openxmlformats.org/officeDocument/2006/relationships/hyperlink" Target="https://twitter.com/" TargetMode="External"/><Relationship Id="rId1255" Type="http://schemas.openxmlformats.org/officeDocument/2006/relationships/hyperlink" Target="https://twitter.com/" TargetMode="External"/><Relationship Id="rId1462" Type="http://schemas.openxmlformats.org/officeDocument/2006/relationships/hyperlink" Target="https://twitter.com/" TargetMode="External"/><Relationship Id="rId2085" Type="http://schemas.openxmlformats.org/officeDocument/2006/relationships/hyperlink" Target="https://twitter.com/" TargetMode="External"/><Relationship Id="rId2292" Type="http://schemas.openxmlformats.org/officeDocument/2006/relationships/hyperlink" Target="https://twitter.com/" TargetMode="External"/><Relationship Id="rId2306" Type="http://schemas.openxmlformats.org/officeDocument/2006/relationships/hyperlink" Target="https://twitter.com/" TargetMode="External"/><Relationship Id="rId2513" Type="http://schemas.openxmlformats.org/officeDocument/2006/relationships/hyperlink" Target="https://twitter.com/" TargetMode="External"/><Relationship Id="rId264" Type="http://schemas.openxmlformats.org/officeDocument/2006/relationships/hyperlink" Target="http://ow.ly/pS7R9" TargetMode="External"/><Relationship Id="rId471" Type="http://schemas.openxmlformats.org/officeDocument/2006/relationships/hyperlink" Target="https://twitter.com/" TargetMode="External"/><Relationship Id="rId1115" Type="http://schemas.openxmlformats.org/officeDocument/2006/relationships/hyperlink" Target="https://twitter.com/" TargetMode="External"/><Relationship Id="rId1322" Type="http://schemas.openxmlformats.org/officeDocument/2006/relationships/hyperlink" Target="https://twitter.com/" TargetMode="External"/><Relationship Id="rId1767" Type="http://schemas.openxmlformats.org/officeDocument/2006/relationships/hyperlink" Target="https://twitter.com/" TargetMode="External"/><Relationship Id="rId1974" Type="http://schemas.openxmlformats.org/officeDocument/2006/relationships/hyperlink" Target="https://twitter.com/" TargetMode="External"/><Relationship Id="rId2152" Type="http://schemas.openxmlformats.org/officeDocument/2006/relationships/hyperlink" Target="https://twitter.com/" TargetMode="External"/><Relationship Id="rId2597" Type="http://schemas.openxmlformats.org/officeDocument/2006/relationships/hyperlink" Target="https://twitter.com/" TargetMode="External"/><Relationship Id="rId2720" Type="http://schemas.openxmlformats.org/officeDocument/2006/relationships/hyperlink" Target="https://twitter.com/" TargetMode="External"/><Relationship Id="rId59" Type="http://schemas.openxmlformats.org/officeDocument/2006/relationships/hyperlink" Target="http://goo.gl/xoY0hP" TargetMode="External"/><Relationship Id="rId124" Type="http://schemas.openxmlformats.org/officeDocument/2006/relationships/hyperlink" Target="http://www.qualitative-researcher.com/" TargetMode="External"/><Relationship Id="rId569" Type="http://schemas.openxmlformats.org/officeDocument/2006/relationships/hyperlink" Target="https://twitter.com/" TargetMode="External"/><Relationship Id="rId776" Type="http://schemas.openxmlformats.org/officeDocument/2006/relationships/hyperlink" Target="https://twitter.com/" TargetMode="External"/><Relationship Id="rId983" Type="http://schemas.openxmlformats.org/officeDocument/2006/relationships/hyperlink" Target="https://twitter.com/" TargetMode="External"/><Relationship Id="rId1199" Type="http://schemas.openxmlformats.org/officeDocument/2006/relationships/hyperlink" Target="https://twitter.com/" TargetMode="External"/><Relationship Id="rId1627" Type="http://schemas.openxmlformats.org/officeDocument/2006/relationships/hyperlink" Target="https://twitter.com/" TargetMode="External"/><Relationship Id="rId1834" Type="http://schemas.openxmlformats.org/officeDocument/2006/relationships/hyperlink" Target="https://twitter.com/" TargetMode="External"/><Relationship Id="rId2457" Type="http://schemas.openxmlformats.org/officeDocument/2006/relationships/hyperlink" Target="https://twitter.com/" TargetMode="External"/><Relationship Id="rId2664" Type="http://schemas.openxmlformats.org/officeDocument/2006/relationships/hyperlink" Target="https://twitter.com/" TargetMode="External"/><Relationship Id="rId331" Type="http://schemas.openxmlformats.org/officeDocument/2006/relationships/hyperlink" Target="http://bolderadvocacy.org/blog/what-do-nonprofits-want-to-become-stronger-public-policy-advocates" TargetMode="External"/><Relationship Id="rId429" Type="http://schemas.openxmlformats.org/officeDocument/2006/relationships/hyperlink" Target="http://ow.ly/pXeUu" TargetMode="External"/><Relationship Id="rId636" Type="http://schemas.openxmlformats.org/officeDocument/2006/relationships/hyperlink" Target="https://twitter.com/" TargetMode="External"/><Relationship Id="rId1059" Type="http://schemas.openxmlformats.org/officeDocument/2006/relationships/hyperlink" Target="https://twitter.com/" TargetMode="External"/><Relationship Id="rId1266" Type="http://schemas.openxmlformats.org/officeDocument/2006/relationships/hyperlink" Target="https://twitter.com/" TargetMode="External"/><Relationship Id="rId1473" Type="http://schemas.openxmlformats.org/officeDocument/2006/relationships/hyperlink" Target="https://twitter.com/" TargetMode="External"/><Relationship Id="rId2012" Type="http://schemas.openxmlformats.org/officeDocument/2006/relationships/hyperlink" Target="https://twitter.com/" TargetMode="External"/><Relationship Id="rId2096" Type="http://schemas.openxmlformats.org/officeDocument/2006/relationships/hyperlink" Target="https://twitter.com/" TargetMode="External"/><Relationship Id="rId2317" Type="http://schemas.openxmlformats.org/officeDocument/2006/relationships/hyperlink" Target="https://twitter.com/" TargetMode="External"/><Relationship Id="rId843" Type="http://schemas.openxmlformats.org/officeDocument/2006/relationships/hyperlink" Target="https://twitter.com/" TargetMode="External"/><Relationship Id="rId1126" Type="http://schemas.openxmlformats.org/officeDocument/2006/relationships/hyperlink" Target="https://twitter.com/" TargetMode="External"/><Relationship Id="rId1680" Type="http://schemas.openxmlformats.org/officeDocument/2006/relationships/hyperlink" Target="https://twitter.com/" TargetMode="External"/><Relationship Id="rId1778" Type="http://schemas.openxmlformats.org/officeDocument/2006/relationships/hyperlink" Target="https://twitter.com/" TargetMode="External"/><Relationship Id="rId1901" Type="http://schemas.openxmlformats.org/officeDocument/2006/relationships/hyperlink" Target="https://twitter.com/" TargetMode="External"/><Relationship Id="rId1985" Type="http://schemas.openxmlformats.org/officeDocument/2006/relationships/hyperlink" Target="https://twitter.com/" TargetMode="External"/><Relationship Id="rId2524" Type="http://schemas.openxmlformats.org/officeDocument/2006/relationships/hyperlink" Target="https://twitter.com/" TargetMode="External"/><Relationship Id="rId275" Type="http://schemas.openxmlformats.org/officeDocument/2006/relationships/hyperlink" Target="http://goo.gl/1AKJMJ" TargetMode="External"/><Relationship Id="rId482" Type="http://schemas.openxmlformats.org/officeDocument/2006/relationships/hyperlink" Target="https://twitter.com/" TargetMode="External"/><Relationship Id="rId703" Type="http://schemas.openxmlformats.org/officeDocument/2006/relationships/hyperlink" Target="https://twitter.com/" TargetMode="External"/><Relationship Id="rId910" Type="http://schemas.openxmlformats.org/officeDocument/2006/relationships/hyperlink" Target="https://twitter.com/" TargetMode="External"/><Relationship Id="rId1333" Type="http://schemas.openxmlformats.org/officeDocument/2006/relationships/hyperlink" Target="https://twitter.com/" TargetMode="External"/><Relationship Id="rId1540" Type="http://schemas.openxmlformats.org/officeDocument/2006/relationships/hyperlink" Target="https://twitter.com/" TargetMode="External"/><Relationship Id="rId1638" Type="http://schemas.openxmlformats.org/officeDocument/2006/relationships/hyperlink" Target="https://twitter.com/" TargetMode="External"/><Relationship Id="rId2163" Type="http://schemas.openxmlformats.org/officeDocument/2006/relationships/hyperlink" Target="https://twitter.com/" TargetMode="External"/><Relationship Id="rId2370" Type="http://schemas.openxmlformats.org/officeDocument/2006/relationships/hyperlink" Target="https://twitter.com/" TargetMode="External"/><Relationship Id="rId135" Type="http://schemas.openxmlformats.org/officeDocument/2006/relationships/hyperlink" Target="http://ow.ly/pSbSA" TargetMode="External"/><Relationship Id="rId342" Type="http://schemas.openxmlformats.org/officeDocument/2006/relationships/hyperlink" Target="http://freshspectrum.com/eval13-day-two/" TargetMode="External"/><Relationship Id="rId787" Type="http://schemas.openxmlformats.org/officeDocument/2006/relationships/hyperlink" Target="https://twitter.com/" TargetMode="External"/><Relationship Id="rId994" Type="http://schemas.openxmlformats.org/officeDocument/2006/relationships/hyperlink" Target="https://twitter.com/" TargetMode="External"/><Relationship Id="rId1400" Type="http://schemas.openxmlformats.org/officeDocument/2006/relationships/hyperlink" Target="https://twitter.com/" TargetMode="External"/><Relationship Id="rId1845" Type="http://schemas.openxmlformats.org/officeDocument/2006/relationships/hyperlink" Target="https://twitter.com/" TargetMode="External"/><Relationship Id="rId2023" Type="http://schemas.openxmlformats.org/officeDocument/2006/relationships/hyperlink" Target="https://twitter.com/" TargetMode="External"/><Relationship Id="rId2230" Type="http://schemas.openxmlformats.org/officeDocument/2006/relationships/hyperlink" Target="https://twitter.com/" TargetMode="External"/><Relationship Id="rId2468" Type="http://schemas.openxmlformats.org/officeDocument/2006/relationships/hyperlink" Target="https://twitter.com/" TargetMode="External"/><Relationship Id="rId2675" Type="http://schemas.openxmlformats.org/officeDocument/2006/relationships/hyperlink" Target="https://twitter.com/" TargetMode="External"/><Relationship Id="rId202" Type="http://schemas.openxmlformats.org/officeDocument/2006/relationships/hyperlink" Target="http://ow.ly/pUfhv" TargetMode="External"/><Relationship Id="rId647" Type="http://schemas.openxmlformats.org/officeDocument/2006/relationships/hyperlink" Target="https://twitter.com/" TargetMode="External"/><Relationship Id="rId854" Type="http://schemas.openxmlformats.org/officeDocument/2006/relationships/hyperlink" Target="https://twitter.com/" TargetMode="External"/><Relationship Id="rId1277" Type="http://schemas.openxmlformats.org/officeDocument/2006/relationships/hyperlink" Target="https://twitter.com/" TargetMode="External"/><Relationship Id="rId1484" Type="http://schemas.openxmlformats.org/officeDocument/2006/relationships/hyperlink" Target="https://twitter.com/" TargetMode="External"/><Relationship Id="rId1691" Type="http://schemas.openxmlformats.org/officeDocument/2006/relationships/hyperlink" Target="https://twitter.com/" TargetMode="External"/><Relationship Id="rId1705" Type="http://schemas.openxmlformats.org/officeDocument/2006/relationships/hyperlink" Target="https://twitter.com/" TargetMode="External"/><Relationship Id="rId1912" Type="http://schemas.openxmlformats.org/officeDocument/2006/relationships/hyperlink" Target="https://twitter.com/" TargetMode="External"/><Relationship Id="rId2328" Type="http://schemas.openxmlformats.org/officeDocument/2006/relationships/hyperlink" Target="https://twitter.com/" TargetMode="External"/><Relationship Id="rId2535" Type="http://schemas.openxmlformats.org/officeDocument/2006/relationships/hyperlink" Target="https://twitter.com/" TargetMode="External"/><Relationship Id="rId286" Type="http://schemas.openxmlformats.org/officeDocument/2006/relationships/hyperlink" Target="http://cesef.memberlodge.org/Default.aspx?pageId=670313" TargetMode="External"/><Relationship Id="rId493" Type="http://schemas.openxmlformats.org/officeDocument/2006/relationships/hyperlink" Target="https://twitter.com/" TargetMode="External"/><Relationship Id="rId507" Type="http://schemas.openxmlformats.org/officeDocument/2006/relationships/hyperlink" Target="https://twitter.com/" TargetMode="External"/><Relationship Id="rId714" Type="http://schemas.openxmlformats.org/officeDocument/2006/relationships/hyperlink" Target="https://twitter.com/" TargetMode="External"/><Relationship Id="rId921" Type="http://schemas.openxmlformats.org/officeDocument/2006/relationships/hyperlink" Target="https://twitter.com/" TargetMode="External"/><Relationship Id="rId1137" Type="http://schemas.openxmlformats.org/officeDocument/2006/relationships/hyperlink" Target="https://twitter.com/" TargetMode="External"/><Relationship Id="rId1344" Type="http://schemas.openxmlformats.org/officeDocument/2006/relationships/hyperlink" Target="https://twitter.com/" TargetMode="External"/><Relationship Id="rId1551" Type="http://schemas.openxmlformats.org/officeDocument/2006/relationships/hyperlink" Target="https://twitter.com/" TargetMode="External"/><Relationship Id="rId1789" Type="http://schemas.openxmlformats.org/officeDocument/2006/relationships/hyperlink" Target="https://twitter.com/" TargetMode="External"/><Relationship Id="rId1996" Type="http://schemas.openxmlformats.org/officeDocument/2006/relationships/hyperlink" Target="https://twitter.com/" TargetMode="External"/><Relationship Id="rId2174" Type="http://schemas.openxmlformats.org/officeDocument/2006/relationships/hyperlink" Target="https://twitter.com/" TargetMode="External"/><Relationship Id="rId2381" Type="http://schemas.openxmlformats.org/officeDocument/2006/relationships/hyperlink" Target="https://twitter.com/" TargetMode="External"/><Relationship Id="rId2602" Type="http://schemas.openxmlformats.org/officeDocument/2006/relationships/hyperlink" Target="https://twitter.com/" TargetMode="External"/><Relationship Id="rId50" Type="http://schemas.openxmlformats.org/officeDocument/2006/relationships/hyperlink" Target="http://ow.ly/pWQQd" TargetMode="External"/><Relationship Id="rId146" Type="http://schemas.openxmlformats.org/officeDocument/2006/relationships/hyperlink" Target="http://aea365.org/blog/?p=10307" TargetMode="External"/><Relationship Id="rId353" Type="http://schemas.openxmlformats.org/officeDocument/2006/relationships/hyperlink" Target="https://github.com/tonyfujs/AEA2013" TargetMode="External"/><Relationship Id="rId560" Type="http://schemas.openxmlformats.org/officeDocument/2006/relationships/hyperlink" Target="https://twitter.com/" TargetMode="External"/><Relationship Id="rId798" Type="http://schemas.openxmlformats.org/officeDocument/2006/relationships/hyperlink" Target="https://twitter.com/" TargetMode="External"/><Relationship Id="rId1190" Type="http://schemas.openxmlformats.org/officeDocument/2006/relationships/hyperlink" Target="https://twitter.com/" TargetMode="External"/><Relationship Id="rId1204" Type="http://schemas.openxmlformats.org/officeDocument/2006/relationships/hyperlink" Target="https://twitter.com/" TargetMode="External"/><Relationship Id="rId1411" Type="http://schemas.openxmlformats.org/officeDocument/2006/relationships/hyperlink" Target="https://twitter.com/" TargetMode="External"/><Relationship Id="rId1649" Type="http://schemas.openxmlformats.org/officeDocument/2006/relationships/hyperlink" Target="https://twitter.com/" TargetMode="External"/><Relationship Id="rId1856" Type="http://schemas.openxmlformats.org/officeDocument/2006/relationships/hyperlink" Target="https://twitter.com/" TargetMode="External"/><Relationship Id="rId2034" Type="http://schemas.openxmlformats.org/officeDocument/2006/relationships/hyperlink" Target="https://twitter.com/" TargetMode="External"/><Relationship Id="rId2241" Type="http://schemas.openxmlformats.org/officeDocument/2006/relationships/hyperlink" Target="https://twitter.com/" TargetMode="External"/><Relationship Id="rId2479" Type="http://schemas.openxmlformats.org/officeDocument/2006/relationships/hyperlink" Target="https://twitter.com/" TargetMode="External"/><Relationship Id="rId2686" Type="http://schemas.openxmlformats.org/officeDocument/2006/relationships/hyperlink" Target="https://twitter.com/" TargetMode="External"/><Relationship Id="rId213" Type="http://schemas.openxmlformats.org/officeDocument/2006/relationships/hyperlink" Target="http://watersfoundation.org/" TargetMode="External"/><Relationship Id="rId420" Type="http://schemas.openxmlformats.org/officeDocument/2006/relationships/hyperlink" Target="http://ow.ly/q11uR" TargetMode="External"/><Relationship Id="rId658" Type="http://schemas.openxmlformats.org/officeDocument/2006/relationships/hyperlink" Target="https://twitter.com/" TargetMode="External"/><Relationship Id="rId865" Type="http://schemas.openxmlformats.org/officeDocument/2006/relationships/hyperlink" Target="https://twitter.com/" TargetMode="External"/><Relationship Id="rId1050" Type="http://schemas.openxmlformats.org/officeDocument/2006/relationships/hyperlink" Target="https://twitter.com/" TargetMode="External"/><Relationship Id="rId1288" Type="http://schemas.openxmlformats.org/officeDocument/2006/relationships/hyperlink" Target="https://twitter.com/" TargetMode="External"/><Relationship Id="rId1495" Type="http://schemas.openxmlformats.org/officeDocument/2006/relationships/hyperlink" Target="https://twitter.com/" TargetMode="External"/><Relationship Id="rId1509" Type="http://schemas.openxmlformats.org/officeDocument/2006/relationships/hyperlink" Target="https://twitter.com/" TargetMode="External"/><Relationship Id="rId1716" Type="http://schemas.openxmlformats.org/officeDocument/2006/relationships/hyperlink" Target="https://twitter.com/" TargetMode="External"/><Relationship Id="rId1923" Type="http://schemas.openxmlformats.org/officeDocument/2006/relationships/hyperlink" Target="https://twitter.com/" TargetMode="External"/><Relationship Id="rId2101" Type="http://schemas.openxmlformats.org/officeDocument/2006/relationships/hyperlink" Target="https://twitter.com/" TargetMode="External"/><Relationship Id="rId2339" Type="http://schemas.openxmlformats.org/officeDocument/2006/relationships/hyperlink" Target="https://twitter.com/" TargetMode="External"/><Relationship Id="rId2546" Type="http://schemas.openxmlformats.org/officeDocument/2006/relationships/hyperlink" Target="https://twitter.com/" TargetMode="External"/><Relationship Id="rId297" Type="http://schemas.openxmlformats.org/officeDocument/2006/relationships/hyperlink" Target="http://wp.me/p27JjM-dJ" TargetMode="External"/><Relationship Id="rId518" Type="http://schemas.openxmlformats.org/officeDocument/2006/relationships/hyperlink" Target="https://twitter.com/" TargetMode="External"/><Relationship Id="rId725" Type="http://schemas.openxmlformats.org/officeDocument/2006/relationships/hyperlink" Target="https://twitter.com/" TargetMode="External"/><Relationship Id="rId932" Type="http://schemas.openxmlformats.org/officeDocument/2006/relationships/hyperlink" Target="https://twitter.com/" TargetMode="External"/><Relationship Id="rId1148" Type="http://schemas.openxmlformats.org/officeDocument/2006/relationships/hyperlink" Target="https://twitter.com/" TargetMode="External"/><Relationship Id="rId1355" Type="http://schemas.openxmlformats.org/officeDocument/2006/relationships/hyperlink" Target="https://twitter.com/" TargetMode="External"/><Relationship Id="rId1562" Type="http://schemas.openxmlformats.org/officeDocument/2006/relationships/hyperlink" Target="https://twitter.com/" TargetMode="External"/><Relationship Id="rId2185" Type="http://schemas.openxmlformats.org/officeDocument/2006/relationships/hyperlink" Target="https://twitter.com/" TargetMode="External"/><Relationship Id="rId2392" Type="http://schemas.openxmlformats.org/officeDocument/2006/relationships/hyperlink" Target="https://twitter.com/" TargetMode="External"/><Relationship Id="rId2406" Type="http://schemas.openxmlformats.org/officeDocument/2006/relationships/hyperlink" Target="https://twitter.com/" TargetMode="External"/><Relationship Id="rId2613" Type="http://schemas.openxmlformats.org/officeDocument/2006/relationships/hyperlink" Target="https://twitter.com/" TargetMode="External"/><Relationship Id="rId157" Type="http://schemas.openxmlformats.org/officeDocument/2006/relationships/hyperlink" Target="http://ow.ly/pV7hL" TargetMode="External"/><Relationship Id="rId364" Type="http://schemas.openxmlformats.org/officeDocument/2006/relationships/hyperlink" Target="http://twitter.com/bhaggs" TargetMode="External"/><Relationship Id="rId1008" Type="http://schemas.openxmlformats.org/officeDocument/2006/relationships/hyperlink" Target="https://twitter.com/" TargetMode="External"/><Relationship Id="rId1215" Type="http://schemas.openxmlformats.org/officeDocument/2006/relationships/hyperlink" Target="https://twitter.com/" TargetMode="External"/><Relationship Id="rId1422" Type="http://schemas.openxmlformats.org/officeDocument/2006/relationships/hyperlink" Target="https://twitter.com/" TargetMode="External"/><Relationship Id="rId1867" Type="http://schemas.openxmlformats.org/officeDocument/2006/relationships/hyperlink" Target="https://twitter.com/" TargetMode="External"/><Relationship Id="rId2045" Type="http://schemas.openxmlformats.org/officeDocument/2006/relationships/hyperlink" Target="https://twitter.com/" TargetMode="External"/><Relationship Id="rId2697" Type="http://schemas.openxmlformats.org/officeDocument/2006/relationships/hyperlink" Target="https://twitter.com/" TargetMode="External"/><Relationship Id="rId61" Type="http://schemas.openxmlformats.org/officeDocument/2006/relationships/hyperlink" Target="https://github.com/tonyfujs/AEA2013" TargetMode="External"/><Relationship Id="rId571" Type="http://schemas.openxmlformats.org/officeDocument/2006/relationships/hyperlink" Target="https://twitter.com/" TargetMode="External"/><Relationship Id="rId669" Type="http://schemas.openxmlformats.org/officeDocument/2006/relationships/hyperlink" Target="https://twitter.com/" TargetMode="External"/><Relationship Id="rId876" Type="http://schemas.openxmlformats.org/officeDocument/2006/relationships/hyperlink" Target="https://twitter.com/" TargetMode="External"/><Relationship Id="rId1299" Type="http://schemas.openxmlformats.org/officeDocument/2006/relationships/hyperlink" Target="https://twitter.com/" TargetMode="External"/><Relationship Id="rId1727" Type="http://schemas.openxmlformats.org/officeDocument/2006/relationships/hyperlink" Target="https://twitter.com/" TargetMode="External"/><Relationship Id="rId1934" Type="http://schemas.openxmlformats.org/officeDocument/2006/relationships/hyperlink" Target="https://twitter.com/" TargetMode="External"/><Relationship Id="rId2252" Type="http://schemas.openxmlformats.org/officeDocument/2006/relationships/hyperlink" Target="https://twitter.com/" TargetMode="External"/><Relationship Id="rId2557" Type="http://schemas.openxmlformats.org/officeDocument/2006/relationships/hyperlink" Target="https://twitter.com/" TargetMode="External"/><Relationship Id="rId19" Type="http://schemas.openxmlformats.org/officeDocument/2006/relationships/hyperlink" Target="http://freshspectrum.com/eval2013/" TargetMode="External"/><Relationship Id="rId224" Type="http://schemas.openxmlformats.org/officeDocument/2006/relationships/hyperlink" Target="http://adventuresinevaluation.podbean.com/2013/10/06/presenting-data-effectively-an-interview-with-stephanie-evergreen/" TargetMode="External"/><Relationship Id="rId431" Type="http://schemas.openxmlformats.org/officeDocument/2006/relationships/hyperlink" Target="http://ow.ly/pXf4A" TargetMode="External"/><Relationship Id="rId529" Type="http://schemas.openxmlformats.org/officeDocument/2006/relationships/hyperlink" Target="https://twitter.com/" TargetMode="External"/><Relationship Id="rId736" Type="http://schemas.openxmlformats.org/officeDocument/2006/relationships/hyperlink" Target="https://twitter.com/" TargetMode="External"/><Relationship Id="rId1061" Type="http://schemas.openxmlformats.org/officeDocument/2006/relationships/hyperlink" Target="https://twitter.com/" TargetMode="External"/><Relationship Id="rId1159" Type="http://schemas.openxmlformats.org/officeDocument/2006/relationships/hyperlink" Target="https://twitter.com/" TargetMode="External"/><Relationship Id="rId1366" Type="http://schemas.openxmlformats.org/officeDocument/2006/relationships/hyperlink" Target="https://twitter.com/" TargetMode="External"/><Relationship Id="rId2112" Type="http://schemas.openxmlformats.org/officeDocument/2006/relationships/hyperlink" Target="https://twitter.com/" TargetMode="External"/><Relationship Id="rId2196" Type="http://schemas.openxmlformats.org/officeDocument/2006/relationships/hyperlink" Target="https://twitter.com/" TargetMode="External"/><Relationship Id="rId2417" Type="http://schemas.openxmlformats.org/officeDocument/2006/relationships/hyperlink" Target="https://twitter.com/" TargetMode="External"/><Relationship Id="rId168" Type="http://schemas.openxmlformats.org/officeDocument/2006/relationships/hyperlink" Target="http://www.eval.org/p/cm/ld/fid=21" TargetMode="External"/><Relationship Id="rId943" Type="http://schemas.openxmlformats.org/officeDocument/2006/relationships/hyperlink" Target="https://twitter.com/" TargetMode="External"/><Relationship Id="rId1019" Type="http://schemas.openxmlformats.org/officeDocument/2006/relationships/hyperlink" Target="https://twitter.com/" TargetMode="External"/><Relationship Id="rId1573" Type="http://schemas.openxmlformats.org/officeDocument/2006/relationships/hyperlink" Target="https://twitter.com/" TargetMode="External"/><Relationship Id="rId1780" Type="http://schemas.openxmlformats.org/officeDocument/2006/relationships/hyperlink" Target="https://twitter.com/" TargetMode="External"/><Relationship Id="rId1878" Type="http://schemas.openxmlformats.org/officeDocument/2006/relationships/hyperlink" Target="https://twitter.com/" TargetMode="External"/><Relationship Id="rId2624" Type="http://schemas.openxmlformats.org/officeDocument/2006/relationships/hyperlink" Target="https://twitter.com/" TargetMode="External"/><Relationship Id="rId72" Type="http://schemas.openxmlformats.org/officeDocument/2006/relationships/hyperlink" Target="http://bit.ly/19WiAhG" TargetMode="External"/><Relationship Id="rId375" Type="http://schemas.openxmlformats.org/officeDocument/2006/relationships/hyperlink" Target="http://j.mp/178dLUd" TargetMode="External"/><Relationship Id="rId582" Type="http://schemas.openxmlformats.org/officeDocument/2006/relationships/hyperlink" Target="https://twitter.com/" TargetMode="External"/><Relationship Id="rId803" Type="http://schemas.openxmlformats.org/officeDocument/2006/relationships/hyperlink" Target="https://twitter.com/" TargetMode="External"/><Relationship Id="rId1226" Type="http://schemas.openxmlformats.org/officeDocument/2006/relationships/hyperlink" Target="https://twitter.com/" TargetMode="External"/><Relationship Id="rId1433" Type="http://schemas.openxmlformats.org/officeDocument/2006/relationships/hyperlink" Target="https://twitter.com/" TargetMode="External"/><Relationship Id="rId1640" Type="http://schemas.openxmlformats.org/officeDocument/2006/relationships/hyperlink" Target="https://twitter.com/" TargetMode="External"/><Relationship Id="rId1738" Type="http://schemas.openxmlformats.org/officeDocument/2006/relationships/hyperlink" Target="https://twitter.com/" TargetMode="External"/><Relationship Id="rId2056" Type="http://schemas.openxmlformats.org/officeDocument/2006/relationships/hyperlink" Target="https://twitter.com/" TargetMode="External"/><Relationship Id="rId2263" Type="http://schemas.openxmlformats.org/officeDocument/2006/relationships/hyperlink" Target="https://twitter.com/" TargetMode="External"/><Relationship Id="rId2470" Type="http://schemas.openxmlformats.org/officeDocument/2006/relationships/hyperlink" Target="https://twitter.com/" TargetMode="External"/><Relationship Id="rId3" Type="http://schemas.openxmlformats.org/officeDocument/2006/relationships/hyperlink" Target="http://ow.ly/pS6NA" TargetMode="External"/><Relationship Id="rId235" Type="http://schemas.openxmlformats.org/officeDocument/2006/relationships/hyperlink" Target="http://ow.ly/q4EHR" TargetMode="External"/><Relationship Id="rId442" Type="http://schemas.openxmlformats.org/officeDocument/2006/relationships/hyperlink" Target="http://freshspectrum.com/eval13-day-two/" TargetMode="External"/><Relationship Id="rId887" Type="http://schemas.openxmlformats.org/officeDocument/2006/relationships/hyperlink" Target="https://twitter.com/" TargetMode="External"/><Relationship Id="rId1072" Type="http://schemas.openxmlformats.org/officeDocument/2006/relationships/hyperlink" Target="https://twitter.com/" TargetMode="External"/><Relationship Id="rId1500" Type="http://schemas.openxmlformats.org/officeDocument/2006/relationships/hyperlink" Target="https://twitter.com/" TargetMode="External"/><Relationship Id="rId1945" Type="http://schemas.openxmlformats.org/officeDocument/2006/relationships/hyperlink" Target="https://twitter.com/" TargetMode="External"/><Relationship Id="rId2123" Type="http://schemas.openxmlformats.org/officeDocument/2006/relationships/hyperlink" Target="https://twitter.com/" TargetMode="External"/><Relationship Id="rId2330" Type="http://schemas.openxmlformats.org/officeDocument/2006/relationships/hyperlink" Target="https://twitter.com/" TargetMode="External"/><Relationship Id="rId2568" Type="http://schemas.openxmlformats.org/officeDocument/2006/relationships/hyperlink" Target="https://twitter.com/" TargetMode="External"/><Relationship Id="rId302" Type="http://schemas.openxmlformats.org/officeDocument/2006/relationships/hyperlink" Target="http://researchdesignreview.com/" TargetMode="External"/><Relationship Id="rId747" Type="http://schemas.openxmlformats.org/officeDocument/2006/relationships/hyperlink" Target="https://twitter.com/" TargetMode="External"/><Relationship Id="rId954" Type="http://schemas.openxmlformats.org/officeDocument/2006/relationships/hyperlink" Target="https://twitter.com/" TargetMode="External"/><Relationship Id="rId1377" Type="http://schemas.openxmlformats.org/officeDocument/2006/relationships/hyperlink" Target="https://twitter.com/" TargetMode="External"/><Relationship Id="rId1584" Type="http://schemas.openxmlformats.org/officeDocument/2006/relationships/hyperlink" Target="https://twitter.com/" TargetMode="External"/><Relationship Id="rId1791" Type="http://schemas.openxmlformats.org/officeDocument/2006/relationships/hyperlink" Target="https://twitter.com/" TargetMode="External"/><Relationship Id="rId1805" Type="http://schemas.openxmlformats.org/officeDocument/2006/relationships/hyperlink" Target="https://twitter.com/" TargetMode="External"/><Relationship Id="rId2428" Type="http://schemas.openxmlformats.org/officeDocument/2006/relationships/hyperlink" Target="https://twitter.com/" TargetMode="External"/><Relationship Id="rId2635" Type="http://schemas.openxmlformats.org/officeDocument/2006/relationships/hyperlink" Target="https://twitter.com/" TargetMode="External"/><Relationship Id="rId83" Type="http://schemas.openxmlformats.org/officeDocument/2006/relationships/hyperlink" Target="http://instagram.com/p/fimgqtQrVm/" TargetMode="External"/><Relationship Id="rId179" Type="http://schemas.openxmlformats.org/officeDocument/2006/relationships/hyperlink" Target="http://freshspectrum.com/eval13-day-two" TargetMode="External"/><Relationship Id="rId386" Type="http://schemas.openxmlformats.org/officeDocument/2006/relationships/hyperlink" Target="http://wp.me/s2dXgC-eval13" TargetMode="External"/><Relationship Id="rId593" Type="http://schemas.openxmlformats.org/officeDocument/2006/relationships/hyperlink" Target="https://twitter.com/" TargetMode="External"/><Relationship Id="rId607" Type="http://schemas.openxmlformats.org/officeDocument/2006/relationships/hyperlink" Target="https://twitter.com/" TargetMode="External"/><Relationship Id="rId814" Type="http://schemas.openxmlformats.org/officeDocument/2006/relationships/hyperlink" Target="https://twitter.com/" TargetMode="External"/><Relationship Id="rId1237" Type="http://schemas.openxmlformats.org/officeDocument/2006/relationships/hyperlink" Target="https://twitter.com/" TargetMode="External"/><Relationship Id="rId1444" Type="http://schemas.openxmlformats.org/officeDocument/2006/relationships/hyperlink" Target="https://twitter.com/" TargetMode="External"/><Relationship Id="rId1651" Type="http://schemas.openxmlformats.org/officeDocument/2006/relationships/hyperlink" Target="https://twitter.com/" TargetMode="External"/><Relationship Id="rId1889" Type="http://schemas.openxmlformats.org/officeDocument/2006/relationships/hyperlink" Target="https://twitter.com/" TargetMode="External"/><Relationship Id="rId2067" Type="http://schemas.openxmlformats.org/officeDocument/2006/relationships/hyperlink" Target="https://twitter.com/" TargetMode="External"/><Relationship Id="rId2274" Type="http://schemas.openxmlformats.org/officeDocument/2006/relationships/hyperlink" Target="https://twitter.com/" TargetMode="External"/><Relationship Id="rId2481" Type="http://schemas.openxmlformats.org/officeDocument/2006/relationships/hyperlink" Target="https://twitter.com/" TargetMode="External"/><Relationship Id="rId2702" Type="http://schemas.openxmlformats.org/officeDocument/2006/relationships/hyperlink" Target="https://twitter.com/" TargetMode="External"/><Relationship Id="rId246" Type="http://schemas.openxmlformats.org/officeDocument/2006/relationships/hyperlink" Target="http://buff.ly/H7viiM" TargetMode="External"/><Relationship Id="rId453" Type="http://schemas.openxmlformats.org/officeDocument/2006/relationships/hyperlink" Target="http://freshspectrum.com/eval2013/" TargetMode="External"/><Relationship Id="rId660" Type="http://schemas.openxmlformats.org/officeDocument/2006/relationships/hyperlink" Target="https://twitter.com/" TargetMode="External"/><Relationship Id="rId898" Type="http://schemas.openxmlformats.org/officeDocument/2006/relationships/hyperlink" Target="https://twitter.com/" TargetMode="External"/><Relationship Id="rId1083" Type="http://schemas.openxmlformats.org/officeDocument/2006/relationships/hyperlink" Target="https://twitter.com/" TargetMode="External"/><Relationship Id="rId1290" Type="http://schemas.openxmlformats.org/officeDocument/2006/relationships/hyperlink" Target="https://twitter.com/" TargetMode="External"/><Relationship Id="rId1304" Type="http://schemas.openxmlformats.org/officeDocument/2006/relationships/hyperlink" Target="https://twitter.com/" TargetMode="External"/><Relationship Id="rId1511" Type="http://schemas.openxmlformats.org/officeDocument/2006/relationships/hyperlink" Target="https://twitter.com/" TargetMode="External"/><Relationship Id="rId1749" Type="http://schemas.openxmlformats.org/officeDocument/2006/relationships/hyperlink" Target="https://twitter.com/" TargetMode="External"/><Relationship Id="rId1956" Type="http://schemas.openxmlformats.org/officeDocument/2006/relationships/hyperlink" Target="https://twitter.com/" TargetMode="External"/><Relationship Id="rId2134" Type="http://schemas.openxmlformats.org/officeDocument/2006/relationships/hyperlink" Target="https://twitter.com/" TargetMode="External"/><Relationship Id="rId2341" Type="http://schemas.openxmlformats.org/officeDocument/2006/relationships/hyperlink" Target="https://twitter.com/" TargetMode="External"/><Relationship Id="rId2579" Type="http://schemas.openxmlformats.org/officeDocument/2006/relationships/hyperlink" Target="https://twitter.com/" TargetMode="External"/><Relationship Id="rId106" Type="http://schemas.openxmlformats.org/officeDocument/2006/relationships/hyperlink" Target="http://ow.ly/pUUqI" TargetMode="External"/><Relationship Id="rId313" Type="http://schemas.openxmlformats.org/officeDocument/2006/relationships/hyperlink" Target="http://freshspectrum.com/eval13-day-two/" TargetMode="External"/><Relationship Id="rId758" Type="http://schemas.openxmlformats.org/officeDocument/2006/relationships/hyperlink" Target="https://twitter.com/" TargetMode="External"/><Relationship Id="rId965" Type="http://schemas.openxmlformats.org/officeDocument/2006/relationships/hyperlink" Target="https://twitter.com/" TargetMode="External"/><Relationship Id="rId1150" Type="http://schemas.openxmlformats.org/officeDocument/2006/relationships/hyperlink" Target="https://twitter.com/" TargetMode="External"/><Relationship Id="rId1388" Type="http://schemas.openxmlformats.org/officeDocument/2006/relationships/hyperlink" Target="https://twitter.com/" TargetMode="External"/><Relationship Id="rId1595" Type="http://schemas.openxmlformats.org/officeDocument/2006/relationships/hyperlink" Target="https://twitter.com/" TargetMode="External"/><Relationship Id="rId1609" Type="http://schemas.openxmlformats.org/officeDocument/2006/relationships/hyperlink" Target="https://twitter.com/" TargetMode="External"/><Relationship Id="rId1816" Type="http://schemas.openxmlformats.org/officeDocument/2006/relationships/hyperlink" Target="https://twitter.com/" TargetMode="External"/><Relationship Id="rId2439" Type="http://schemas.openxmlformats.org/officeDocument/2006/relationships/hyperlink" Target="https://twitter.com/" TargetMode="External"/><Relationship Id="rId2646" Type="http://schemas.openxmlformats.org/officeDocument/2006/relationships/hyperlink" Target="https://twitter.com/" TargetMode="External"/><Relationship Id="rId10" Type="http://schemas.openxmlformats.org/officeDocument/2006/relationships/hyperlink" Target="http://www.eval.org/Evaluation2013" TargetMode="External"/><Relationship Id="rId94" Type="http://schemas.openxmlformats.org/officeDocument/2006/relationships/hyperlink" Target="http://informalscience.org/" TargetMode="External"/><Relationship Id="rId397" Type="http://schemas.openxmlformats.org/officeDocument/2006/relationships/hyperlink" Target="http://freshspectrum.com/eval13-day-two" TargetMode="External"/><Relationship Id="rId520" Type="http://schemas.openxmlformats.org/officeDocument/2006/relationships/hyperlink" Target="https://twitter.com/" TargetMode="External"/><Relationship Id="rId618" Type="http://schemas.openxmlformats.org/officeDocument/2006/relationships/hyperlink" Target="https://twitter.com/" TargetMode="External"/><Relationship Id="rId825" Type="http://schemas.openxmlformats.org/officeDocument/2006/relationships/hyperlink" Target="https://twitter.com/" TargetMode="External"/><Relationship Id="rId1248" Type="http://schemas.openxmlformats.org/officeDocument/2006/relationships/hyperlink" Target="https://twitter.com/" TargetMode="External"/><Relationship Id="rId1455" Type="http://schemas.openxmlformats.org/officeDocument/2006/relationships/hyperlink" Target="https://twitter.com/" TargetMode="External"/><Relationship Id="rId1662" Type="http://schemas.openxmlformats.org/officeDocument/2006/relationships/hyperlink" Target="https://twitter.com/" TargetMode="External"/><Relationship Id="rId2078" Type="http://schemas.openxmlformats.org/officeDocument/2006/relationships/hyperlink" Target="https://twitter.com/" TargetMode="External"/><Relationship Id="rId2201" Type="http://schemas.openxmlformats.org/officeDocument/2006/relationships/hyperlink" Target="https://twitter.com/" TargetMode="External"/><Relationship Id="rId2285" Type="http://schemas.openxmlformats.org/officeDocument/2006/relationships/hyperlink" Target="https://twitter.com/" TargetMode="External"/><Relationship Id="rId2492" Type="http://schemas.openxmlformats.org/officeDocument/2006/relationships/hyperlink" Target="https://twitter.com/" TargetMode="External"/><Relationship Id="rId2506" Type="http://schemas.openxmlformats.org/officeDocument/2006/relationships/hyperlink" Target="https://twitter.com/" TargetMode="External"/><Relationship Id="rId257" Type="http://schemas.openxmlformats.org/officeDocument/2006/relationships/hyperlink" Target="http://ow.ly/pS6KC" TargetMode="External"/><Relationship Id="rId464" Type="http://schemas.openxmlformats.org/officeDocument/2006/relationships/hyperlink" Target="https://twitter.com/" TargetMode="External"/><Relationship Id="rId1010" Type="http://schemas.openxmlformats.org/officeDocument/2006/relationships/hyperlink" Target="https://twitter.com/" TargetMode="External"/><Relationship Id="rId1094" Type="http://schemas.openxmlformats.org/officeDocument/2006/relationships/hyperlink" Target="https://twitter.com/" TargetMode="External"/><Relationship Id="rId1108" Type="http://schemas.openxmlformats.org/officeDocument/2006/relationships/hyperlink" Target="https://twitter.com/" TargetMode="External"/><Relationship Id="rId1315" Type="http://schemas.openxmlformats.org/officeDocument/2006/relationships/hyperlink" Target="https://twitter.com/" TargetMode="External"/><Relationship Id="rId1967" Type="http://schemas.openxmlformats.org/officeDocument/2006/relationships/hyperlink" Target="https://twitter.com/" TargetMode="External"/><Relationship Id="rId2145" Type="http://schemas.openxmlformats.org/officeDocument/2006/relationships/hyperlink" Target="https://twitter.com/" TargetMode="External"/><Relationship Id="rId2713" Type="http://schemas.openxmlformats.org/officeDocument/2006/relationships/hyperlink" Target="https://twitter.com/" TargetMode="External"/><Relationship Id="rId117" Type="http://schemas.openxmlformats.org/officeDocument/2006/relationships/hyperlink" Target="http://evaluation.ces.ncsu.edu/" TargetMode="External"/><Relationship Id="rId671" Type="http://schemas.openxmlformats.org/officeDocument/2006/relationships/hyperlink" Target="https://twitter.com/" TargetMode="External"/><Relationship Id="rId769" Type="http://schemas.openxmlformats.org/officeDocument/2006/relationships/hyperlink" Target="https://twitter.com/" TargetMode="External"/><Relationship Id="rId976" Type="http://schemas.openxmlformats.org/officeDocument/2006/relationships/hyperlink" Target="https://twitter.com/" TargetMode="External"/><Relationship Id="rId1399" Type="http://schemas.openxmlformats.org/officeDocument/2006/relationships/hyperlink" Target="https://twitter.com/" TargetMode="External"/><Relationship Id="rId2352" Type="http://schemas.openxmlformats.org/officeDocument/2006/relationships/hyperlink" Target="https://twitter.com/" TargetMode="External"/><Relationship Id="rId2657" Type="http://schemas.openxmlformats.org/officeDocument/2006/relationships/hyperlink" Target="https://twitter.com/" TargetMode="External"/><Relationship Id="rId324" Type="http://schemas.openxmlformats.org/officeDocument/2006/relationships/hyperlink" Target="http://wp.me/p27JjM-dC" TargetMode="External"/><Relationship Id="rId531" Type="http://schemas.openxmlformats.org/officeDocument/2006/relationships/hyperlink" Target="https://twitter.com/" TargetMode="External"/><Relationship Id="rId629" Type="http://schemas.openxmlformats.org/officeDocument/2006/relationships/hyperlink" Target="https://twitter.com/" TargetMode="External"/><Relationship Id="rId1161" Type="http://schemas.openxmlformats.org/officeDocument/2006/relationships/hyperlink" Target="https://twitter.com/" TargetMode="External"/><Relationship Id="rId1259" Type="http://schemas.openxmlformats.org/officeDocument/2006/relationships/hyperlink" Target="https://twitter.com/" TargetMode="External"/><Relationship Id="rId1466" Type="http://schemas.openxmlformats.org/officeDocument/2006/relationships/hyperlink" Target="https://twitter.com/" TargetMode="External"/><Relationship Id="rId2005" Type="http://schemas.openxmlformats.org/officeDocument/2006/relationships/hyperlink" Target="https://twitter.com/" TargetMode="External"/><Relationship Id="rId2212" Type="http://schemas.openxmlformats.org/officeDocument/2006/relationships/hyperlink" Target="https://twitter.com/" TargetMode="External"/><Relationship Id="rId836" Type="http://schemas.openxmlformats.org/officeDocument/2006/relationships/hyperlink" Target="https://twitter.com/" TargetMode="External"/><Relationship Id="rId1021" Type="http://schemas.openxmlformats.org/officeDocument/2006/relationships/hyperlink" Target="https://twitter.com/" TargetMode="External"/><Relationship Id="rId1119" Type="http://schemas.openxmlformats.org/officeDocument/2006/relationships/hyperlink" Target="https://twitter.com/" TargetMode="External"/><Relationship Id="rId1673" Type="http://schemas.openxmlformats.org/officeDocument/2006/relationships/hyperlink" Target="https://twitter.com/" TargetMode="External"/><Relationship Id="rId1880" Type="http://schemas.openxmlformats.org/officeDocument/2006/relationships/hyperlink" Target="https://twitter.com/" TargetMode="External"/><Relationship Id="rId1978" Type="http://schemas.openxmlformats.org/officeDocument/2006/relationships/hyperlink" Target="https://twitter.com/" TargetMode="External"/><Relationship Id="rId2517" Type="http://schemas.openxmlformats.org/officeDocument/2006/relationships/hyperlink" Target="https://twitter.com/" TargetMode="External"/><Relationship Id="rId2724" Type="http://schemas.openxmlformats.org/officeDocument/2006/relationships/hyperlink" Target="https://twitter.com/" TargetMode="External"/><Relationship Id="rId903" Type="http://schemas.openxmlformats.org/officeDocument/2006/relationships/hyperlink" Target="https://twitter.com/" TargetMode="External"/><Relationship Id="rId1326" Type="http://schemas.openxmlformats.org/officeDocument/2006/relationships/hyperlink" Target="https://twitter.com/" TargetMode="External"/><Relationship Id="rId1533" Type="http://schemas.openxmlformats.org/officeDocument/2006/relationships/hyperlink" Target="https://twitter.com/" TargetMode="External"/><Relationship Id="rId1740" Type="http://schemas.openxmlformats.org/officeDocument/2006/relationships/hyperlink" Target="https://twitter.com/" TargetMode="External"/><Relationship Id="rId32" Type="http://schemas.openxmlformats.org/officeDocument/2006/relationships/hyperlink" Target="http://bolderadvocacy.org/blog/what-do-nonprofits-want-to-become-stronger-public-policy-advocates" TargetMode="External"/><Relationship Id="rId1600" Type="http://schemas.openxmlformats.org/officeDocument/2006/relationships/hyperlink" Target="https://twitter.com/" TargetMode="External"/><Relationship Id="rId1838" Type="http://schemas.openxmlformats.org/officeDocument/2006/relationships/hyperlink" Target="https://twitter.com/" TargetMode="External"/><Relationship Id="rId181" Type="http://schemas.openxmlformats.org/officeDocument/2006/relationships/hyperlink" Target="http://ow.ly/pS7zK" TargetMode="External"/><Relationship Id="rId1905" Type="http://schemas.openxmlformats.org/officeDocument/2006/relationships/hyperlink" Target="https://twitter.com/" TargetMode="External"/><Relationship Id="rId279" Type="http://schemas.openxmlformats.org/officeDocument/2006/relationships/hyperlink" Target="http://www.qualitative-researcher.com/" TargetMode="External"/><Relationship Id="rId486" Type="http://schemas.openxmlformats.org/officeDocument/2006/relationships/hyperlink" Target="https://twitter.com/" TargetMode="External"/><Relationship Id="rId693" Type="http://schemas.openxmlformats.org/officeDocument/2006/relationships/hyperlink" Target="https://twitter.com/" TargetMode="External"/><Relationship Id="rId2167" Type="http://schemas.openxmlformats.org/officeDocument/2006/relationships/hyperlink" Target="https://twitter.com/" TargetMode="External"/><Relationship Id="rId2374" Type="http://schemas.openxmlformats.org/officeDocument/2006/relationships/hyperlink" Target="https://twitter.com/" TargetMode="External"/><Relationship Id="rId2581" Type="http://schemas.openxmlformats.org/officeDocument/2006/relationships/hyperlink" Target="https://twitter.com/" TargetMode="External"/><Relationship Id="rId139" Type="http://schemas.openxmlformats.org/officeDocument/2006/relationships/hyperlink" Target="http://www.qualitative-researcher.com/" TargetMode="External"/><Relationship Id="rId346" Type="http://schemas.openxmlformats.org/officeDocument/2006/relationships/hyperlink" Target="http://lacaea.org/" TargetMode="External"/><Relationship Id="rId553" Type="http://schemas.openxmlformats.org/officeDocument/2006/relationships/hyperlink" Target="https://twitter.com/" TargetMode="External"/><Relationship Id="rId760" Type="http://schemas.openxmlformats.org/officeDocument/2006/relationships/hyperlink" Target="https://twitter.com/" TargetMode="External"/><Relationship Id="rId998" Type="http://schemas.openxmlformats.org/officeDocument/2006/relationships/hyperlink" Target="https://twitter.com/" TargetMode="External"/><Relationship Id="rId1183" Type="http://schemas.openxmlformats.org/officeDocument/2006/relationships/hyperlink" Target="https://twitter.com/" TargetMode="External"/><Relationship Id="rId1390" Type="http://schemas.openxmlformats.org/officeDocument/2006/relationships/hyperlink" Target="https://twitter.com/" TargetMode="External"/><Relationship Id="rId2027" Type="http://schemas.openxmlformats.org/officeDocument/2006/relationships/hyperlink" Target="https://twitter.com/" TargetMode="External"/><Relationship Id="rId2234" Type="http://schemas.openxmlformats.org/officeDocument/2006/relationships/hyperlink" Target="https://twitter.com/" TargetMode="External"/><Relationship Id="rId2441" Type="http://schemas.openxmlformats.org/officeDocument/2006/relationships/hyperlink" Target="https://twitter.com/" TargetMode="External"/><Relationship Id="rId2679" Type="http://schemas.openxmlformats.org/officeDocument/2006/relationships/hyperlink" Target="https://twitter.com/" TargetMode="External"/><Relationship Id="rId206" Type="http://schemas.openxmlformats.org/officeDocument/2006/relationships/hyperlink" Target="http://www.youtube.com/watch?v=1hP0yDMRxVc&amp;feature=c4-overview&amp;list=UUu0waUz-GtZzeRQunEHSj_g" TargetMode="External"/><Relationship Id="rId413" Type="http://schemas.openxmlformats.org/officeDocument/2006/relationships/hyperlink" Target="http://gis.cridata.org/maps/mapas/" TargetMode="External"/><Relationship Id="rId858" Type="http://schemas.openxmlformats.org/officeDocument/2006/relationships/hyperlink" Target="https://twitter.com/" TargetMode="External"/><Relationship Id="rId1043" Type="http://schemas.openxmlformats.org/officeDocument/2006/relationships/hyperlink" Target="https://twitter.com/" TargetMode="External"/><Relationship Id="rId1488" Type="http://schemas.openxmlformats.org/officeDocument/2006/relationships/hyperlink" Target="https://twitter.com/" TargetMode="External"/><Relationship Id="rId1695" Type="http://schemas.openxmlformats.org/officeDocument/2006/relationships/hyperlink" Target="https://twitter.com/" TargetMode="External"/><Relationship Id="rId2539" Type="http://schemas.openxmlformats.org/officeDocument/2006/relationships/hyperlink" Target="https://twitter.com/" TargetMode="External"/><Relationship Id="rId620" Type="http://schemas.openxmlformats.org/officeDocument/2006/relationships/hyperlink" Target="https://twitter.com/" TargetMode="External"/><Relationship Id="rId718" Type="http://schemas.openxmlformats.org/officeDocument/2006/relationships/hyperlink" Target="https://twitter.com/" TargetMode="External"/><Relationship Id="rId925" Type="http://schemas.openxmlformats.org/officeDocument/2006/relationships/hyperlink" Target="https://twitter.com/" TargetMode="External"/><Relationship Id="rId1250" Type="http://schemas.openxmlformats.org/officeDocument/2006/relationships/hyperlink" Target="https://twitter.com/" TargetMode="External"/><Relationship Id="rId1348" Type="http://schemas.openxmlformats.org/officeDocument/2006/relationships/hyperlink" Target="https://twitter.com/" TargetMode="External"/><Relationship Id="rId1555" Type="http://schemas.openxmlformats.org/officeDocument/2006/relationships/hyperlink" Target="https://twitter.com/" TargetMode="External"/><Relationship Id="rId1762" Type="http://schemas.openxmlformats.org/officeDocument/2006/relationships/hyperlink" Target="https://twitter.com/" TargetMode="External"/><Relationship Id="rId2301" Type="http://schemas.openxmlformats.org/officeDocument/2006/relationships/hyperlink" Target="https://twitter.com/" TargetMode="External"/><Relationship Id="rId2606" Type="http://schemas.openxmlformats.org/officeDocument/2006/relationships/hyperlink" Target="https://twitter.com/" TargetMode="External"/><Relationship Id="rId1110" Type="http://schemas.openxmlformats.org/officeDocument/2006/relationships/hyperlink" Target="https://twitter.com/" TargetMode="External"/><Relationship Id="rId1208" Type="http://schemas.openxmlformats.org/officeDocument/2006/relationships/hyperlink" Target="https://twitter.com/" TargetMode="External"/><Relationship Id="rId1415" Type="http://schemas.openxmlformats.org/officeDocument/2006/relationships/hyperlink" Target="https://twitter.com/" TargetMode="External"/><Relationship Id="rId54" Type="http://schemas.openxmlformats.org/officeDocument/2006/relationships/hyperlink" Target="http://bolderadvocacy.org/blog/what-do-nonprofits-want-to-become-stronger-public-policy-advocates" TargetMode="External"/><Relationship Id="rId1622" Type="http://schemas.openxmlformats.org/officeDocument/2006/relationships/hyperlink" Target="https://twitter.com/" TargetMode="External"/><Relationship Id="rId1927" Type="http://schemas.openxmlformats.org/officeDocument/2006/relationships/hyperlink" Target="https://twitter.com/" TargetMode="External"/><Relationship Id="rId2091" Type="http://schemas.openxmlformats.org/officeDocument/2006/relationships/hyperlink" Target="https://twitter.com/" TargetMode="External"/><Relationship Id="rId2189" Type="http://schemas.openxmlformats.org/officeDocument/2006/relationships/hyperlink" Target="https://twitter.com/" TargetMode="External"/><Relationship Id="rId270" Type="http://schemas.openxmlformats.org/officeDocument/2006/relationships/hyperlink" Target="http://ow.ly/q11uR" TargetMode="External"/><Relationship Id="rId2396" Type="http://schemas.openxmlformats.org/officeDocument/2006/relationships/hyperlink" Target="https://twitter.com/" TargetMode="External"/><Relationship Id="rId130" Type="http://schemas.openxmlformats.org/officeDocument/2006/relationships/hyperlink" Target="http://to.gg/ti" TargetMode="External"/><Relationship Id="rId368" Type="http://schemas.openxmlformats.org/officeDocument/2006/relationships/hyperlink" Target="http://www.slideshare.net/annkemery/excel-2013-1016" TargetMode="External"/><Relationship Id="rId575" Type="http://schemas.openxmlformats.org/officeDocument/2006/relationships/hyperlink" Target="https://twitter.com/" TargetMode="External"/><Relationship Id="rId782" Type="http://schemas.openxmlformats.org/officeDocument/2006/relationships/hyperlink" Target="https://twitter.com/" TargetMode="External"/><Relationship Id="rId2049" Type="http://schemas.openxmlformats.org/officeDocument/2006/relationships/hyperlink" Target="https://twitter.com/" TargetMode="External"/><Relationship Id="rId2256" Type="http://schemas.openxmlformats.org/officeDocument/2006/relationships/hyperlink" Target="https://twitter.com/" TargetMode="External"/><Relationship Id="rId2463" Type="http://schemas.openxmlformats.org/officeDocument/2006/relationships/hyperlink" Target="https://twitter.com/" TargetMode="External"/><Relationship Id="rId2670" Type="http://schemas.openxmlformats.org/officeDocument/2006/relationships/hyperlink" Target="https://twitter.com/" TargetMode="External"/><Relationship Id="rId228" Type="http://schemas.openxmlformats.org/officeDocument/2006/relationships/hyperlink" Target="http://ow.ly/q1U89" TargetMode="External"/><Relationship Id="rId435" Type="http://schemas.openxmlformats.org/officeDocument/2006/relationships/hyperlink" Target="http://ow.ly/q6ncw" TargetMode="External"/><Relationship Id="rId642" Type="http://schemas.openxmlformats.org/officeDocument/2006/relationships/hyperlink" Target="https://twitter.com/" TargetMode="External"/><Relationship Id="rId1065" Type="http://schemas.openxmlformats.org/officeDocument/2006/relationships/hyperlink" Target="https://twitter.com/" TargetMode="External"/><Relationship Id="rId1272" Type="http://schemas.openxmlformats.org/officeDocument/2006/relationships/hyperlink" Target="https://twitter.com/" TargetMode="External"/><Relationship Id="rId2116" Type="http://schemas.openxmlformats.org/officeDocument/2006/relationships/hyperlink" Target="https://twitter.com/" TargetMode="External"/><Relationship Id="rId2323" Type="http://schemas.openxmlformats.org/officeDocument/2006/relationships/hyperlink" Target="https://twitter.com/" TargetMode="External"/><Relationship Id="rId2530" Type="http://schemas.openxmlformats.org/officeDocument/2006/relationships/hyperlink" Target="https://twitter.com/" TargetMode="External"/><Relationship Id="rId502" Type="http://schemas.openxmlformats.org/officeDocument/2006/relationships/hyperlink" Target="https://twitter.com/" TargetMode="External"/><Relationship Id="rId947" Type="http://schemas.openxmlformats.org/officeDocument/2006/relationships/hyperlink" Target="https://twitter.com/" TargetMode="External"/><Relationship Id="rId1132" Type="http://schemas.openxmlformats.org/officeDocument/2006/relationships/hyperlink" Target="https://twitter.com/" TargetMode="External"/><Relationship Id="rId1577" Type="http://schemas.openxmlformats.org/officeDocument/2006/relationships/hyperlink" Target="https://twitter.com/" TargetMode="External"/><Relationship Id="rId1784" Type="http://schemas.openxmlformats.org/officeDocument/2006/relationships/hyperlink" Target="https://twitter.com/" TargetMode="External"/><Relationship Id="rId1991" Type="http://schemas.openxmlformats.org/officeDocument/2006/relationships/hyperlink" Target="https://twitter.com/" TargetMode="External"/><Relationship Id="rId2628" Type="http://schemas.openxmlformats.org/officeDocument/2006/relationships/hyperlink" Target="https://twitter.com/" TargetMode="External"/><Relationship Id="rId76" Type="http://schemas.openxmlformats.org/officeDocument/2006/relationships/hyperlink" Target="http://freshspectrum.com/eval13-day-two/" TargetMode="External"/><Relationship Id="rId807" Type="http://schemas.openxmlformats.org/officeDocument/2006/relationships/hyperlink" Target="https://twitter.com/" TargetMode="External"/><Relationship Id="rId1437" Type="http://schemas.openxmlformats.org/officeDocument/2006/relationships/hyperlink" Target="https://twitter.com/" TargetMode="External"/><Relationship Id="rId1644" Type="http://schemas.openxmlformats.org/officeDocument/2006/relationships/hyperlink" Target="https://twitter.com/" TargetMode="External"/><Relationship Id="rId1851" Type="http://schemas.openxmlformats.org/officeDocument/2006/relationships/hyperlink" Target="https://twitter.com/" TargetMode="External"/><Relationship Id="rId1504" Type="http://schemas.openxmlformats.org/officeDocument/2006/relationships/hyperlink" Target="https://twitter.com/" TargetMode="External"/><Relationship Id="rId1711" Type="http://schemas.openxmlformats.org/officeDocument/2006/relationships/hyperlink" Target="https://twitter.com/" TargetMode="External"/><Relationship Id="rId1949" Type="http://schemas.openxmlformats.org/officeDocument/2006/relationships/hyperlink" Target="https://twitter.com/" TargetMode="External"/><Relationship Id="rId292" Type="http://schemas.openxmlformats.org/officeDocument/2006/relationships/hyperlink" Target="http://stephanieevergreen.com/wp-content/uploads/2013/02/Data-Presentation-Theory-of-Change-Handout.pdf" TargetMode="External"/><Relationship Id="rId1809" Type="http://schemas.openxmlformats.org/officeDocument/2006/relationships/hyperlink" Target="https://twitter.com/" TargetMode="External"/><Relationship Id="rId597" Type="http://schemas.openxmlformats.org/officeDocument/2006/relationships/hyperlink" Target="https://twitter.com/" TargetMode="External"/><Relationship Id="rId2180" Type="http://schemas.openxmlformats.org/officeDocument/2006/relationships/hyperlink" Target="https://twitter.com/" TargetMode="External"/><Relationship Id="rId2278" Type="http://schemas.openxmlformats.org/officeDocument/2006/relationships/hyperlink" Target="https://twitter.com/" TargetMode="External"/><Relationship Id="rId2485" Type="http://schemas.openxmlformats.org/officeDocument/2006/relationships/hyperlink" Target="https://twitter.com/" TargetMode="External"/><Relationship Id="rId152" Type="http://schemas.openxmlformats.org/officeDocument/2006/relationships/hyperlink" Target="http://wp.me/p27JjM-dJ" TargetMode="External"/><Relationship Id="rId457" Type="http://schemas.openxmlformats.org/officeDocument/2006/relationships/hyperlink" Target="http://twitter.com/bhaggs" TargetMode="External"/><Relationship Id="rId1087" Type="http://schemas.openxmlformats.org/officeDocument/2006/relationships/hyperlink" Target="https://twitter.com/" TargetMode="External"/><Relationship Id="rId1294" Type="http://schemas.openxmlformats.org/officeDocument/2006/relationships/hyperlink" Target="https://twitter.com/" TargetMode="External"/><Relationship Id="rId2040" Type="http://schemas.openxmlformats.org/officeDocument/2006/relationships/hyperlink" Target="https://twitter.com/" TargetMode="External"/><Relationship Id="rId2138" Type="http://schemas.openxmlformats.org/officeDocument/2006/relationships/hyperlink" Target="https://twitter.com/" TargetMode="External"/><Relationship Id="rId2692" Type="http://schemas.openxmlformats.org/officeDocument/2006/relationships/hyperlink" Target="https://twitter.com/" TargetMode="External"/><Relationship Id="rId664" Type="http://schemas.openxmlformats.org/officeDocument/2006/relationships/hyperlink" Target="https://twitter.com/" TargetMode="External"/><Relationship Id="rId871" Type="http://schemas.openxmlformats.org/officeDocument/2006/relationships/hyperlink" Target="https://twitter.com/" TargetMode="External"/><Relationship Id="rId969" Type="http://schemas.openxmlformats.org/officeDocument/2006/relationships/hyperlink" Target="https://twitter.com/" TargetMode="External"/><Relationship Id="rId1599" Type="http://schemas.openxmlformats.org/officeDocument/2006/relationships/hyperlink" Target="https://twitter.com/" TargetMode="External"/><Relationship Id="rId2345" Type="http://schemas.openxmlformats.org/officeDocument/2006/relationships/hyperlink" Target="https://twitter.com/" TargetMode="External"/><Relationship Id="rId2552" Type="http://schemas.openxmlformats.org/officeDocument/2006/relationships/hyperlink" Target="https://twitter.com/" TargetMode="External"/><Relationship Id="rId317" Type="http://schemas.openxmlformats.org/officeDocument/2006/relationships/hyperlink" Target="http://instagram.com/p/fn8urAGp7r/" TargetMode="External"/><Relationship Id="rId524" Type="http://schemas.openxmlformats.org/officeDocument/2006/relationships/hyperlink" Target="https://twitter.com/" TargetMode="External"/><Relationship Id="rId731" Type="http://schemas.openxmlformats.org/officeDocument/2006/relationships/hyperlink" Target="https://twitter.com/" TargetMode="External"/><Relationship Id="rId1154" Type="http://schemas.openxmlformats.org/officeDocument/2006/relationships/hyperlink" Target="https://twitter.com/" TargetMode="External"/><Relationship Id="rId1361" Type="http://schemas.openxmlformats.org/officeDocument/2006/relationships/hyperlink" Target="https://twitter.com/" TargetMode="External"/><Relationship Id="rId1459" Type="http://schemas.openxmlformats.org/officeDocument/2006/relationships/hyperlink" Target="https://twitter.com/" TargetMode="External"/><Relationship Id="rId2205" Type="http://schemas.openxmlformats.org/officeDocument/2006/relationships/hyperlink" Target="https://twitter.com/" TargetMode="External"/><Relationship Id="rId2412" Type="http://schemas.openxmlformats.org/officeDocument/2006/relationships/hyperlink" Target="https://twitter.com/" TargetMode="External"/><Relationship Id="rId98" Type="http://schemas.openxmlformats.org/officeDocument/2006/relationships/hyperlink" Target="http://ow.ly/pBZCe" TargetMode="External"/><Relationship Id="rId829" Type="http://schemas.openxmlformats.org/officeDocument/2006/relationships/hyperlink" Target="https://twitter.com/" TargetMode="External"/><Relationship Id="rId1014" Type="http://schemas.openxmlformats.org/officeDocument/2006/relationships/hyperlink" Target="https://twitter.com/" TargetMode="External"/><Relationship Id="rId1221" Type="http://schemas.openxmlformats.org/officeDocument/2006/relationships/hyperlink" Target="https://twitter.com/" TargetMode="External"/><Relationship Id="rId1666" Type="http://schemas.openxmlformats.org/officeDocument/2006/relationships/hyperlink" Target="https://twitter.com/" TargetMode="External"/><Relationship Id="rId1873" Type="http://schemas.openxmlformats.org/officeDocument/2006/relationships/hyperlink" Target="https://twitter.com/" TargetMode="External"/><Relationship Id="rId2717" Type="http://schemas.openxmlformats.org/officeDocument/2006/relationships/hyperlink" Target="https://twitter.com/" TargetMode="External"/><Relationship Id="rId1319" Type="http://schemas.openxmlformats.org/officeDocument/2006/relationships/hyperlink" Target="https://twitter.com/" TargetMode="External"/><Relationship Id="rId1526" Type="http://schemas.openxmlformats.org/officeDocument/2006/relationships/hyperlink" Target="https://twitter.com/" TargetMode="External"/><Relationship Id="rId1733" Type="http://schemas.openxmlformats.org/officeDocument/2006/relationships/hyperlink" Target="https://twitter.com/" TargetMode="External"/><Relationship Id="rId1940" Type="http://schemas.openxmlformats.org/officeDocument/2006/relationships/hyperlink" Target="https://twitter.com/" TargetMode="External"/><Relationship Id="rId25" Type="http://schemas.openxmlformats.org/officeDocument/2006/relationships/hyperlink" Target="http://bolderadvocacy.org/blog/what-do-nonprofits-want-to-become-stronger-public-policy-advocates" TargetMode="External"/><Relationship Id="rId1800" Type="http://schemas.openxmlformats.org/officeDocument/2006/relationships/hyperlink" Target="https://twitter.com/" TargetMode="External"/><Relationship Id="rId174" Type="http://schemas.openxmlformats.org/officeDocument/2006/relationships/hyperlink" Target="http://ow.ly/pSI0a" TargetMode="External"/><Relationship Id="rId381" Type="http://schemas.openxmlformats.org/officeDocument/2006/relationships/hyperlink" Target="http://freshspectrum.com/eval13-day-two/" TargetMode="External"/><Relationship Id="rId2062" Type="http://schemas.openxmlformats.org/officeDocument/2006/relationships/hyperlink" Target="https://twitter.com/" TargetMode="External"/><Relationship Id="rId241" Type="http://schemas.openxmlformats.org/officeDocument/2006/relationships/hyperlink" Target="http://freshspectrum.com/eval13-day-two/" TargetMode="External"/><Relationship Id="rId479" Type="http://schemas.openxmlformats.org/officeDocument/2006/relationships/hyperlink" Target="https://twitter.com/" TargetMode="External"/><Relationship Id="rId686" Type="http://schemas.openxmlformats.org/officeDocument/2006/relationships/hyperlink" Target="https://twitter.com/" TargetMode="External"/><Relationship Id="rId893" Type="http://schemas.openxmlformats.org/officeDocument/2006/relationships/hyperlink" Target="https://twitter.com/" TargetMode="External"/><Relationship Id="rId2367" Type="http://schemas.openxmlformats.org/officeDocument/2006/relationships/hyperlink" Target="https://twitter.com/" TargetMode="External"/><Relationship Id="rId2574" Type="http://schemas.openxmlformats.org/officeDocument/2006/relationships/hyperlink" Target="https://twitter.com/" TargetMode="External"/><Relationship Id="rId339" Type="http://schemas.openxmlformats.org/officeDocument/2006/relationships/hyperlink" Target="http://ow.ly/q2d0o" TargetMode="External"/><Relationship Id="rId546" Type="http://schemas.openxmlformats.org/officeDocument/2006/relationships/hyperlink" Target="https://twitter.com/" TargetMode="External"/><Relationship Id="rId753" Type="http://schemas.openxmlformats.org/officeDocument/2006/relationships/hyperlink" Target="https://twitter.com/" TargetMode="External"/><Relationship Id="rId1176" Type="http://schemas.openxmlformats.org/officeDocument/2006/relationships/hyperlink" Target="https://twitter.com/" TargetMode="External"/><Relationship Id="rId1383" Type="http://schemas.openxmlformats.org/officeDocument/2006/relationships/hyperlink" Target="https://twitter.com/" TargetMode="External"/><Relationship Id="rId2227" Type="http://schemas.openxmlformats.org/officeDocument/2006/relationships/hyperlink" Target="https://twitter.com/" TargetMode="External"/><Relationship Id="rId2434" Type="http://schemas.openxmlformats.org/officeDocument/2006/relationships/hyperlink" Target="https://twitter.com/" TargetMode="External"/><Relationship Id="rId101" Type="http://schemas.openxmlformats.org/officeDocument/2006/relationships/hyperlink" Target="http://ow.ly/pT1S1" TargetMode="External"/><Relationship Id="rId406" Type="http://schemas.openxmlformats.org/officeDocument/2006/relationships/hyperlink" Target="http://fb.me/2JIXeRzQ0" TargetMode="External"/><Relationship Id="rId960" Type="http://schemas.openxmlformats.org/officeDocument/2006/relationships/hyperlink" Target="https://twitter.com/" TargetMode="External"/><Relationship Id="rId1036" Type="http://schemas.openxmlformats.org/officeDocument/2006/relationships/hyperlink" Target="https://twitter.com/" TargetMode="External"/><Relationship Id="rId1243" Type="http://schemas.openxmlformats.org/officeDocument/2006/relationships/hyperlink" Target="https://twitter.com/" TargetMode="External"/><Relationship Id="rId1590" Type="http://schemas.openxmlformats.org/officeDocument/2006/relationships/hyperlink" Target="https://twitter.com/" TargetMode="External"/><Relationship Id="rId1688" Type="http://schemas.openxmlformats.org/officeDocument/2006/relationships/hyperlink" Target="https://twitter.com/" TargetMode="External"/><Relationship Id="rId1895" Type="http://schemas.openxmlformats.org/officeDocument/2006/relationships/hyperlink" Target="https://twitter.com/" TargetMode="External"/><Relationship Id="rId2641" Type="http://schemas.openxmlformats.org/officeDocument/2006/relationships/hyperlink" Target="https://twitter.com/" TargetMode="External"/><Relationship Id="rId613" Type="http://schemas.openxmlformats.org/officeDocument/2006/relationships/hyperlink" Target="https://twitter.com/" TargetMode="External"/><Relationship Id="rId820" Type="http://schemas.openxmlformats.org/officeDocument/2006/relationships/hyperlink" Target="https://twitter.com/" TargetMode="External"/><Relationship Id="rId918" Type="http://schemas.openxmlformats.org/officeDocument/2006/relationships/hyperlink" Target="https://twitter.com/" TargetMode="External"/><Relationship Id="rId1450" Type="http://schemas.openxmlformats.org/officeDocument/2006/relationships/hyperlink" Target="https://twitter.com/" TargetMode="External"/><Relationship Id="rId1548" Type="http://schemas.openxmlformats.org/officeDocument/2006/relationships/hyperlink" Target="https://twitter.com/" TargetMode="External"/><Relationship Id="rId1755" Type="http://schemas.openxmlformats.org/officeDocument/2006/relationships/hyperlink" Target="https://twitter.com/" TargetMode="External"/><Relationship Id="rId2501" Type="http://schemas.openxmlformats.org/officeDocument/2006/relationships/hyperlink" Target="https://twitter.com/" TargetMode="External"/><Relationship Id="rId1103" Type="http://schemas.openxmlformats.org/officeDocument/2006/relationships/hyperlink" Target="https://twitter.com/" TargetMode="External"/><Relationship Id="rId1310" Type="http://schemas.openxmlformats.org/officeDocument/2006/relationships/hyperlink" Target="https://twitter.com/" TargetMode="External"/><Relationship Id="rId1408" Type="http://schemas.openxmlformats.org/officeDocument/2006/relationships/hyperlink" Target="https://twitter.com/" TargetMode="External"/><Relationship Id="rId1962" Type="http://schemas.openxmlformats.org/officeDocument/2006/relationships/hyperlink" Target="https://twitter.com/" TargetMode="External"/><Relationship Id="rId47" Type="http://schemas.openxmlformats.org/officeDocument/2006/relationships/hyperlink" Target="http://freshspectrum.com/eval13-day-three/" TargetMode="External"/><Relationship Id="rId1615" Type="http://schemas.openxmlformats.org/officeDocument/2006/relationships/hyperlink" Target="https://twitter.com/" TargetMode="External"/><Relationship Id="rId1822" Type="http://schemas.openxmlformats.org/officeDocument/2006/relationships/hyperlink" Target="https://twitter.com/" TargetMode="External"/><Relationship Id="rId196" Type="http://schemas.openxmlformats.org/officeDocument/2006/relationships/hyperlink" Target="http://ow.ly/25zjHa" TargetMode="External"/><Relationship Id="rId2084" Type="http://schemas.openxmlformats.org/officeDocument/2006/relationships/hyperlink" Target="https://twitter.com/" TargetMode="External"/><Relationship Id="rId2291" Type="http://schemas.openxmlformats.org/officeDocument/2006/relationships/hyperlink" Target="https://twitter.com/" TargetMode="External"/><Relationship Id="rId263" Type="http://schemas.openxmlformats.org/officeDocument/2006/relationships/hyperlink" Target="http://ow.ly/pX5dt" TargetMode="External"/><Relationship Id="rId470" Type="http://schemas.openxmlformats.org/officeDocument/2006/relationships/hyperlink" Target="https://twitter.com/" TargetMode="External"/><Relationship Id="rId2151" Type="http://schemas.openxmlformats.org/officeDocument/2006/relationships/hyperlink" Target="https://twitter.com/" TargetMode="External"/><Relationship Id="rId2389" Type="http://schemas.openxmlformats.org/officeDocument/2006/relationships/hyperlink" Target="https://twitter.com/" TargetMode="External"/><Relationship Id="rId2596" Type="http://schemas.openxmlformats.org/officeDocument/2006/relationships/hyperlink" Target="https://twitter.com/" TargetMode="External"/><Relationship Id="rId123" Type="http://schemas.openxmlformats.org/officeDocument/2006/relationships/hyperlink" Target="http://freshspectrum.com/eval13-day-two/" TargetMode="External"/><Relationship Id="rId330" Type="http://schemas.openxmlformats.org/officeDocument/2006/relationships/hyperlink" Target="http://bolderadvocacy.org/blog/what-do-nonprofits-want-to-become-stronger-public-policy-advocates" TargetMode="External"/><Relationship Id="rId568" Type="http://schemas.openxmlformats.org/officeDocument/2006/relationships/hyperlink" Target="https://twitter.com/" TargetMode="External"/><Relationship Id="rId775" Type="http://schemas.openxmlformats.org/officeDocument/2006/relationships/hyperlink" Target="https://twitter.com/" TargetMode="External"/><Relationship Id="rId982" Type="http://schemas.openxmlformats.org/officeDocument/2006/relationships/hyperlink" Target="https://twitter.com/" TargetMode="External"/><Relationship Id="rId1198" Type="http://schemas.openxmlformats.org/officeDocument/2006/relationships/hyperlink" Target="https://twitter.com/" TargetMode="External"/><Relationship Id="rId2011" Type="http://schemas.openxmlformats.org/officeDocument/2006/relationships/hyperlink" Target="https://twitter.com/" TargetMode="External"/><Relationship Id="rId2249" Type="http://schemas.openxmlformats.org/officeDocument/2006/relationships/hyperlink" Target="https://twitter.com/" TargetMode="External"/><Relationship Id="rId2456" Type="http://schemas.openxmlformats.org/officeDocument/2006/relationships/hyperlink" Target="https://twitter.com/" TargetMode="External"/><Relationship Id="rId2663" Type="http://schemas.openxmlformats.org/officeDocument/2006/relationships/hyperlink" Target="https://twitter.com/" TargetMode="External"/><Relationship Id="rId428" Type="http://schemas.openxmlformats.org/officeDocument/2006/relationships/hyperlink" Target="http://ow.ly/25zjHa" TargetMode="External"/><Relationship Id="rId635" Type="http://schemas.openxmlformats.org/officeDocument/2006/relationships/hyperlink" Target="https://twitter.com/" TargetMode="External"/><Relationship Id="rId842" Type="http://schemas.openxmlformats.org/officeDocument/2006/relationships/hyperlink" Target="https://twitter.com/" TargetMode="External"/><Relationship Id="rId1058" Type="http://schemas.openxmlformats.org/officeDocument/2006/relationships/hyperlink" Target="https://twitter.com/" TargetMode="External"/><Relationship Id="rId1265" Type="http://schemas.openxmlformats.org/officeDocument/2006/relationships/hyperlink" Target="https://twitter.com/" TargetMode="External"/><Relationship Id="rId1472" Type="http://schemas.openxmlformats.org/officeDocument/2006/relationships/hyperlink" Target="https://twitter.com/" TargetMode="External"/><Relationship Id="rId2109" Type="http://schemas.openxmlformats.org/officeDocument/2006/relationships/hyperlink" Target="https://twitter.com/" TargetMode="External"/><Relationship Id="rId2316" Type="http://schemas.openxmlformats.org/officeDocument/2006/relationships/hyperlink" Target="https://twitter.com/" TargetMode="External"/><Relationship Id="rId2523" Type="http://schemas.openxmlformats.org/officeDocument/2006/relationships/hyperlink" Target="https://twitter.com/" TargetMode="External"/><Relationship Id="rId702" Type="http://schemas.openxmlformats.org/officeDocument/2006/relationships/hyperlink" Target="https://twitter.com/" TargetMode="External"/><Relationship Id="rId1125" Type="http://schemas.openxmlformats.org/officeDocument/2006/relationships/hyperlink" Target="https://twitter.com/" TargetMode="External"/><Relationship Id="rId1332" Type="http://schemas.openxmlformats.org/officeDocument/2006/relationships/hyperlink" Target="https://twitter.com/" TargetMode="External"/><Relationship Id="rId1777" Type="http://schemas.openxmlformats.org/officeDocument/2006/relationships/hyperlink" Target="https://twitter.com/" TargetMode="External"/><Relationship Id="rId1984" Type="http://schemas.openxmlformats.org/officeDocument/2006/relationships/hyperlink" Target="https://twitter.com/" TargetMode="External"/><Relationship Id="rId69" Type="http://schemas.openxmlformats.org/officeDocument/2006/relationships/hyperlink" Target="http://ow.ly/pYmaO" TargetMode="External"/><Relationship Id="rId1637" Type="http://schemas.openxmlformats.org/officeDocument/2006/relationships/hyperlink" Target="https://twitter.com/" TargetMode="External"/><Relationship Id="rId1844" Type="http://schemas.openxmlformats.org/officeDocument/2006/relationships/hyperlink" Target="https://twitter.com/" TargetMode="External"/><Relationship Id="rId1704" Type="http://schemas.openxmlformats.org/officeDocument/2006/relationships/hyperlink" Target="https://twitter.com/" TargetMode="External"/><Relationship Id="rId285" Type="http://schemas.openxmlformats.org/officeDocument/2006/relationships/hyperlink" Target="http://buff.ly/H7viiM" TargetMode="External"/><Relationship Id="rId1911" Type="http://schemas.openxmlformats.org/officeDocument/2006/relationships/hyperlink" Target="https://twitter.com/" TargetMode="External"/><Relationship Id="rId492" Type="http://schemas.openxmlformats.org/officeDocument/2006/relationships/hyperlink" Target="https://twitter.com/" TargetMode="External"/><Relationship Id="rId797" Type="http://schemas.openxmlformats.org/officeDocument/2006/relationships/hyperlink" Target="https://twitter.com/" TargetMode="External"/><Relationship Id="rId2173" Type="http://schemas.openxmlformats.org/officeDocument/2006/relationships/hyperlink" Target="https://twitter.com/" TargetMode="External"/><Relationship Id="rId2380" Type="http://schemas.openxmlformats.org/officeDocument/2006/relationships/hyperlink" Target="https://twitter.com/" TargetMode="External"/><Relationship Id="rId2478" Type="http://schemas.openxmlformats.org/officeDocument/2006/relationships/hyperlink" Target="https://twitter.com/" TargetMode="External"/><Relationship Id="rId145" Type="http://schemas.openxmlformats.org/officeDocument/2006/relationships/hyperlink" Target="http://ltd.edc.org/edc-aea-2013" TargetMode="External"/><Relationship Id="rId352" Type="http://schemas.openxmlformats.org/officeDocument/2006/relationships/hyperlink" Target="https://github.com/tonyfujs/AEA2013" TargetMode="External"/><Relationship Id="rId1287" Type="http://schemas.openxmlformats.org/officeDocument/2006/relationships/hyperlink" Target="https://twitter.com/" TargetMode="External"/><Relationship Id="rId2033" Type="http://schemas.openxmlformats.org/officeDocument/2006/relationships/hyperlink" Target="https://twitter.com/" TargetMode="External"/><Relationship Id="rId2240" Type="http://schemas.openxmlformats.org/officeDocument/2006/relationships/hyperlink" Target="https://twitter.com/" TargetMode="External"/><Relationship Id="rId2685" Type="http://schemas.openxmlformats.org/officeDocument/2006/relationships/hyperlink" Target="https://twitter.com/" TargetMode="External"/><Relationship Id="rId212" Type="http://schemas.openxmlformats.org/officeDocument/2006/relationships/hyperlink" Target="http://ow.ly/pXXLX" TargetMode="External"/><Relationship Id="rId657" Type="http://schemas.openxmlformats.org/officeDocument/2006/relationships/hyperlink" Target="https://twitter.com/" TargetMode="External"/><Relationship Id="rId864" Type="http://schemas.openxmlformats.org/officeDocument/2006/relationships/hyperlink" Target="https://twitter.com/" TargetMode="External"/><Relationship Id="rId1494" Type="http://schemas.openxmlformats.org/officeDocument/2006/relationships/hyperlink" Target="https://twitter.com/" TargetMode="External"/><Relationship Id="rId1799" Type="http://schemas.openxmlformats.org/officeDocument/2006/relationships/hyperlink" Target="https://twitter.com/" TargetMode="External"/><Relationship Id="rId2100" Type="http://schemas.openxmlformats.org/officeDocument/2006/relationships/hyperlink" Target="https://twitter.com/" TargetMode="External"/><Relationship Id="rId2338" Type="http://schemas.openxmlformats.org/officeDocument/2006/relationships/hyperlink" Target="https://twitter.com/" TargetMode="External"/><Relationship Id="rId2545" Type="http://schemas.openxmlformats.org/officeDocument/2006/relationships/hyperlink" Target="https://twitter.com/" TargetMode="External"/><Relationship Id="rId517" Type="http://schemas.openxmlformats.org/officeDocument/2006/relationships/hyperlink" Target="https://twitter.com/" TargetMode="External"/><Relationship Id="rId724" Type="http://schemas.openxmlformats.org/officeDocument/2006/relationships/hyperlink" Target="https://twitter.com/" TargetMode="External"/><Relationship Id="rId931" Type="http://schemas.openxmlformats.org/officeDocument/2006/relationships/hyperlink" Target="https://twitter.com/" TargetMode="External"/><Relationship Id="rId1147" Type="http://schemas.openxmlformats.org/officeDocument/2006/relationships/hyperlink" Target="https://twitter.com/" TargetMode="External"/><Relationship Id="rId1354" Type="http://schemas.openxmlformats.org/officeDocument/2006/relationships/hyperlink" Target="https://twitter.com/" TargetMode="External"/><Relationship Id="rId1561" Type="http://schemas.openxmlformats.org/officeDocument/2006/relationships/hyperlink" Target="https://twitter.com/" TargetMode="External"/><Relationship Id="rId2405" Type="http://schemas.openxmlformats.org/officeDocument/2006/relationships/hyperlink" Target="https://twitter.com/" TargetMode="External"/><Relationship Id="rId2612" Type="http://schemas.openxmlformats.org/officeDocument/2006/relationships/hyperlink" Target="https://twitter.com/" TargetMode="External"/><Relationship Id="rId60" Type="http://schemas.openxmlformats.org/officeDocument/2006/relationships/hyperlink" Target="https://github.com/tonyfujs/AEA2013" TargetMode="External"/><Relationship Id="rId1007" Type="http://schemas.openxmlformats.org/officeDocument/2006/relationships/hyperlink" Target="https://twitter.com/" TargetMode="External"/><Relationship Id="rId1214" Type="http://schemas.openxmlformats.org/officeDocument/2006/relationships/hyperlink" Target="https://twitter.com/" TargetMode="External"/><Relationship Id="rId1421" Type="http://schemas.openxmlformats.org/officeDocument/2006/relationships/hyperlink" Target="https://twitter.com/" TargetMode="External"/><Relationship Id="rId1659" Type="http://schemas.openxmlformats.org/officeDocument/2006/relationships/hyperlink" Target="https://twitter.com/" TargetMode="External"/><Relationship Id="rId1866" Type="http://schemas.openxmlformats.org/officeDocument/2006/relationships/hyperlink" Target="https://twitter.com/" TargetMode="External"/><Relationship Id="rId1519" Type="http://schemas.openxmlformats.org/officeDocument/2006/relationships/hyperlink" Target="https://twitter.com/" TargetMode="External"/><Relationship Id="rId1726" Type="http://schemas.openxmlformats.org/officeDocument/2006/relationships/hyperlink" Target="https://twitter.com/" TargetMode="External"/><Relationship Id="rId1933" Type="http://schemas.openxmlformats.org/officeDocument/2006/relationships/hyperlink" Target="https://twitter.com/" TargetMode="External"/><Relationship Id="rId18" Type="http://schemas.openxmlformats.org/officeDocument/2006/relationships/hyperlink" Target="http://freshspectrum.com/eval2013/" TargetMode="External"/><Relationship Id="rId2195" Type="http://schemas.openxmlformats.org/officeDocument/2006/relationships/hyperlink" Target="https://twitter.com/" TargetMode="External"/><Relationship Id="rId167" Type="http://schemas.openxmlformats.org/officeDocument/2006/relationships/hyperlink" Target="http://ow.ly/pUmn9" TargetMode="External"/><Relationship Id="rId374" Type="http://schemas.openxmlformats.org/officeDocument/2006/relationships/hyperlink" Target="http://j.mp/1cyNbCr" TargetMode="External"/><Relationship Id="rId581" Type="http://schemas.openxmlformats.org/officeDocument/2006/relationships/hyperlink" Target="https://twitter.com/" TargetMode="External"/><Relationship Id="rId2055" Type="http://schemas.openxmlformats.org/officeDocument/2006/relationships/hyperlink" Target="https://twitter.com/" TargetMode="External"/><Relationship Id="rId2262" Type="http://schemas.openxmlformats.org/officeDocument/2006/relationships/hyperlink" Target="https://twitter.com/" TargetMode="External"/><Relationship Id="rId234" Type="http://schemas.openxmlformats.org/officeDocument/2006/relationships/hyperlink" Target="http://freshspectrum.com/eval13-day-two/" TargetMode="External"/><Relationship Id="rId679" Type="http://schemas.openxmlformats.org/officeDocument/2006/relationships/hyperlink" Target="https://twitter.com/" TargetMode="External"/><Relationship Id="rId886" Type="http://schemas.openxmlformats.org/officeDocument/2006/relationships/hyperlink" Target="https://twitter.com/" TargetMode="External"/><Relationship Id="rId2567" Type="http://schemas.openxmlformats.org/officeDocument/2006/relationships/hyperlink" Target="https://twitter.com/" TargetMode="External"/><Relationship Id="rId2" Type="http://schemas.openxmlformats.org/officeDocument/2006/relationships/hyperlink" Target="http://ow.ly/pS4J3" TargetMode="External"/><Relationship Id="rId441" Type="http://schemas.openxmlformats.org/officeDocument/2006/relationships/hyperlink" Target="http://freshspectrum.com/eval13-day-one/" TargetMode="External"/><Relationship Id="rId539" Type="http://schemas.openxmlformats.org/officeDocument/2006/relationships/hyperlink" Target="https://twitter.com/" TargetMode="External"/><Relationship Id="rId746" Type="http://schemas.openxmlformats.org/officeDocument/2006/relationships/hyperlink" Target="https://twitter.com/" TargetMode="External"/><Relationship Id="rId1071" Type="http://schemas.openxmlformats.org/officeDocument/2006/relationships/hyperlink" Target="https://twitter.com/" TargetMode="External"/><Relationship Id="rId1169" Type="http://schemas.openxmlformats.org/officeDocument/2006/relationships/hyperlink" Target="https://twitter.com/" TargetMode="External"/><Relationship Id="rId1376" Type="http://schemas.openxmlformats.org/officeDocument/2006/relationships/hyperlink" Target="https://twitter.com/" TargetMode="External"/><Relationship Id="rId1583" Type="http://schemas.openxmlformats.org/officeDocument/2006/relationships/hyperlink" Target="https://twitter.com/" TargetMode="External"/><Relationship Id="rId2122" Type="http://schemas.openxmlformats.org/officeDocument/2006/relationships/hyperlink" Target="https://twitter.com/" TargetMode="External"/><Relationship Id="rId2427" Type="http://schemas.openxmlformats.org/officeDocument/2006/relationships/hyperlink" Target="https://twitter.com/" TargetMode="External"/><Relationship Id="rId301" Type="http://schemas.openxmlformats.org/officeDocument/2006/relationships/hyperlink" Target="http://ow.ly/oNtUU" TargetMode="External"/><Relationship Id="rId953" Type="http://schemas.openxmlformats.org/officeDocument/2006/relationships/hyperlink" Target="https://twitter.com/" TargetMode="External"/><Relationship Id="rId1029" Type="http://schemas.openxmlformats.org/officeDocument/2006/relationships/hyperlink" Target="https://twitter.com/" TargetMode="External"/><Relationship Id="rId1236" Type="http://schemas.openxmlformats.org/officeDocument/2006/relationships/hyperlink" Target="https://twitter.com/" TargetMode="External"/><Relationship Id="rId1790" Type="http://schemas.openxmlformats.org/officeDocument/2006/relationships/hyperlink" Target="https://twitter.com/" TargetMode="External"/><Relationship Id="rId1888" Type="http://schemas.openxmlformats.org/officeDocument/2006/relationships/hyperlink" Target="https://twitter.com/" TargetMode="External"/><Relationship Id="rId2634" Type="http://schemas.openxmlformats.org/officeDocument/2006/relationships/hyperlink" Target="https://twitter.com/" TargetMode="External"/><Relationship Id="rId82" Type="http://schemas.openxmlformats.org/officeDocument/2006/relationships/hyperlink" Target="http://researchdesignreview.com/" TargetMode="External"/><Relationship Id="rId606" Type="http://schemas.openxmlformats.org/officeDocument/2006/relationships/hyperlink" Target="https://twitter.com/" TargetMode="External"/><Relationship Id="rId813" Type="http://schemas.openxmlformats.org/officeDocument/2006/relationships/hyperlink" Target="https://twitter.com/" TargetMode="External"/><Relationship Id="rId1443" Type="http://schemas.openxmlformats.org/officeDocument/2006/relationships/hyperlink" Target="https://twitter.com/" TargetMode="External"/><Relationship Id="rId1650" Type="http://schemas.openxmlformats.org/officeDocument/2006/relationships/hyperlink" Target="https://twitter.com/" TargetMode="External"/><Relationship Id="rId1748" Type="http://schemas.openxmlformats.org/officeDocument/2006/relationships/hyperlink" Target="https://twitter.com/" TargetMode="External"/><Relationship Id="rId2701" Type="http://schemas.openxmlformats.org/officeDocument/2006/relationships/hyperlink" Target="https://twitter.com/" TargetMode="External"/><Relationship Id="rId1303" Type="http://schemas.openxmlformats.org/officeDocument/2006/relationships/hyperlink" Target="https://twitter.com/" TargetMode="External"/><Relationship Id="rId1510" Type="http://schemas.openxmlformats.org/officeDocument/2006/relationships/hyperlink" Target="https://twitter.com/" TargetMode="External"/><Relationship Id="rId1955" Type="http://schemas.openxmlformats.org/officeDocument/2006/relationships/hyperlink" Target="https://twitter.com/" TargetMode="External"/><Relationship Id="rId1608" Type="http://schemas.openxmlformats.org/officeDocument/2006/relationships/hyperlink" Target="https://twitter.com/" TargetMode="External"/><Relationship Id="rId1815" Type="http://schemas.openxmlformats.org/officeDocument/2006/relationships/hyperlink" Target="https://twitter.com/" TargetMode="External"/><Relationship Id="rId189" Type="http://schemas.openxmlformats.org/officeDocument/2006/relationships/hyperlink" Target="http://freshspectrum.com/eval13-day-two/" TargetMode="External"/><Relationship Id="rId396" Type="http://schemas.openxmlformats.org/officeDocument/2006/relationships/hyperlink" Target="http://freshspectrum.com/eval13-day-two" TargetMode="External"/><Relationship Id="rId2077" Type="http://schemas.openxmlformats.org/officeDocument/2006/relationships/hyperlink" Target="https://twitter.com/" TargetMode="External"/><Relationship Id="rId2284" Type="http://schemas.openxmlformats.org/officeDocument/2006/relationships/hyperlink" Target="https://twitter.com/" TargetMode="External"/><Relationship Id="rId2491" Type="http://schemas.openxmlformats.org/officeDocument/2006/relationships/hyperlink" Target="https://twitter.com/" TargetMode="External"/><Relationship Id="rId256" Type="http://schemas.openxmlformats.org/officeDocument/2006/relationships/hyperlink" Target="http://ow.ly/pX5Fq" TargetMode="External"/><Relationship Id="rId463" Type="http://schemas.openxmlformats.org/officeDocument/2006/relationships/hyperlink" Target="https://twitter.com/" TargetMode="External"/><Relationship Id="rId670" Type="http://schemas.openxmlformats.org/officeDocument/2006/relationships/hyperlink" Target="https://twitter.com/" TargetMode="External"/><Relationship Id="rId1093" Type="http://schemas.openxmlformats.org/officeDocument/2006/relationships/hyperlink" Target="https://twitter.com/" TargetMode="External"/><Relationship Id="rId2144" Type="http://schemas.openxmlformats.org/officeDocument/2006/relationships/hyperlink" Target="https://twitter.com/" TargetMode="External"/><Relationship Id="rId2351" Type="http://schemas.openxmlformats.org/officeDocument/2006/relationships/hyperlink" Target="https://twitter.com/" TargetMode="External"/><Relationship Id="rId2589" Type="http://schemas.openxmlformats.org/officeDocument/2006/relationships/hyperlink" Target="https://twitter.com/" TargetMode="External"/><Relationship Id="rId116" Type="http://schemas.openxmlformats.org/officeDocument/2006/relationships/hyperlink" Target="http://evaluation.nu/?p=260" TargetMode="External"/><Relationship Id="rId323" Type="http://schemas.openxmlformats.org/officeDocument/2006/relationships/hyperlink" Target="http://freshspectrum.com/eval13-day-three/" TargetMode="External"/><Relationship Id="rId530" Type="http://schemas.openxmlformats.org/officeDocument/2006/relationships/hyperlink" Target="https://twitter.com/" TargetMode="External"/><Relationship Id="rId768" Type="http://schemas.openxmlformats.org/officeDocument/2006/relationships/hyperlink" Target="https://twitter.com/" TargetMode="External"/><Relationship Id="rId975" Type="http://schemas.openxmlformats.org/officeDocument/2006/relationships/hyperlink" Target="https://twitter.com/" TargetMode="External"/><Relationship Id="rId1160" Type="http://schemas.openxmlformats.org/officeDocument/2006/relationships/hyperlink" Target="https://twitter.com/" TargetMode="External"/><Relationship Id="rId1398" Type="http://schemas.openxmlformats.org/officeDocument/2006/relationships/hyperlink" Target="https://twitter.com/" TargetMode="External"/><Relationship Id="rId2004" Type="http://schemas.openxmlformats.org/officeDocument/2006/relationships/hyperlink" Target="https://twitter.com/" TargetMode="External"/><Relationship Id="rId2211" Type="http://schemas.openxmlformats.org/officeDocument/2006/relationships/hyperlink" Target="https://twitter.com/" TargetMode="External"/><Relationship Id="rId2449" Type="http://schemas.openxmlformats.org/officeDocument/2006/relationships/hyperlink" Target="https://twitter.com/" TargetMode="External"/><Relationship Id="rId2656" Type="http://schemas.openxmlformats.org/officeDocument/2006/relationships/hyperlink" Target="https://twitter.com/" TargetMode="External"/><Relationship Id="rId628" Type="http://schemas.openxmlformats.org/officeDocument/2006/relationships/hyperlink" Target="https://twitter.com/" TargetMode="External"/><Relationship Id="rId835" Type="http://schemas.openxmlformats.org/officeDocument/2006/relationships/hyperlink" Target="https://twitter.com/" TargetMode="External"/><Relationship Id="rId1258" Type="http://schemas.openxmlformats.org/officeDocument/2006/relationships/hyperlink" Target="https://twitter.com/" TargetMode="External"/><Relationship Id="rId1465" Type="http://schemas.openxmlformats.org/officeDocument/2006/relationships/hyperlink" Target="https://twitter.com/" TargetMode="External"/><Relationship Id="rId1672" Type="http://schemas.openxmlformats.org/officeDocument/2006/relationships/hyperlink" Target="https://twitter.com/" TargetMode="External"/><Relationship Id="rId2309" Type="http://schemas.openxmlformats.org/officeDocument/2006/relationships/hyperlink" Target="https://twitter.com/" TargetMode="External"/><Relationship Id="rId2516" Type="http://schemas.openxmlformats.org/officeDocument/2006/relationships/hyperlink" Target="https://twitter.com/" TargetMode="External"/><Relationship Id="rId2723" Type="http://schemas.openxmlformats.org/officeDocument/2006/relationships/hyperlink" Target="https://twitter.com/" TargetMode="External"/><Relationship Id="rId1020" Type="http://schemas.openxmlformats.org/officeDocument/2006/relationships/hyperlink" Target="https://twitter.com/" TargetMode="External"/><Relationship Id="rId1118" Type="http://schemas.openxmlformats.org/officeDocument/2006/relationships/hyperlink" Target="https://twitter.com/" TargetMode="External"/><Relationship Id="rId1325" Type="http://schemas.openxmlformats.org/officeDocument/2006/relationships/hyperlink" Target="https://twitter.com/" TargetMode="External"/><Relationship Id="rId1532" Type="http://schemas.openxmlformats.org/officeDocument/2006/relationships/hyperlink" Target="https://twitter.com/" TargetMode="External"/><Relationship Id="rId1977" Type="http://schemas.openxmlformats.org/officeDocument/2006/relationships/hyperlink" Target="https://twitter.com/" TargetMode="External"/><Relationship Id="rId902" Type="http://schemas.openxmlformats.org/officeDocument/2006/relationships/hyperlink" Target="https://twitter.com/" TargetMode="External"/><Relationship Id="rId1837" Type="http://schemas.openxmlformats.org/officeDocument/2006/relationships/hyperlink" Target="https://twitter.com/" TargetMode="External"/><Relationship Id="rId31" Type="http://schemas.openxmlformats.org/officeDocument/2006/relationships/hyperlink" Target="http://bolderadvocacy.org/blog/what-do-nonprofits-want-to-become-stronger-public-policy-advocates" TargetMode="External"/><Relationship Id="rId2099" Type="http://schemas.openxmlformats.org/officeDocument/2006/relationships/hyperlink" Target="https://twitter.com/" TargetMode="External"/><Relationship Id="rId180" Type="http://schemas.openxmlformats.org/officeDocument/2006/relationships/hyperlink" Target="http://freshspectrum.com/eval13-day-two" TargetMode="External"/><Relationship Id="rId278" Type="http://schemas.openxmlformats.org/officeDocument/2006/relationships/hyperlink" Target="http://freshspectrum.com/eval13-day-two/" TargetMode="External"/><Relationship Id="rId1904" Type="http://schemas.openxmlformats.org/officeDocument/2006/relationships/hyperlink" Target="https://twitter.com/" TargetMode="External"/><Relationship Id="rId485" Type="http://schemas.openxmlformats.org/officeDocument/2006/relationships/hyperlink" Target="https://twitter.com/" TargetMode="External"/><Relationship Id="rId692" Type="http://schemas.openxmlformats.org/officeDocument/2006/relationships/hyperlink" Target="https://twitter.com/" TargetMode="External"/><Relationship Id="rId2166" Type="http://schemas.openxmlformats.org/officeDocument/2006/relationships/hyperlink" Target="https://twitter.com/" TargetMode="External"/><Relationship Id="rId2373" Type="http://schemas.openxmlformats.org/officeDocument/2006/relationships/hyperlink" Target="https://twitter.com/" TargetMode="External"/><Relationship Id="rId2580" Type="http://schemas.openxmlformats.org/officeDocument/2006/relationships/hyperlink" Target="https://twitter.com/" TargetMode="External"/><Relationship Id="rId138" Type="http://schemas.openxmlformats.org/officeDocument/2006/relationships/hyperlink" Target="http://www.qualitative-researcher.com/" TargetMode="External"/><Relationship Id="rId345" Type="http://schemas.openxmlformats.org/officeDocument/2006/relationships/hyperlink" Target="http://moby.to/osp2mf" TargetMode="External"/><Relationship Id="rId552" Type="http://schemas.openxmlformats.org/officeDocument/2006/relationships/hyperlink" Target="https://twitter.com/" TargetMode="External"/><Relationship Id="rId997" Type="http://schemas.openxmlformats.org/officeDocument/2006/relationships/hyperlink" Target="https://twitter.com/" TargetMode="External"/><Relationship Id="rId1182" Type="http://schemas.openxmlformats.org/officeDocument/2006/relationships/hyperlink" Target="https://twitter.com/" TargetMode="External"/><Relationship Id="rId2026" Type="http://schemas.openxmlformats.org/officeDocument/2006/relationships/hyperlink" Target="https://twitter.com/" TargetMode="External"/><Relationship Id="rId2233" Type="http://schemas.openxmlformats.org/officeDocument/2006/relationships/hyperlink" Target="https://twitter.com/" TargetMode="External"/><Relationship Id="rId2440" Type="http://schemas.openxmlformats.org/officeDocument/2006/relationships/hyperlink" Target="https://twitter.com/" TargetMode="External"/><Relationship Id="rId2678" Type="http://schemas.openxmlformats.org/officeDocument/2006/relationships/hyperlink" Target="https://twitter.com/" TargetMode="External"/><Relationship Id="rId205" Type="http://schemas.openxmlformats.org/officeDocument/2006/relationships/hyperlink" Target="http://ow.ly/25zjHa" TargetMode="External"/><Relationship Id="rId412" Type="http://schemas.openxmlformats.org/officeDocument/2006/relationships/hyperlink" Target="https://vine.co/v/hdZ2mejFAYV" TargetMode="External"/><Relationship Id="rId857" Type="http://schemas.openxmlformats.org/officeDocument/2006/relationships/hyperlink" Target="https://twitter.com/" TargetMode="External"/><Relationship Id="rId1042" Type="http://schemas.openxmlformats.org/officeDocument/2006/relationships/hyperlink" Target="https://twitter.com/" TargetMode="External"/><Relationship Id="rId1487" Type="http://schemas.openxmlformats.org/officeDocument/2006/relationships/hyperlink" Target="https://twitter.com/" TargetMode="External"/><Relationship Id="rId1694" Type="http://schemas.openxmlformats.org/officeDocument/2006/relationships/hyperlink" Target="https://twitter.com/" TargetMode="External"/><Relationship Id="rId2300" Type="http://schemas.openxmlformats.org/officeDocument/2006/relationships/hyperlink" Target="https://twitter.com/" TargetMode="External"/><Relationship Id="rId2538" Type="http://schemas.openxmlformats.org/officeDocument/2006/relationships/hyperlink" Target="https://twitter.com/" TargetMode="External"/><Relationship Id="rId717" Type="http://schemas.openxmlformats.org/officeDocument/2006/relationships/hyperlink" Target="https://twitter.com/" TargetMode="External"/><Relationship Id="rId924" Type="http://schemas.openxmlformats.org/officeDocument/2006/relationships/hyperlink" Target="https://twitter.com/" TargetMode="External"/><Relationship Id="rId1347" Type="http://schemas.openxmlformats.org/officeDocument/2006/relationships/hyperlink" Target="https://twitter.com/" TargetMode="External"/><Relationship Id="rId1554" Type="http://schemas.openxmlformats.org/officeDocument/2006/relationships/hyperlink" Target="https://twitter.com/" TargetMode="External"/><Relationship Id="rId1761" Type="http://schemas.openxmlformats.org/officeDocument/2006/relationships/hyperlink" Target="https://twitter.com/" TargetMode="External"/><Relationship Id="rId1999" Type="http://schemas.openxmlformats.org/officeDocument/2006/relationships/hyperlink" Target="https://twitter.com/" TargetMode="External"/><Relationship Id="rId2605" Type="http://schemas.openxmlformats.org/officeDocument/2006/relationships/hyperlink" Target="https://twitter.com/" TargetMode="External"/><Relationship Id="rId53" Type="http://schemas.openxmlformats.org/officeDocument/2006/relationships/hyperlink" Target="http://bolderadvocacy.org/blog/what-do-nonprofits-want-to-become-stronger-public-policy-advocates" TargetMode="External"/><Relationship Id="rId1207" Type="http://schemas.openxmlformats.org/officeDocument/2006/relationships/hyperlink" Target="https://twitter.com/" TargetMode="External"/><Relationship Id="rId1414" Type="http://schemas.openxmlformats.org/officeDocument/2006/relationships/hyperlink" Target="https://twitter.com/" TargetMode="External"/><Relationship Id="rId1621" Type="http://schemas.openxmlformats.org/officeDocument/2006/relationships/hyperlink" Target="https://twitter.com/" TargetMode="External"/><Relationship Id="rId1859" Type="http://schemas.openxmlformats.org/officeDocument/2006/relationships/hyperlink" Target="https://twitter.com/" TargetMode="External"/><Relationship Id="rId1719" Type="http://schemas.openxmlformats.org/officeDocument/2006/relationships/hyperlink" Target="https://twitter.com/" TargetMode="External"/><Relationship Id="rId1926" Type="http://schemas.openxmlformats.org/officeDocument/2006/relationships/hyperlink" Target="https://twitter.com/" TargetMode="External"/><Relationship Id="rId2090" Type="http://schemas.openxmlformats.org/officeDocument/2006/relationships/hyperlink" Target="https://twitter.com/" TargetMode="External"/><Relationship Id="rId2188" Type="http://schemas.openxmlformats.org/officeDocument/2006/relationships/hyperlink" Target="https://twitter.com/" TargetMode="External"/><Relationship Id="rId2395" Type="http://schemas.openxmlformats.org/officeDocument/2006/relationships/hyperlink" Target="https://twitter.com/" TargetMode="External"/><Relationship Id="rId367" Type="http://schemas.openxmlformats.org/officeDocument/2006/relationships/hyperlink" Target="http://twitter.com/bhaggs" TargetMode="External"/><Relationship Id="rId574" Type="http://schemas.openxmlformats.org/officeDocument/2006/relationships/hyperlink" Target="https://twitter.com/" TargetMode="External"/><Relationship Id="rId2048" Type="http://schemas.openxmlformats.org/officeDocument/2006/relationships/hyperlink" Target="https://twitter.com/" TargetMode="External"/><Relationship Id="rId2255" Type="http://schemas.openxmlformats.org/officeDocument/2006/relationships/hyperlink" Target="https://twitter.com/" TargetMode="External"/><Relationship Id="rId227" Type="http://schemas.openxmlformats.org/officeDocument/2006/relationships/hyperlink" Target="http://freshspectrum.com/eval13-day-two/" TargetMode="External"/><Relationship Id="rId781" Type="http://schemas.openxmlformats.org/officeDocument/2006/relationships/hyperlink" Target="https://twitter.com/" TargetMode="External"/><Relationship Id="rId879" Type="http://schemas.openxmlformats.org/officeDocument/2006/relationships/hyperlink" Target="https://twitter.com/" TargetMode="External"/><Relationship Id="rId2462" Type="http://schemas.openxmlformats.org/officeDocument/2006/relationships/hyperlink" Target="https://twitter.com/" TargetMode="External"/><Relationship Id="rId434" Type="http://schemas.openxmlformats.org/officeDocument/2006/relationships/hyperlink" Target="http://ow.ly/q3sQ1" TargetMode="External"/><Relationship Id="rId641" Type="http://schemas.openxmlformats.org/officeDocument/2006/relationships/hyperlink" Target="https://twitter.com/" TargetMode="External"/><Relationship Id="rId739" Type="http://schemas.openxmlformats.org/officeDocument/2006/relationships/hyperlink" Target="https://twitter.com/" TargetMode="External"/><Relationship Id="rId1064" Type="http://schemas.openxmlformats.org/officeDocument/2006/relationships/hyperlink" Target="https://twitter.com/" TargetMode="External"/><Relationship Id="rId1271" Type="http://schemas.openxmlformats.org/officeDocument/2006/relationships/hyperlink" Target="https://twitter.com/" TargetMode="External"/><Relationship Id="rId1369" Type="http://schemas.openxmlformats.org/officeDocument/2006/relationships/hyperlink" Target="https://twitter.com/" TargetMode="External"/><Relationship Id="rId1576" Type="http://schemas.openxmlformats.org/officeDocument/2006/relationships/hyperlink" Target="https://twitter.com/" TargetMode="External"/><Relationship Id="rId2115" Type="http://schemas.openxmlformats.org/officeDocument/2006/relationships/hyperlink" Target="https://twitter.com/" TargetMode="External"/><Relationship Id="rId2322" Type="http://schemas.openxmlformats.org/officeDocument/2006/relationships/hyperlink" Target="https://twitter.com/" TargetMode="External"/><Relationship Id="rId501" Type="http://schemas.openxmlformats.org/officeDocument/2006/relationships/hyperlink" Target="https://twitter.com/" TargetMode="External"/><Relationship Id="rId946" Type="http://schemas.openxmlformats.org/officeDocument/2006/relationships/hyperlink" Target="https://twitter.com/" TargetMode="External"/><Relationship Id="rId1131" Type="http://schemas.openxmlformats.org/officeDocument/2006/relationships/hyperlink" Target="https://twitter.com/" TargetMode="External"/><Relationship Id="rId1229" Type="http://schemas.openxmlformats.org/officeDocument/2006/relationships/hyperlink" Target="https://twitter.com/" TargetMode="External"/><Relationship Id="rId1783" Type="http://schemas.openxmlformats.org/officeDocument/2006/relationships/hyperlink" Target="https://twitter.com/" TargetMode="External"/><Relationship Id="rId1990" Type="http://schemas.openxmlformats.org/officeDocument/2006/relationships/hyperlink" Target="https://twitter.com/" TargetMode="External"/><Relationship Id="rId2627" Type="http://schemas.openxmlformats.org/officeDocument/2006/relationships/hyperlink" Target="https://twitter.com/" TargetMode="External"/><Relationship Id="rId75" Type="http://schemas.openxmlformats.org/officeDocument/2006/relationships/hyperlink" Target="http://wp.me/p27JjM-dC" TargetMode="External"/><Relationship Id="rId806" Type="http://schemas.openxmlformats.org/officeDocument/2006/relationships/hyperlink" Target="https://twitter.com/" TargetMode="External"/><Relationship Id="rId1436" Type="http://schemas.openxmlformats.org/officeDocument/2006/relationships/hyperlink" Target="https://twitter.com/" TargetMode="External"/><Relationship Id="rId1643" Type="http://schemas.openxmlformats.org/officeDocument/2006/relationships/hyperlink" Target="https://twitter.com/" TargetMode="External"/><Relationship Id="rId1850" Type="http://schemas.openxmlformats.org/officeDocument/2006/relationships/hyperlink" Target="https://twitter.com/" TargetMode="External"/><Relationship Id="rId1503" Type="http://schemas.openxmlformats.org/officeDocument/2006/relationships/hyperlink" Target="https://twitter.com/" TargetMode="External"/><Relationship Id="rId1710" Type="http://schemas.openxmlformats.org/officeDocument/2006/relationships/hyperlink" Target="https://twitter.com/" TargetMode="External"/><Relationship Id="rId1948" Type="http://schemas.openxmlformats.org/officeDocument/2006/relationships/hyperlink" Target="https://twitter.com/" TargetMode="External"/><Relationship Id="rId291" Type="http://schemas.openxmlformats.org/officeDocument/2006/relationships/hyperlink" Target="http://ow.ly/q5McT" TargetMode="External"/><Relationship Id="rId1808" Type="http://schemas.openxmlformats.org/officeDocument/2006/relationships/hyperlink" Target="https://twitter.com/" TargetMode="External"/><Relationship Id="rId151" Type="http://schemas.openxmlformats.org/officeDocument/2006/relationships/hyperlink" Target="http://freshspectrum.com/eval13-day-three/" TargetMode="External"/><Relationship Id="rId389" Type="http://schemas.openxmlformats.org/officeDocument/2006/relationships/hyperlink" Target="http://moby.to/ojs2d4" TargetMode="External"/><Relationship Id="rId596" Type="http://schemas.openxmlformats.org/officeDocument/2006/relationships/hyperlink" Target="https://twitter.com/" TargetMode="External"/><Relationship Id="rId2277" Type="http://schemas.openxmlformats.org/officeDocument/2006/relationships/hyperlink" Target="https://twitter.com/" TargetMode="External"/><Relationship Id="rId2484" Type="http://schemas.openxmlformats.org/officeDocument/2006/relationships/hyperlink" Target="https://twitter.com/" TargetMode="External"/><Relationship Id="rId2691" Type="http://schemas.openxmlformats.org/officeDocument/2006/relationships/hyperlink" Target="https://twitter.com/" TargetMode="External"/><Relationship Id="rId249" Type="http://schemas.openxmlformats.org/officeDocument/2006/relationships/hyperlink" Target="http://bit.ly/19VTcZC" TargetMode="External"/><Relationship Id="rId456" Type="http://schemas.openxmlformats.org/officeDocument/2006/relationships/hyperlink" Target="http://bit.ly/Vwh8xX" TargetMode="External"/><Relationship Id="rId663" Type="http://schemas.openxmlformats.org/officeDocument/2006/relationships/hyperlink" Target="https://twitter.com/" TargetMode="External"/><Relationship Id="rId870" Type="http://schemas.openxmlformats.org/officeDocument/2006/relationships/hyperlink" Target="https://twitter.com/" TargetMode="External"/><Relationship Id="rId1086" Type="http://schemas.openxmlformats.org/officeDocument/2006/relationships/hyperlink" Target="https://twitter.com/" TargetMode="External"/><Relationship Id="rId1293" Type="http://schemas.openxmlformats.org/officeDocument/2006/relationships/hyperlink" Target="https://twitter.com/" TargetMode="External"/><Relationship Id="rId2137" Type="http://schemas.openxmlformats.org/officeDocument/2006/relationships/hyperlink" Target="https://twitter.com/" TargetMode="External"/><Relationship Id="rId2344" Type="http://schemas.openxmlformats.org/officeDocument/2006/relationships/hyperlink" Target="https://twitter.com/" TargetMode="External"/><Relationship Id="rId2551" Type="http://schemas.openxmlformats.org/officeDocument/2006/relationships/hyperlink" Target="https://twitter.com/" TargetMode="External"/><Relationship Id="rId109" Type="http://schemas.openxmlformats.org/officeDocument/2006/relationships/hyperlink" Target="http://ow.ly/pUU8h" TargetMode="External"/><Relationship Id="rId316" Type="http://schemas.openxmlformats.org/officeDocument/2006/relationships/hyperlink" Target="http://thepump.jsi.com/the-power-of-small-data/" TargetMode="External"/><Relationship Id="rId523" Type="http://schemas.openxmlformats.org/officeDocument/2006/relationships/hyperlink" Target="https://twitter.com/" TargetMode="External"/><Relationship Id="rId968" Type="http://schemas.openxmlformats.org/officeDocument/2006/relationships/hyperlink" Target="https://twitter.com/" TargetMode="External"/><Relationship Id="rId1153" Type="http://schemas.openxmlformats.org/officeDocument/2006/relationships/hyperlink" Target="https://twitter.com/" TargetMode="External"/><Relationship Id="rId1598" Type="http://schemas.openxmlformats.org/officeDocument/2006/relationships/hyperlink" Target="https://twitter.com/" TargetMode="External"/><Relationship Id="rId2204" Type="http://schemas.openxmlformats.org/officeDocument/2006/relationships/hyperlink" Target="https://twitter.com/" TargetMode="External"/><Relationship Id="rId2649" Type="http://schemas.openxmlformats.org/officeDocument/2006/relationships/hyperlink" Target="https://twitter.com/" TargetMode="External"/><Relationship Id="rId97" Type="http://schemas.openxmlformats.org/officeDocument/2006/relationships/hyperlink" Target="http://freshspectrum.com/eval13-day-three/" TargetMode="External"/><Relationship Id="rId730" Type="http://schemas.openxmlformats.org/officeDocument/2006/relationships/hyperlink" Target="https://twitter.com/" TargetMode="External"/><Relationship Id="rId828" Type="http://schemas.openxmlformats.org/officeDocument/2006/relationships/hyperlink" Target="https://twitter.com/" TargetMode="External"/><Relationship Id="rId1013" Type="http://schemas.openxmlformats.org/officeDocument/2006/relationships/hyperlink" Target="https://twitter.com/" TargetMode="External"/><Relationship Id="rId1360" Type="http://schemas.openxmlformats.org/officeDocument/2006/relationships/hyperlink" Target="https://twitter.com/" TargetMode="External"/><Relationship Id="rId1458" Type="http://schemas.openxmlformats.org/officeDocument/2006/relationships/hyperlink" Target="https://twitter.com/" TargetMode="External"/><Relationship Id="rId1665" Type="http://schemas.openxmlformats.org/officeDocument/2006/relationships/hyperlink" Target="https://twitter.com/" TargetMode="External"/><Relationship Id="rId1872" Type="http://schemas.openxmlformats.org/officeDocument/2006/relationships/hyperlink" Target="https://twitter.com/" TargetMode="External"/><Relationship Id="rId2411" Type="http://schemas.openxmlformats.org/officeDocument/2006/relationships/hyperlink" Target="https://twitter.com/" TargetMode="External"/><Relationship Id="rId2509" Type="http://schemas.openxmlformats.org/officeDocument/2006/relationships/hyperlink" Target="https://twitter.com/" TargetMode="External"/><Relationship Id="rId2716" Type="http://schemas.openxmlformats.org/officeDocument/2006/relationships/hyperlink" Target="https://twitter.com/" TargetMode="External"/><Relationship Id="rId1220" Type="http://schemas.openxmlformats.org/officeDocument/2006/relationships/hyperlink" Target="https://twitter.com/" TargetMode="External"/><Relationship Id="rId1318" Type="http://schemas.openxmlformats.org/officeDocument/2006/relationships/hyperlink" Target="https://twitter.com/" TargetMode="External"/><Relationship Id="rId1525" Type="http://schemas.openxmlformats.org/officeDocument/2006/relationships/hyperlink" Target="https://twitter.com/" TargetMode="External"/><Relationship Id="rId1732" Type="http://schemas.openxmlformats.org/officeDocument/2006/relationships/hyperlink" Target="https://twitter.com/" TargetMode="External"/><Relationship Id="rId24" Type="http://schemas.openxmlformats.org/officeDocument/2006/relationships/hyperlink" Target="http://bolderadvocacy.org/blog/what-do-nonprofits-want-to-become-stronger-public-policy-advocates" TargetMode="External"/><Relationship Id="rId2299" Type="http://schemas.openxmlformats.org/officeDocument/2006/relationships/hyperlink" Target="https://twitter.com/" TargetMode="External"/><Relationship Id="rId173" Type="http://schemas.openxmlformats.org/officeDocument/2006/relationships/hyperlink" Target="http://ow.ly/25B9p1" TargetMode="External"/><Relationship Id="rId380" Type="http://schemas.openxmlformats.org/officeDocument/2006/relationships/hyperlink" Target="http://twitter.com/bhaggs" TargetMode="External"/><Relationship Id="rId2061" Type="http://schemas.openxmlformats.org/officeDocument/2006/relationships/hyperlink" Target="https://twitter.com/" TargetMode="External"/><Relationship Id="rId240" Type="http://schemas.openxmlformats.org/officeDocument/2006/relationships/hyperlink" Target="http://bit.ly/eval2012_twitter" TargetMode="External"/><Relationship Id="rId478" Type="http://schemas.openxmlformats.org/officeDocument/2006/relationships/hyperlink" Target="https://twitter.com/" TargetMode="External"/><Relationship Id="rId685" Type="http://schemas.openxmlformats.org/officeDocument/2006/relationships/hyperlink" Target="https://twitter.com/" TargetMode="External"/><Relationship Id="rId892" Type="http://schemas.openxmlformats.org/officeDocument/2006/relationships/hyperlink" Target="https://twitter.com/" TargetMode="External"/><Relationship Id="rId2159" Type="http://schemas.openxmlformats.org/officeDocument/2006/relationships/hyperlink" Target="https://twitter.com/" TargetMode="External"/><Relationship Id="rId2366" Type="http://schemas.openxmlformats.org/officeDocument/2006/relationships/hyperlink" Target="https://twitter.com/" TargetMode="External"/><Relationship Id="rId2573" Type="http://schemas.openxmlformats.org/officeDocument/2006/relationships/hyperlink" Target="https://twitter.com/" TargetMode="External"/><Relationship Id="rId100" Type="http://schemas.openxmlformats.org/officeDocument/2006/relationships/hyperlink" Target="http://ow.ly/pT1f9" TargetMode="External"/><Relationship Id="rId338" Type="http://schemas.openxmlformats.org/officeDocument/2006/relationships/hyperlink" Target="http://bit.ly/1a2w23f" TargetMode="External"/><Relationship Id="rId545" Type="http://schemas.openxmlformats.org/officeDocument/2006/relationships/hyperlink" Target="https://twitter.com/" TargetMode="External"/><Relationship Id="rId752" Type="http://schemas.openxmlformats.org/officeDocument/2006/relationships/hyperlink" Target="https://twitter.com/" TargetMode="External"/><Relationship Id="rId1175" Type="http://schemas.openxmlformats.org/officeDocument/2006/relationships/hyperlink" Target="https://twitter.com/" TargetMode="External"/><Relationship Id="rId1382" Type="http://schemas.openxmlformats.org/officeDocument/2006/relationships/hyperlink" Target="https://twitter.com/" TargetMode="External"/><Relationship Id="rId2019" Type="http://schemas.openxmlformats.org/officeDocument/2006/relationships/hyperlink" Target="https://twitter.com/" TargetMode="External"/><Relationship Id="rId2226" Type="http://schemas.openxmlformats.org/officeDocument/2006/relationships/hyperlink" Target="https://twitter.com/" TargetMode="External"/><Relationship Id="rId2433" Type="http://schemas.openxmlformats.org/officeDocument/2006/relationships/hyperlink" Target="https://twitter.com/" TargetMode="External"/><Relationship Id="rId2640" Type="http://schemas.openxmlformats.org/officeDocument/2006/relationships/hyperlink" Target="https://twitter.com/" TargetMode="External"/><Relationship Id="rId405" Type="http://schemas.openxmlformats.org/officeDocument/2006/relationships/hyperlink" Target="http://fb.me/382wM8MHt" TargetMode="External"/><Relationship Id="rId612" Type="http://schemas.openxmlformats.org/officeDocument/2006/relationships/hyperlink" Target="https://twitter.com/" TargetMode="External"/><Relationship Id="rId1035" Type="http://schemas.openxmlformats.org/officeDocument/2006/relationships/hyperlink" Target="https://twitter.com/" TargetMode="External"/><Relationship Id="rId1242" Type="http://schemas.openxmlformats.org/officeDocument/2006/relationships/hyperlink" Target="https://twitter.com/" TargetMode="External"/><Relationship Id="rId1687" Type="http://schemas.openxmlformats.org/officeDocument/2006/relationships/hyperlink" Target="https://twitter.com/" TargetMode="External"/><Relationship Id="rId1894" Type="http://schemas.openxmlformats.org/officeDocument/2006/relationships/hyperlink" Target="https://twitter.com/" TargetMode="External"/><Relationship Id="rId2500" Type="http://schemas.openxmlformats.org/officeDocument/2006/relationships/hyperlink" Target="https://twitter.com/" TargetMode="External"/><Relationship Id="rId917" Type="http://schemas.openxmlformats.org/officeDocument/2006/relationships/hyperlink" Target="https://twitter.com/" TargetMode="External"/><Relationship Id="rId1102" Type="http://schemas.openxmlformats.org/officeDocument/2006/relationships/hyperlink" Target="https://twitter.com/" TargetMode="External"/><Relationship Id="rId1547" Type="http://schemas.openxmlformats.org/officeDocument/2006/relationships/hyperlink" Target="https://twitter.com/" TargetMode="External"/><Relationship Id="rId1754" Type="http://schemas.openxmlformats.org/officeDocument/2006/relationships/hyperlink" Target="https://twitter.com/" TargetMode="External"/><Relationship Id="rId1961" Type="http://schemas.openxmlformats.org/officeDocument/2006/relationships/hyperlink" Target="https://twitter.com/" TargetMode="External"/><Relationship Id="rId46" Type="http://schemas.openxmlformats.org/officeDocument/2006/relationships/hyperlink" Target="http://www.slideshare.net/annkemery/excel-2013-1016" TargetMode="External"/><Relationship Id="rId1407" Type="http://schemas.openxmlformats.org/officeDocument/2006/relationships/hyperlink" Target="https://twitter.com/" TargetMode="External"/><Relationship Id="rId1614" Type="http://schemas.openxmlformats.org/officeDocument/2006/relationships/hyperlink" Target="https://twitter.com/" TargetMode="External"/><Relationship Id="rId1821" Type="http://schemas.openxmlformats.org/officeDocument/2006/relationships/hyperlink" Target="https://twitter.com/" TargetMode="External"/><Relationship Id="rId195" Type="http://schemas.openxmlformats.org/officeDocument/2006/relationships/hyperlink" Target="http://ow.ly/q19Ct" TargetMode="External"/><Relationship Id="rId1919" Type="http://schemas.openxmlformats.org/officeDocument/2006/relationships/hyperlink" Target="https://twitter.com/" TargetMode="External"/><Relationship Id="rId2083" Type="http://schemas.openxmlformats.org/officeDocument/2006/relationships/hyperlink" Target="https://twitter.com/" TargetMode="External"/><Relationship Id="rId2290" Type="http://schemas.openxmlformats.org/officeDocument/2006/relationships/hyperlink" Target="https://twitter.com/" TargetMode="External"/><Relationship Id="rId2388" Type="http://schemas.openxmlformats.org/officeDocument/2006/relationships/hyperlink" Target="https://twitter.com/" TargetMode="External"/><Relationship Id="rId2595" Type="http://schemas.openxmlformats.org/officeDocument/2006/relationships/hyperlink" Target="https://twitter.com/" TargetMode="External"/><Relationship Id="rId262" Type="http://schemas.openxmlformats.org/officeDocument/2006/relationships/hyperlink" Target="http://ow.ly/pS7KL" TargetMode="External"/><Relationship Id="rId567" Type="http://schemas.openxmlformats.org/officeDocument/2006/relationships/hyperlink" Target="https://twitter.com/" TargetMode="External"/><Relationship Id="rId1197" Type="http://schemas.openxmlformats.org/officeDocument/2006/relationships/hyperlink" Target="https://twitter.com/" TargetMode="External"/><Relationship Id="rId2150" Type="http://schemas.openxmlformats.org/officeDocument/2006/relationships/hyperlink" Target="https://twitter.com/" TargetMode="External"/><Relationship Id="rId2248" Type="http://schemas.openxmlformats.org/officeDocument/2006/relationships/hyperlink" Target="https://twitter.com/" TargetMode="External"/><Relationship Id="rId122" Type="http://schemas.openxmlformats.org/officeDocument/2006/relationships/hyperlink" Target="http://www.slideshare.net/annkemery/excel-2013-1016" TargetMode="External"/><Relationship Id="rId774" Type="http://schemas.openxmlformats.org/officeDocument/2006/relationships/hyperlink" Target="https://twitter.com/" TargetMode="External"/><Relationship Id="rId981" Type="http://schemas.openxmlformats.org/officeDocument/2006/relationships/hyperlink" Target="https://twitter.com/" TargetMode="External"/><Relationship Id="rId1057" Type="http://schemas.openxmlformats.org/officeDocument/2006/relationships/hyperlink" Target="https://twitter.com/" TargetMode="External"/><Relationship Id="rId2010" Type="http://schemas.openxmlformats.org/officeDocument/2006/relationships/hyperlink" Target="https://twitter.com/" TargetMode="External"/><Relationship Id="rId2455" Type="http://schemas.openxmlformats.org/officeDocument/2006/relationships/hyperlink" Target="https://twitter.com/" TargetMode="External"/><Relationship Id="rId2662" Type="http://schemas.openxmlformats.org/officeDocument/2006/relationships/hyperlink" Target="https://twitter.com/" TargetMode="External"/><Relationship Id="rId427" Type="http://schemas.openxmlformats.org/officeDocument/2006/relationships/hyperlink" Target="http://ow.ly/25uLbb" TargetMode="External"/><Relationship Id="rId634" Type="http://schemas.openxmlformats.org/officeDocument/2006/relationships/hyperlink" Target="https://twitter.com/" TargetMode="External"/><Relationship Id="rId841" Type="http://schemas.openxmlformats.org/officeDocument/2006/relationships/hyperlink" Target="https://twitter.com/" TargetMode="External"/><Relationship Id="rId1264" Type="http://schemas.openxmlformats.org/officeDocument/2006/relationships/hyperlink" Target="https://twitter.com/" TargetMode="External"/><Relationship Id="rId1471" Type="http://schemas.openxmlformats.org/officeDocument/2006/relationships/hyperlink" Target="https://twitter.com/" TargetMode="External"/><Relationship Id="rId1569" Type="http://schemas.openxmlformats.org/officeDocument/2006/relationships/hyperlink" Target="https://twitter.com/" TargetMode="External"/><Relationship Id="rId2108" Type="http://schemas.openxmlformats.org/officeDocument/2006/relationships/hyperlink" Target="https://twitter.com/" TargetMode="External"/><Relationship Id="rId2315" Type="http://schemas.openxmlformats.org/officeDocument/2006/relationships/hyperlink" Target="https://twitter.com/" TargetMode="External"/><Relationship Id="rId2522" Type="http://schemas.openxmlformats.org/officeDocument/2006/relationships/hyperlink" Target="https://twitter.com/" TargetMode="External"/><Relationship Id="rId701" Type="http://schemas.openxmlformats.org/officeDocument/2006/relationships/hyperlink" Target="https://twitter.com/" TargetMode="External"/><Relationship Id="rId939" Type="http://schemas.openxmlformats.org/officeDocument/2006/relationships/hyperlink" Target="https://twitter.com/" TargetMode="External"/><Relationship Id="rId1124" Type="http://schemas.openxmlformats.org/officeDocument/2006/relationships/hyperlink" Target="https://twitter.com/" TargetMode="External"/><Relationship Id="rId1331" Type="http://schemas.openxmlformats.org/officeDocument/2006/relationships/hyperlink" Target="https://twitter.com/" TargetMode="External"/><Relationship Id="rId1776" Type="http://schemas.openxmlformats.org/officeDocument/2006/relationships/hyperlink" Target="https://twitter.com/" TargetMode="External"/><Relationship Id="rId1983" Type="http://schemas.openxmlformats.org/officeDocument/2006/relationships/hyperlink" Target="https://twitter.com/" TargetMode="External"/><Relationship Id="rId68" Type="http://schemas.openxmlformats.org/officeDocument/2006/relationships/hyperlink" Target="http://ow.ly/pXXwk" TargetMode="External"/><Relationship Id="rId1429" Type="http://schemas.openxmlformats.org/officeDocument/2006/relationships/hyperlink" Target="https://twitter.com/" TargetMode="External"/><Relationship Id="rId1636" Type="http://schemas.openxmlformats.org/officeDocument/2006/relationships/hyperlink" Target="https://twitter.com/" TargetMode="External"/><Relationship Id="rId1843" Type="http://schemas.openxmlformats.org/officeDocument/2006/relationships/hyperlink" Target="https://twitter.com/" TargetMode="External"/><Relationship Id="rId1703" Type="http://schemas.openxmlformats.org/officeDocument/2006/relationships/hyperlink" Target="https://twitter.com/" TargetMode="External"/><Relationship Id="rId1910" Type="http://schemas.openxmlformats.org/officeDocument/2006/relationships/hyperlink" Target="https://twitter.com/" TargetMode="External"/><Relationship Id="rId284" Type="http://schemas.openxmlformats.org/officeDocument/2006/relationships/hyperlink" Target="http://ow.ly/pBtZE" TargetMode="External"/><Relationship Id="rId491" Type="http://schemas.openxmlformats.org/officeDocument/2006/relationships/hyperlink" Target="https://twitter.com/" TargetMode="External"/><Relationship Id="rId2172" Type="http://schemas.openxmlformats.org/officeDocument/2006/relationships/hyperlink" Target="https://twitter.com/" TargetMode="External"/><Relationship Id="rId144" Type="http://schemas.openxmlformats.org/officeDocument/2006/relationships/hyperlink" Target="http://ltd.edc.org/edc-aea-2013" TargetMode="External"/><Relationship Id="rId589" Type="http://schemas.openxmlformats.org/officeDocument/2006/relationships/hyperlink" Target="https://twitter.com/" TargetMode="External"/><Relationship Id="rId796" Type="http://schemas.openxmlformats.org/officeDocument/2006/relationships/hyperlink" Target="https://twitter.com/" TargetMode="External"/><Relationship Id="rId2477" Type="http://schemas.openxmlformats.org/officeDocument/2006/relationships/hyperlink" Target="https://twitter.com/" TargetMode="External"/><Relationship Id="rId2684" Type="http://schemas.openxmlformats.org/officeDocument/2006/relationships/hyperlink" Target="https://twitter.com/" TargetMode="External"/><Relationship Id="rId351" Type="http://schemas.openxmlformats.org/officeDocument/2006/relationships/hyperlink" Target="http://www.youtube.com/watch?v=1hP0yDMRxVc&amp;feature=c4-overview&amp;list=UUu0waUz-GtZzeRQunEHSj_g" TargetMode="External"/><Relationship Id="rId449" Type="http://schemas.openxmlformats.org/officeDocument/2006/relationships/hyperlink" Target="http://freshspectrum.com/eval13-day-four/" TargetMode="External"/><Relationship Id="rId656" Type="http://schemas.openxmlformats.org/officeDocument/2006/relationships/hyperlink" Target="https://twitter.com/" TargetMode="External"/><Relationship Id="rId863" Type="http://schemas.openxmlformats.org/officeDocument/2006/relationships/hyperlink" Target="https://twitter.com/" TargetMode="External"/><Relationship Id="rId1079" Type="http://schemas.openxmlformats.org/officeDocument/2006/relationships/hyperlink" Target="https://twitter.com/" TargetMode="External"/><Relationship Id="rId1286" Type="http://schemas.openxmlformats.org/officeDocument/2006/relationships/hyperlink" Target="https://twitter.com/" TargetMode="External"/><Relationship Id="rId1493" Type="http://schemas.openxmlformats.org/officeDocument/2006/relationships/hyperlink" Target="https://twitter.com/" TargetMode="External"/><Relationship Id="rId2032" Type="http://schemas.openxmlformats.org/officeDocument/2006/relationships/hyperlink" Target="https://twitter.com/" TargetMode="External"/><Relationship Id="rId2337" Type="http://schemas.openxmlformats.org/officeDocument/2006/relationships/hyperlink" Target="https://twitter.com/" TargetMode="External"/><Relationship Id="rId2544" Type="http://schemas.openxmlformats.org/officeDocument/2006/relationships/hyperlink" Target="https://twitter.com/" TargetMode="External"/><Relationship Id="rId211" Type="http://schemas.openxmlformats.org/officeDocument/2006/relationships/hyperlink" Target="http://www.youtube.com/watch?v=1hP0yDMRxVc&amp;feature=c4-overview&amp;list=UUu0waUz-GtZzeRQunEHSj_g" TargetMode="External"/><Relationship Id="rId309" Type="http://schemas.openxmlformats.org/officeDocument/2006/relationships/hyperlink" Target="http://www.tiny.cc/unlearning" TargetMode="External"/><Relationship Id="rId516" Type="http://schemas.openxmlformats.org/officeDocument/2006/relationships/hyperlink" Target="https://twitter.com/" TargetMode="External"/><Relationship Id="rId1146" Type="http://schemas.openxmlformats.org/officeDocument/2006/relationships/hyperlink" Target="https://twitter.com/" TargetMode="External"/><Relationship Id="rId1798" Type="http://schemas.openxmlformats.org/officeDocument/2006/relationships/hyperlink" Target="https://twitter.com/" TargetMode="External"/><Relationship Id="rId723" Type="http://schemas.openxmlformats.org/officeDocument/2006/relationships/hyperlink" Target="https://twitter.com/" TargetMode="External"/><Relationship Id="rId930" Type="http://schemas.openxmlformats.org/officeDocument/2006/relationships/hyperlink" Target="https://twitter.com/" TargetMode="External"/><Relationship Id="rId1006" Type="http://schemas.openxmlformats.org/officeDocument/2006/relationships/hyperlink" Target="https://twitter.com/" TargetMode="External"/><Relationship Id="rId1353" Type="http://schemas.openxmlformats.org/officeDocument/2006/relationships/hyperlink" Target="https://twitter.com/" TargetMode="External"/><Relationship Id="rId1560" Type="http://schemas.openxmlformats.org/officeDocument/2006/relationships/hyperlink" Target="https://twitter.com/" TargetMode="External"/><Relationship Id="rId1658" Type="http://schemas.openxmlformats.org/officeDocument/2006/relationships/hyperlink" Target="https://twitter.com/" TargetMode="External"/><Relationship Id="rId1865" Type="http://schemas.openxmlformats.org/officeDocument/2006/relationships/hyperlink" Target="https://twitter.com/" TargetMode="External"/><Relationship Id="rId2404" Type="http://schemas.openxmlformats.org/officeDocument/2006/relationships/hyperlink" Target="https://twitter.com/" TargetMode="External"/><Relationship Id="rId2611" Type="http://schemas.openxmlformats.org/officeDocument/2006/relationships/hyperlink" Target="https://twitter.com/" TargetMode="External"/><Relationship Id="rId2709" Type="http://schemas.openxmlformats.org/officeDocument/2006/relationships/hyperlink" Target="https://twitter.com/" TargetMode="External"/><Relationship Id="rId1213" Type="http://schemas.openxmlformats.org/officeDocument/2006/relationships/hyperlink" Target="https://twitter.com/" TargetMode="External"/><Relationship Id="rId1420" Type="http://schemas.openxmlformats.org/officeDocument/2006/relationships/hyperlink" Target="https://twitter.com/" TargetMode="External"/><Relationship Id="rId1518" Type="http://schemas.openxmlformats.org/officeDocument/2006/relationships/hyperlink" Target="https://twitter.com/" TargetMode="External"/><Relationship Id="rId1725" Type="http://schemas.openxmlformats.org/officeDocument/2006/relationships/hyperlink" Target="https://twitter.com/" TargetMode="External"/><Relationship Id="rId1932" Type="http://schemas.openxmlformats.org/officeDocument/2006/relationships/hyperlink" Target="https://twitter.com/" TargetMode="External"/><Relationship Id="rId17" Type="http://schemas.openxmlformats.org/officeDocument/2006/relationships/hyperlink" Target="http://freshspectrum.com/eval13-day-two/" TargetMode="External"/><Relationship Id="rId2194" Type="http://schemas.openxmlformats.org/officeDocument/2006/relationships/hyperlink" Target="https://twitter.com/" TargetMode="External"/><Relationship Id="rId166" Type="http://schemas.openxmlformats.org/officeDocument/2006/relationships/hyperlink" Target="http://ow.ly/pUmn9" TargetMode="External"/><Relationship Id="rId373" Type="http://schemas.openxmlformats.org/officeDocument/2006/relationships/hyperlink" Target="http://j.mp/178dLUd" TargetMode="External"/><Relationship Id="rId580" Type="http://schemas.openxmlformats.org/officeDocument/2006/relationships/hyperlink" Target="https://twitter.com/" TargetMode="External"/><Relationship Id="rId2054" Type="http://schemas.openxmlformats.org/officeDocument/2006/relationships/hyperlink" Target="https://twitter.com/" TargetMode="External"/><Relationship Id="rId2261" Type="http://schemas.openxmlformats.org/officeDocument/2006/relationships/hyperlink" Target="https://twitter.com/" TargetMode="External"/><Relationship Id="rId2499" Type="http://schemas.openxmlformats.org/officeDocument/2006/relationships/hyperlink" Target="https://twitter.com/" TargetMode="External"/><Relationship Id="rId1" Type="http://schemas.openxmlformats.org/officeDocument/2006/relationships/hyperlink" Target="http://knowledgeinstitute.co.nz/" TargetMode="External"/><Relationship Id="rId233" Type="http://schemas.openxmlformats.org/officeDocument/2006/relationships/hyperlink" Target="http://freshspectrum.com/eval13-day-three/" TargetMode="External"/><Relationship Id="rId440" Type="http://schemas.openxmlformats.org/officeDocument/2006/relationships/hyperlink" Target="http://freshspectrum.com/" TargetMode="External"/><Relationship Id="rId678" Type="http://schemas.openxmlformats.org/officeDocument/2006/relationships/hyperlink" Target="https://twitter.com/" TargetMode="External"/><Relationship Id="rId885" Type="http://schemas.openxmlformats.org/officeDocument/2006/relationships/hyperlink" Target="https://twitter.com/" TargetMode="External"/><Relationship Id="rId1070" Type="http://schemas.openxmlformats.org/officeDocument/2006/relationships/hyperlink" Target="https://twitter.com/" TargetMode="External"/><Relationship Id="rId2121" Type="http://schemas.openxmlformats.org/officeDocument/2006/relationships/hyperlink" Target="https://twitter.com/" TargetMode="External"/><Relationship Id="rId2359" Type="http://schemas.openxmlformats.org/officeDocument/2006/relationships/hyperlink" Target="https://twitter.com/" TargetMode="External"/><Relationship Id="rId2566" Type="http://schemas.openxmlformats.org/officeDocument/2006/relationships/hyperlink" Target="https://twitter.com/" TargetMode="External"/><Relationship Id="rId300" Type="http://schemas.openxmlformats.org/officeDocument/2006/relationships/hyperlink" Target="http://ow.ly/pRDyz" TargetMode="External"/><Relationship Id="rId538" Type="http://schemas.openxmlformats.org/officeDocument/2006/relationships/hyperlink" Target="https://twitter.com/" TargetMode="External"/><Relationship Id="rId745" Type="http://schemas.openxmlformats.org/officeDocument/2006/relationships/hyperlink" Target="https://twitter.com/" TargetMode="External"/><Relationship Id="rId952" Type="http://schemas.openxmlformats.org/officeDocument/2006/relationships/hyperlink" Target="https://twitter.com/" TargetMode="External"/><Relationship Id="rId1168" Type="http://schemas.openxmlformats.org/officeDocument/2006/relationships/hyperlink" Target="https://twitter.com/" TargetMode="External"/><Relationship Id="rId1375" Type="http://schemas.openxmlformats.org/officeDocument/2006/relationships/hyperlink" Target="https://twitter.com/" TargetMode="External"/><Relationship Id="rId1582" Type="http://schemas.openxmlformats.org/officeDocument/2006/relationships/hyperlink" Target="https://twitter.com/" TargetMode="External"/><Relationship Id="rId2219" Type="http://schemas.openxmlformats.org/officeDocument/2006/relationships/hyperlink" Target="https://twitter.com/" TargetMode="External"/><Relationship Id="rId2426" Type="http://schemas.openxmlformats.org/officeDocument/2006/relationships/hyperlink" Target="https://twitter.com/" TargetMode="External"/><Relationship Id="rId2633" Type="http://schemas.openxmlformats.org/officeDocument/2006/relationships/hyperlink" Target="https://twitter.com/" TargetMode="External"/><Relationship Id="rId81" Type="http://schemas.openxmlformats.org/officeDocument/2006/relationships/hyperlink" Target="http://www.qualitative-researcher.com/" TargetMode="External"/><Relationship Id="rId605" Type="http://schemas.openxmlformats.org/officeDocument/2006/relationships/hyperlink" Target="https://twitter.com/" TargetMode="External"/><Relationship Id="rId812" Type="http://schemas.openxmlformats.org/officeDocument/2006/relationships/hyperlink" Target="https://twitter.com/" TargetMode="External"/><Relationship Id="rId1028" Type="http://schemas.openxmlformats.org/officeDocument/2006/relationships/hyperlink" Target="https://twitter.com/" TargetMode="External"/><Relationship Id="rId1235" Type="http://schemas.openxmlformats.org/officeDocument/2006/relationships/hyperlink" Target="https://twitter.com/" TargetMode="External"/><Relationship Id="rId1442" Type="http://schemas.openxmlformats.org/officeDocument/2006/relationships/hyperlink" Target="https://twitter.com/" TargetMode="External"/><Relationship Id="rId1887" Type="http://schemas.openxmlformats.org/officeDocument/2006/relationships/hyperlink" Target="https://twitter.com/" TargetMode="External"/><Relationship Id="rId1302" Type="http://schemas.openxmlformats.org/officeDocument/2006/relationships/hyperlink" Target="https://twitter.com/" TargetMode="External"/><Relationship Id="rId1747" Type="http://schemas.openxmlformats.org/officeDocument/2006/relationships/hyperlink" Target="https://twitter.com/" TargetMode="External"/><Relationship Id="rId1954" Type="http://schemas.openxmlformats.org/officeDocument/2006/relationships/hyperlink" Target="https://twitter.com/" TargetMode="External"/><Relationship Id="rId2700" Type="http://schemas.openxmlformats.org/officeDocument/2006/relationships/hyperlink" Target="https://twitter.com/" TargetMode="External"/><Relationship Id="rId39" Type="http://schemas.openxmlformats.org/officeDocument/2006/relationships/hyperlink" Target="http://tmi.me/1aPRvv" TargetMode="External"/><Relationship Id="rId1607" Type="http://schemas.openxmlformats.org/officeDocument/2006/relationships/hyperlink" Target="https://twitter.com/" TargetMode="External"/><Relationship Id="rId1814" Type="http://schemas.openxmlformats.org/officeDocument/2006/relationships/hyperlink" Target="https://twitter.com/" TargetMode="External"/><Relationship Id="rId188" Type="http://schemas.openxmlformats.org/officeDocument/2006/relationships/hyperlink" Target="http://freshspectrum.com/eval13-day-four/" TargetMode="External"/><Relationship Id="rId395" Type="http://schemas.openxmlformats.org/officeDocument/2006/relationships/hyperlink" Target="http://igniteshow.com/videos/i-dont-evaluate-i-facilitate-awesomeness" TargetMode="External"/><Relationship Id="rId2076" Type="http://schemas.openxmlformats.org/officeDocument/2006/relationships/hyperlink" Target="https://twitter.com/" TargetMode="External"/><Relationship Id="rId2283" Type="http://schemas.openxmlformats.org/officeDocument/2006/relationships/hyperlink" Target="https://twitter.com/" TargetMode="External"/><Relationship Id="rId2490" Type="http://schemas.openxmlformats.org/officeDocument/2006/relationships/hyperlink" Target="https://twitter.com/" TargetMode="External"/><Relationship Id="rId2588" Type="http://schemas.openxmlformats.org/officeDocument/2006/relationships/hyperlink" Target="https://twitter.com/" TargetMode="External"/><Relationship Id="rId255" Type="http://schemas.openxmlformats.org/officeDocument/2006/relationships/hyperlink" Target="http://instagram.com/p/fur2k6Gp-Q/" TargetMode="External"/><Relationship Id="rId462" Type="http://schemas.openxmlformats.org/officeDocument/2006/relationships/hyperlink" Target="https://twitter.com/" TargetMode="External"/><Relationship Id="rId1092" Type="http://schemas.openxmlformats.org/officeDocument/2006/relationships/hyperlink" Target="https://twitter.com/" TargetMode="External"/><Relationship Id="rId1397" Type="http://schemas.openxmlformats.org/officeDocument/2006/relationships/hyperlink" Target="https://twitter.com/" TargetMode="External"/><Relationship Id="rId2143" Type="http://schemas.openxmlformats.org/officeDocument/2006/relationships/hyperlink" Target="https://twitter.com/" TargetMode="External"/><Relationship Id="rId2350" Type="http://schemas.openxmlformats.org/officeDocument/2006/relationships/hyperlink" Target="https://twitter.com/" TargetMode="External"/><Relationship Id="rId115" Type="http://schemas.openxmlformats.org/officeDocument/2006/relationships/hyperlink" Target="http://evaluation.nu/?p=260" TargetMode="External"/><Relationship Id="rId322" Type="http://schemas.openxmlformats.org/officeDocument/2006/relationships/hyperlink" Target="http://bit.ly/GZKkXQ" TargetMode="External"/><Relationship Id="rId767" Type="http://schemas.openxmlformats.org/officeDocument/2006/relationships/hyperlink" Target="https://twitter.com/" TargetMode="External"/><Relationship Id="rId974" Type="http://schemas.openxmlformats.org/officeDocument/2006/relationships/hyperlink" Target="https://twitter.com/" TargetMode="External"/><Relationship Id="rId2003" Type="http://schemas.openxmlformats.org/officeDocument/2006/relationships/hyperlink" Target="https://twitter.com/" TargetMode="External"/><Relationship Id="rId2210" Type="http://schemas.openxmlformats.org/officeDocument/2006/relationships/hyperlink" Target="https://twitter.com/" TargetMode="External"/><Relationship Id="rId2448" Type="http://schemas.openxmlformats.org/officeDocument/2006/relationships/hyperlink" Target="https://twitter.com/" TargetMode="External"/><Relationship Id="rId2655" Type="http://schemas.openxmlformats.org/officeDocument/2006/relationships/hyperlink" Target="https://twitter.com/" TargetMode="External"/><Relationship Id="rId627" Type="http://schemas.openxmlformats.org/officeDocument/2006/relationships/hyperlink" Target="https://twitter.com/" TargetMode="External"/><Relationship Id="rId834" Type="http://schemas.openxmlformats.org/officeDocument/2006/relationships/hyperlink" Target="https://twitter.com/" TargetMode="External"/><Relationship Id="rId1257" Type="http://schemas.openxmlformats.org/officeDocument/2006/relationships/hyperlink" Target="https://twitter.com/" TargetMode="External"/><Relationship Id="rId1464" Type="http://schemas.openxmlformats.org/officeDocument/2006/relationships/hyperlink" Target="https://twitter.com/" TargetMode="External"/><Relationship Id="rId1671" Type="http://schemas.openxmlformats.org/officeDocument/2006/relationships/hyperlink" Target="https://twitter.com/" TargetMode="External"/><Relationship Id="rId2308" Type="http://schemas.openxmlformats.org/officeDocument/2006/relationships/hyperlink" Target="https://twitter.com/" TargetMode="External"/><Relationship Id="rId2515" Type="http://schemas.openxmlformats.org/officeDocument/2006/relationships/hyperlink" Target="https://twitter.com/" TargetMode="External"/><Relationship Id="rId2722" Type="http://schemas.openxmlformats.org/officeDocument/2006/relationships/hyperlink" Target="https://twitter.com/" TargetMode="External"/><Relationship Id="rId901" Type="http://schemas.openxmlformats.org/officeDocument/2006/relationships/hyperlink" Target="https://twitter.com/" TargetMode="External"/><Relationship Id="rId1117" Type="http://schemas.openxmlformats.org/officeDocument/2006/relationships/hyperlink" Target="https://twitter.com/" TargetMode="External"/><Relationship Id="rId1324" Type="http://schemas.openxmlformats.org/officeDocument/2006/relationships/hyperlink" Target="https://twitter.com/" TargetMode="External"/><Relationship Id="rId1531" Type="http://schemas.openxmlformats.org/officeDocument/2006/relationships/hyperlink" Target="https://twitter.com/" TargetMode="External"/><Relationship Id="rId1769" Type="http://schemas.openxmlformats.org/officeDocument/2006/relationships/hyperlink" Target="https://twitter.com/" TargetMode="External"/><Relationship Id="rId1976" Type="http://schemas.openxmlformats.org/officeDocument/2006/relationships/hyperlink" Target="https://twitter.com/" TargetMode="External"/><Relationship Id="rId30" Type="http://schemas.openxmlformats.org/officeDocument/2006/relationships/hyperlink" Target="http://freshspectrum.com/eval13-day-two/" TargetMode="External"/><Relationship Id="rId1629" Type="http://schemas.openxmlformats.org/officeDocument/2006/relationships/hyperlink" Target="https://twitter.com/" TargetMode="External"/><Relationship Id="rId1836" Type="http://schemas.openxmlformats.org/officeDocument/2006/relationships/hyperlink" Target="https://twitter.com/" TargetMode="External"/><Relationship Id="rId1903" Type="http://schemas.openxmlformats.org/officeDocument/2006/relationships/hyperlink" Target="https://twitter.com/" TargetMode="External"/><Relationship Id="rId2098" Type="http://schemas.openxmlformats.org/officeDocument/2006/relationships/hyperlink" Target="https://twitter.com/" TargetMode="External"/><Relationship Id="rId277" Type="http://schemas.openxmlformats.org/officeDocument/2006/relationships/hyperlink" Target="http://gis.cridata.org/maps/mapas/" TargetMode="External"/><Relationship Id="rId484" Type="http://schemas.openxmlformats.org/officeDocument/2006/relationships/hyperlink" Target="https://twitter.com/" TargetMode="External"/><Relationship Id="rId2165" Type="http://schemas.openxmlformats.org/officeDocument/2006/relationships/hyperlink" Target="https://twitter.com/" TargetMode="External"/><Relationship Id="rId137" Type="http://schemas.openxmlformats.org/officeDocument/2006/relationships/hyperlink" Target="http://aea365.org/blog" TargetMode="External"/><Relationship Id="rId344" Type="http://schemas.openxmlformats.org/officeDocument/2006/relationships/hyperlink" Target="http://freshspectrum.com/eval13-day-three/" TargetMode="External"/><Relationship Id="rId691" Type="http://schemas.openxmlformats.org/officeDocument/2006/relationships/hyperlink" Target="https://twitter.com/" TargetMode="External"/><Relationship Id="rId789" Type="http://schemas.openxmlformats.org/officeDocument/2006/relationships/hyperlink" Target="https://twitter.com/" TargetMode="External"/><Relationship Id="rId996" Type="http://schemas.openxmlformats.org/officeDocument/2006/relationships/hyperlink" Target="https://twitter.com/" TargetMode="External"/><Relationship Id="rId2025" Type="http://schemas.openxmlformats.org/officeDocument/2006/relationships/hyperlink" Target="https://twitter.com/" TargetMode="External"/><Relationship Id="rId2372" Type="http://schemas.openxmlformats.org/officeDocument/2006/relationships/hyperlink" Target="https://twitter.com/" TargetMode="External"/><Relationship Id="rId2677" Type="http://schemas.openxmlformats.org/officeDocument/2006/relationships/hyperlink" Target="https://twitter.com/" TargetMode="External"/><Relationship Id="rId551" Type="http://schemas.openxmlformats.org/officeDocument/2006/relationships/hyperlink" Target="https://twitter.com/" TargetMode="External"/><Relationship Id="rId649" Type="http://schemas.openxmlformats.org/officeDocument/2006/relationships/hyperlink" Target="https://twitter.com/" TargetMode="External"/><Relationship Id="rId856" Type="http://schemas.openxmlformats.org/officeDocument/2006/relationships/hyperlink" Target="https://twitter.com/" TargetMode="External"/><Relationship Id="rId1181" Type="http://schemas.openxmlformats.org/officeDocument/2006/relationships/hyperlink" Target="https://twitter.com/" TargetMode="External"/><Relationship Id="rId1279" Type="http://schemas.openxmlformats.org/officeDocument/2006/relationships/hyperlink" Target="https://twitter.com/" TargetMode="External"/><Relationship Id="rId1486" Type="http://schemas.openxmlformats.org/officeDocument/2006/relationships/hyperlink" Target="https://twitter.com/" TargetMode="External"/><Relationship Id="rId2232" Type="http://schemas.openxmlformats.org/officeDocument/2006/relationships/hyperlink" Target="https://twitter.com/" TargetMode="External"/><Relationship Id="rId2537" Type="http://schemas.openxmlformats.org/officeDocument/2006/relationships/hyperlink" Target="https://twitter.com/" TargetMode="External"/><Relationship Id="rId204" Type="http://schemas.openxmlformats.org/officeDocument/2006/relationships/hyperlink" Target="http://ow.ly/25zjHa" TargetMode="External"/><Relationship Id="rId411" Type="http://schemas.openxmlformats.org/officeDocument/2006/relationships/hyperlink" Target="https://vine.co/v/hdZ2mejFAYV" TargetMode="External"/><Relationship Id="rId509" Type="http://schemas.openxmlformats.org/officeDocument/2006/relationships/hyperlink" Target="https://twitter.com/" TargetMode="External"/><Relationship Id="rId1041" Type="http://schemas.openxmlformats.org/officeDocument/2006/relationships/hyperlink" Target="https://twitter.com/" TargetMode="External"/><Relationship Id="rId1139" Type="http://schemas.openxmlformats.org/officeDocument/2006/relationships/hyperlink" Target="https://twitter.com/" TargetMode="External"/><Relationship Id="rId1346" Type="http://schemas.openxmlformats.org/officeDocument/2006/relationships/hyperlink" Target="https://twitter.com/" TargetMode="External"/><Relationship Id="rId1693" Type="http://schemas.openxmlformats.org/officeDocument/2006/relationships/hyperlink" Target="https://twitter.com/" TargetMode="External"/><Relationship Id="rId1998" Type="http://schemas.openxmlformats.org/officeDocument/2006/relationships/hyperlink" Target="https://twitter.com/" TargetMode="External"/><Relationship Id="rId716" Type="http://schemas.openxmlformats.org/officeDocument/2006/relationships/hyperlink" Target="https://twitter.com/" TargetMode="External"/><Relationship Id="rId923" Type="http://schemas.openxmlformats.org/officeDocument/2006/relationships/hyperlink" Target="https://twitter.com/" TargetMode="External"/><Relationship Id="rId1553" Type="http://schemas.openxmlformats.org/officeDocument/2006/relationships/hyperlink" Target="https://twitter.com/" TargetMode="External"/><Relationship Id="rId1760" Type="http://schemas.openxmlformats.org/officeDocument/2006/relationships/hyperlink" Target="https://twitter.com/" TargetMode="External"/><Relationship Id="rId1858" Type="http://schemas.openxmlformats.org/officeDocument/2006/relationships/hyperlink" Target="https://twitter.com/" TargetMode="External"/><Relationship Id="rId2604" Type="http://schemas.openxmlformats.org/officeDocument/2006/relationships/hyperlink" Target="https://twitter.com/" TargetMode="External"/><Relationship Id="rId52" Type="http://schemas.openxmlformats.org/officeDocument/2006/relationships/hyperlink" Target="http://bolderadvocacy.org/blog/what-do-nonprofits-want-to-become-stronger-public-policy-advocates" TargetMode="External"/><Relationship Id="rId1206" Type="http://schemas.openxmlformats.org/officeDocument/2006/relationships/hyperlink" Target="https://twitter.com/" TargetMode="External"/><Relationship Id="rId1413" Type="http://schemas.openxmlformats.org/officeDocument/2006/relationships/hyperlink" Target="https://twitter.com/" TargetMode="External"/><Relationship Id="rId1620" Type="http://schemas.openxmlformats.org/officeDocument/2006/relationships/hyperlink" Target="https://twitter.com/" TargetMode="External"/><Relationship Id="rId1718" Type="http://schemas.openxmlformats.org/officeDocument/2006/relationships/hyperlink" Target="https://twitter.com/" TargetMode="External"/><Relationship Id="rId1925" Type="http://schemas.openxmlformats.org/officeDocument/2006/relationships/hyperlink" Target="https://twitter.com/" TargetMode="External"/><Relationship Id="rId299" Type="http://schemas.openxmlformats.org/officeDocument/2006/relationships/hyperlink" Target="http://wp.me/p27JjM-dF" TargetMode="External"/><Relationship Id="rId2187" Type="http://schemas.openxmlformats.org/officeDocument/2006/relationships/hyperlink" Target="https://twitter.com/" TargetMode="External"/><Relationship Id="rId2394" Type="http://schemas.openxmlformats.org/officeDocument/2006/relationships/hyperlink" Target="https://twitter.com/" TargetMode="External"/><Relationship Id="rId159" Type="http://schemas.openxmlformats.org/officeDocument/2006/relationships/hyperlink" Target="http://www.slideshare.net/annkemery/excel-2013-1016" TargetMode="External"/><Relationship Id="rId366" Type="http://schemas.openxmlformats.org/officeDocument/2006/relationships/hyperlink" Target="http://twitter.com/bhaggs" TargetMode="External"/><Relationship Id="rId573" Type="http://schemas.openxmlformats.org/officeDocument/2006/relationships/hyperlink" Target="https://twitter.com/" TargetMode="External"/><Relationship Id="rId780" Type="http://schemas.openxmlformats.org/officeDocument/2006/relationships/hyperlink" Target="https://twitter.com/" TargetMode="External"/><Relationship Id="rId2047" Type="http://schemas.openxmlformats.org/officeDocument/2006/relationships/hyperlink" Target="https://twitter.com/" TargetMode="External"/><Relationship Id="rId2254" Type="http://schemas.openxmlformats.org/officeDocument/2006/relationships/hyperlink" Target="https://twitter.com/" TargetMode="External"/><Relationship Id="rId2461" Type="http://schemas.openxmlformats.org/officeDocument/2006/relationships/hyperlink" Target="https://twitter.com/" TargetMode="External"/><Relationship Id="rId2699" Type="http://schemas.openxmlformats.org/officeDocument/2006/relationships/hyperlink" Target="https://twitter.com/" TargetMode="External"/><Relationship Id="rId226" Type="http://schemas.openxmlformats.org/officeDocument/2006/relationships/hyperlink" Target="http://ow.ly/q11uR" TargetMode="External"/><Relationship Id="rId433" Type="http://schemas.openxmlformats.org/officeDocument/2006/relationships/hyperlink" Target="http://ow.ly/q11uR" TargetMode="External"/><Relationship Id="rId878" Type="http://schemas.openxmlformats.org/officeDocument/2006/relationships/hyperlink" Target="https://twitter.com/" TargetMode="External"/><Relationship Id="rId1063" Type="http://schemas.openxmlformats.org/officeDocument/2006/relationships/hyperlink" Target="https://twitter.com/" TargetMode="External"/><Relationship Id="rId1270" Type="http://schemas.openxmlformats.org/officeDocument/2006/relationships/hyperlink" Target="https://twitter.com/" TargetMode="External"/><Relationship Id="rId2114" Type="http://schemas.openxmlformats.org/officeDocument/2006/relationships/hyperlink" Target="https://twitter.com/" TargetMode="External"/><Relationship Id="rId2559" Type="http://schemas.openxmlformats.org/officeDocument/2006/relationships/hyperlink" Target="https://twitter.com/" TargetMode="External"/><Relationship Id="rId640" Type="http://schemas.openxmlformats.org/officeDocument/2006/relationships/hyperlink" Target="https://twitter.com/" TargetMode="External"/><Relationship Id="rId738" Type="http://schemas.openxmlformats.org/officeDocument/2006/relationships/hyperlink" Target="https://twitter.com/" TargetMode="External"/><Relationship Id="rId945" Type="http://schemas.openxmlformats.org/officeDocument/2006/relationships/hyperlink" Target="https://twitter.com/" TargetMode="External"/><Relationship Id="rId1368" Type="http://schemas.openxmlformats.org/officeDocument/2006/relationships/hyperlink" Target="https://twitter.com/" TargetMode="External"/><Relationship Id="rId1575" Type="http://schemas.openxmlformats.org/officeDocument/2006/relationships/hyperlink" Target="https://twitter.com/" TargetMode="External"/><Relationship Id="rId1782" Type="http://schemas.openxmlformats.org/officeDocument/2006/relationships/hyperlink" Target="https://twitter.com/" TargetMode="External"/><Relationship Id="rId2321" Type="http://schemas.openxmlformats.org/officeDocument/2006/relationships/hyperlink" Target="https://twitter.com/" TargetMode="External"/><Relationship Id="rId2419" Type="http://schemas.openxmlformats.org/officeDocument/2006/relationships/hyperlink" Target="https://twitter.com/" TargetMode="External"/><Relationship Id="rId2626" Type="http://schemas.openxmlformats.org/officeDocument/2006/relationships/hyperlink" Target="https://twitter.com/" TargetMode="External"/><Relationship Id="rId74" Type="http://schemas.openxmlformats.org/officeDocument/2006/relationships/hyperlink" Target="http://www.qualitative-researcher.com/" TargetMode="External"/><Relationship Id="rId500" Type="http://schemas.openxmlformats.org/officeDocument/2006/relationships/hyperlink" Target="https://twitter.com/" TargetMode="External"/><Relationship Id="rId805" Type="http://schemas.openxmlformats.org/officeDocument/2006/relationships/hyperlink" Target="https://twitter.com/" TargetMode="External"/><Relationship Id="rId1130" Type="http://schemas.openxmlformats.org/officeDocument/2006/relationships/hyperlink" Target="https://twitter.com/" TargetMode="External"/><Relationship Id="rId1228" Type="http://schemas.openxmlformats.org/officeDocument/2006/relationships/hyperlink" Target="https://twitter.com/" TargetMode="External"/><Relationship Id="rId1435" Type="http://schemas.openxmlformats.org/officeDocument/2006/relationships/hyperlink" Target="https://twitter.com/" TargetMode="External"/><Relationship Id="rId1642" Type="http://schemas.openxmlformats.org/officeDocument/2006/relationships/hyperlink" Target="https://twitter.com/" TargetMode="External"/><Relationship Id="rId1947" Type="http://schemas.openxmlformats.org/officeDocument/2006/relationships/hyperlink" Target="https://twitter.com/" TargetMode="External"/><Relationship Id="rId1502" Type="http://schemas.openxmlformats.org/officeDocument/2006/relationships/hyperlink" Target="https://twitter.com/" TargetMode="External"/><Relationship Id="rId1807" Type="http://schemas.openxmlformats.org/officeDocument/2006/relationships/hyperlink" Target="https://twitter.com/" TargetMode="External"/><Relationship Id="rId290" Type="http://schemas.openxmlformats.org/officeDocument/2006/relationships/hyperlink" Target="http://freshspectrum.com/" TargetMode="External"/><Relationship Id="rId388" Type="http://schemas.openxmlformats.org/officeDocument/2006/relationships/hyperlink" Target="http://moby.to/rpzqnf" TargetMode="External"/><Relationship Id="rId2069" Type="http://schemas.openxmlformats.org/officeDocument/2006/relationships/hyperlink" Target="https://twitter.com/" TargetMode="External"/><Relationship Id="rId150" Type="http://schemas.openxmlformats.org/officeDocument/2006/relationships/hyperlink" Target="http://freshspectrum.com/eval13-day-two" TargetMode="External"/><Relationship Id="rId595" Type="http://schemas.openxmlformats.org/officeDocument/2006/relationships/hyperlink" Target="https://twitter.com/" TargetMode="External"/><Relationship Id="rId2276" Type="http://schemas.openxmlformats.org/officeDocument/2006/relationships/hyperlink" Target="https://twitter.com/" TargetMode="External"/><Relationship Id="rId2483" Type="http://schemas.openxmlformats.org/officeDocument/2006/relationships/hyperlink" Target="https://twitter.com/" TargetMode="External"/><Relationship Id="rId2690" Type="http://schemas.openxmlformats.org/officeDocument/2006/relationships/hyperlink" Target="https://twitter.com/" TargetMode="External"/><Relationship Id="rId248" Type="http://schemas.openxmlformats.org/officeDocument/2006/relationships/hyperlink" Target="http://bit.ly/1crk8k7" TargetMode="External"/><Relationship Id="rId455" Type="http://schemas.openxmlformats.org/officeDocument/2006/relationships/hyperlink" Target="http://freshspectrum.com/eval13-day-two" TargetMode="External"/><Relationship Id="rId662" Type="http://schemas.openxmlformats.org/officeDocument/2006/relationships/hyperlink" Target="https://twitter.com/" TargetMode="External"/><Relationship Id="rId1085" Type="http://schemas.openxmlformats.org/officeDocument/2006/relationships/hyperlink" Target="https://twitter.com/" TargetMode="External"/><Relationship Id="rId1292" Type="http://schemas.openxmlformats.org/officeDocument/2006/relationships/hyperlink" Target="https://twitter.com/" TargetMode="External"/><Relationship Id="rId2136" Type="http://schemas.openxmlformats.org/officeDocument/2006/relationships/hyperlink" Target="https://twitter.com/" TargetMode="External"/><Relationship Id="rId2343" Type="http://schemas.openxmlformats.org/officeDocument/2006/relationships/hyperlink" Target="https://twitter.com/" TargetMode="External"/><Relationship Id="rId2550" Type="http://schemas.openxmlformats.org/officeDocument/2006/relationships/hyperlink" Target="https://twitter.com/" TargetMode="External"/><Relationship Id="rId108" Type="http://schemas.openxmlformats.org/officeDocument/2006/relationships/hyperlink" Target="http://ow.ly/pUWHM" TargetMode="External"/><Relationship Id="rId315" Type="http://schemas.openxmlformats.org/officeDocument/2006/relationships/hyperlink" Target="http://freshspectrum.com/eval13-day-two/" TargetMode="External"/><Relationship Id="rId522" Type="http://schemas.openxmlformats.org/officeDocument/2006/relationships/hyperlink" Target="https://twitter.com/" TargetMode="External"/><Relationship Id="rId967" Type="http://schemas.openxmlformats.org/officeDocument/2006/relationships/hyperlink" Target="https://twitter.com/" TargetMode="External"/><Relationship Id="rId1152" Type="http://schemas.openxmlformats.org/officeDocument/2006/relationships/hyperlink" Target="https://twitter.com/" TargetMode="External"/><Relationship Id="rId1597" Type="http://schemas.openxmlformats.org/officeDocument/2006/relationships/hyperlink" Target="https://twitter.com/" TargetMode="External"/><Relationship Id="rId2203" Type="http://schemas.openxmlformats.org/officeDocument/2006/relationships/hyperlink" Target="https://twitter.com/" TargetMode="External"/><Relationship Id="rId2410" Type="http://schemas.openxmlformats.org/officeDocument/2006/relationships/hyperlink" Target="https://twitter.com/" TargetMode="External"/><Relationship Id="rId2648" Type="http://schemas.openxmlformats.org/officeDocument/2006/relationships/hyperlink" Target="https://twitter.com/" TargetMode="External"/><Relationship Id="rId96" Type="http://schemas.openxmlformats.org/officeDocument/2006/relationships/hyperlink" Target="http://informalscience.org/" TargetMode="External"/><Relationship Id="rId827" Type="http://schemas.openxmlformats.org/officeDocument/2006/relationships/hyperlink" Target="https://twitter.com/" TargetMode="External"/><Relationship Id="rId1012" Type="http://schemas.openxmlformats.org/officeDocument/2006/relationships/hyperlink" Target="https://twitter.com/" TargetMode="External"/><Relationship Id="rId1457" Type="http://schemas.openxmlformats.org/officeDocument/2006/relationships/hyperlink" Target="https://twitter.com/" TargetMode="External"/><Relationship Id="rId1664" Type="http://schemas.openxmlformats.org/officeDocument/2006/relationships/hyperlink" Target="https://twitter.com/" TargetMode="External"/><Relationship Id="rId1871" Type="http://schemas.openxmlformats.org/officeDocument/2006/relationships/hyperlink" Target="https://twitter.com/" TargetMode="External"/><Relationship Id="rId2508" Type="http://schemas.openxmlformats.org/officeDocument/2006/relationships/hyperlink" Target="https://twitter.com/" TargetMode="External"/><Relationship Id="rId2715" Type="http://schemas.openxmlformats.org/officeDocument/2006/relationships/hyperlink" Target="https://twitter.com/" TargetMode="External"/><Relationship Id="rId1317" Type="http://schemas.openxmlformats.org/officeDocument/2006/relationships/hyperlink" Target="https://twitter.com/" TargetMode="External"/><Relationship Id="rId1524" Type="http://schemas.openxmlformats.org/officeDocument/2006/relationships/hyperlink" Target="https://twitter.com/" TargetMode="External"/><Relationship Id="rId1731" Type="http://schemas.openxmlformats.org/officeDocument/2006/relationships/hyperlink" Target="https://twitter.com/" TargetMode="External"/><Relationship Id="rId1969" Type="http://schemas.openxmlformats.org/officeDocument/2006/relationships/hyperlink" Target="https://twitter.com/" TargetMode="External"/><Relationship Id="rId23" Type="http://schemas.openxmlformats.org/officeDocument/2006/relationships/hyperlink" Target="http://freshspectrum.com/eval13-day-two/" TargetMode="External"/><Relationship Id="rId1829" Type="http://schemas.openxmlformats.org/officeDocument/2006/relationships/hyperlink" Target="https://twitter.com/" TargetMode="External"/><Relationship Id="rId2298" Type="http://schemas.openxmlformats.org/officeDocument/2006/relationships/hyperlink" Target="https://twitter.com/" TargetMode="External"/><Relationship Id="rId172" Type="http://schemas.openxmlformats.org/officeDocument/2006/relationships/hyperlink" Target="http://ow.ly/pSIGQ" TargetMode="External"/><Relationship Id="rId477" Type="http://schemas.openxmlformats.org/officeDocument/2006/relationships/hyperlink" Target="https://twitter.com/" TargetMode="External"/><Relationship Id="rId684" Type="http://schemas.openxmlformats.org/officeDocument/2006/relationships/hyperlink" Target="https://twitter.com/" TargetMode="External"/><Relationship Id="rId2060" Type="http://schemas.openxmlformats.org/officeDocument/2006/relationships/hyperlink" Target="https://twitter.com/" TargetMode="External"/><Relationship Id="rId2158" Type="http://schemas.openxmlformats.org/officeDocument/2006/relationships/hyperlink" Target="https://twitter.com/" TargetMode="External"/><Relationship Id="rId2365" Type="http://schemas.openxmlformats.org/officeDocument/2006/relationships/hyperlink" Target="https://twitter.com/" TargetMode="External"/><Relationship Id="rId337" Type="http://schemas.openxmlformats.org/officeDocument/2006/relationships/hyperlink" Target="http://www.theconversationprism.com/" TargetMode="External"/><Relationship Id="rId891" Type="http://schemas.openxmlformats.org/officeDocument/2006/relationships/hyperlink" Target="https://twitter.com/" TargetMode="External"/><Relationship Id="rId989" Type="http://schemas.openxmlformats.org/officeDocument/2006/relationships/hyperlink" Target="https://twitter.com/" TargetMode="External"/><Relationship Id="rId2018" Type="http://schemas.openxmlformats.org/officeDocument/2006/relationships/hyperlink" Target="https://twitter.com/" TargetMode="External"/><Relationship Id="rId2572" Type="http://schemas.openxmlformats.org/officeDocument/2006/relationships/hyperlink" Target="https://twitter.com/" TargetMode="External"/><Relationship Id="rId544" Type="http://schemas.openxmlformats.org/officeDocument/2006/relationships/hyperlink" Target="https://twitter.com/" TargetMode="External"/><Relationship Id="rId751" Type="http://schemas.openxmlformats.org/officeDocument/2006/relationships/hyperlink" Target="https://twitter.com/" TargetMode="External"/><Relationship Id="rId849" Type="http://schemas.openxmlformats.org/officeDocument/2006/relationships/hyperlink" Target="https://twitter.com/" TargetMode="External"/><Relationship Id="rId1174" Type="http://schemas.openxmlformats.org/officeDocument/2006/relationships/hyperlink" Target="https://twitter.com/" TargetMode="External"/><Relationship Id="rId1381" Type="http://schemas.openxmlformats.org/officeDocument/2006/relationships/hyperlink" Target="https://twitter.com/" TargetMode="External"/><Relationship Id="rId1479" Type="http://schemas.openxmlformats.org/officeDocument/2006/relationships/hyperlink" Target="https://twitter.com/" TargetMode="External"/><Relationship Id="rId1686" Type="http://schemas.openxmlformats.org/officeDocument/2006/relationships/hyperlink" Target="https://twitter.com/" TargetMode="External"/><Relationship Id="rId2225" Type="http://schemas.openxmlformats.org/officeDocument/2006/relationships/hyperlink" Target="https://twitter.com/" TargetMode="External"/><Relationship Id="rId2432" Type="http://schemas.openxmlformats.org/officeDocument/2006/relationships/hyperlink" Target="https://twitter.com/" TargetMode="External"/><Relationship Id="rId404" Type="http://schemas.openxmlformats.org/officeDocument/2006/relationships/hyperlink" Target="http://fb.me/2pA3R4rOv" TargetMode="External"/><Relationship Id="rId611" Type="http://schemas.openxmlformats.org/officeDocument/2006/relationships/hyperlink" Target="https://twitter.com/" TargetMode="External"/><Relationship Id="rId1034" Type="http://schemas.openxmlformats.org/officeDocument/2006/relationships/hyperlink" Target="https://twitter.com/" TargetMode="External"/><Relationship Id="rId1241" Type="http://schemas.openxmlformats.org/officeDocument/2006/relationships/hyperlink" Target="https://twitter.com/" TargetMode="External"/><Relationship Id="rId1339" Type="http://schemas.openxmlformats.org/officeDocument/2006/relationships/hyperlink" Target="https://twitter.com/" TargetMode="External"/><Relationship Id="rId1893" Type="http://schemas.openxmlformats.org/officeDocument/2006/relationships/hyperlink" Target="https://twitter.com/" TargetMode="External"/><Relationship Id="rId709" Type="http://schemas.openxmlformats.org/officeDocument/2006/relationships/hyperlink" Target="https://twitter.com/" TargetMode="External"/><Relationship Id="rId916" Type="http://schemas.openxmlformats.org/officeDocument/2006/relationships/hyperlink" Target="https://twitter.com/" TargetMode="External"/><Relationship Id="rId1101" Type="http://schemas.openxmlformats.org/officeDocument/2006/relationships/hyperlink" Target="https://twitter.com/" TargetMode="External"/><Relationship Id="rId1546" Type="http://schemas.openxmlformats.org/officeDocument/2006/relationships/hyperlink" Target="https://twitter.com/" TargetMode="External"/><Relationship Id="rId1753" Type="http://schemas.openxmlformats.org/officeDocument/2006/relationships/hyperlink" Target="https://twitter.com/" TargetMode="External"/><Relationship Id="rId1960" Type="http://schemas.openxmlformats.org/officeDocument/2006/relationships/hyperlink" Target="https://twitter.com/" TargetMode="External"/><Relationship Id="rId45" Type="http://schemas.openxmlformats.org/officeDocument/2006/relationships/hyperlink" Target="http://wp.me/p41khL-c" TargetMode="External"/><Relationship Id="rId1406" Type="http://schemas.openxmlformats.org/officeDocument/2006/relationships/hyperlink" Target="https://twitter.com/" TargetMode="External"/><Relationship Id="rId1613" Type="http://schemas.openxmlformats.org/officeDocument/2006/relationships/hyperlink" Target="https://twitter.com/" TargetMode="External"/><Relationship Id="rId1820" Type="http://schemas.openxmlformats.org/officeDocument/2006/relationships/hyperlink" Target="https://twitter.com/" TargetMode="External"/><Relationship Id="rId194" Type="http://schemas.openxmlformats.org/officeDocument/2006/relationships/hyperlink" Target="http://www.livingcities.org/blog/?id=186" TargetMode="External"/><Relationship Id="rId1918" Type="http://schemas.openxmlformats.org/officeDocument/2006/relationships/hyperlink" Target="https://twitter.com/" TargetMode="External"/><Relationship Id="rId2082" Type="http://schemas.openxmlformats.org/officeDocument/2006/relationships/hyperlink" Target="https://twitter.com/" TargetMode="External"/><Relationship Id="rId261" Type="http://schemas.openxmlformats.org/officeDocument/2006/relationships/hyperlink" Target="http://ow.ly/pS9JD" TargetMode="External"/><Relationship Id="rId499" Type="http://schemas.openxmlformats.org/officeDocument/2006/relationships/hyperlink" Target="https://twitter.com/" TargetMode="External"/><Relationship Id="rId2387" Type="http://schemas.openxmlformats.org/officeDocument/2006/relationships/hyperlink" Target="https://twitter.com/" TargetMode="External"/><Relationship Id="rId2594" Type="http://schemas.openxmlformats.org/officeDocument/2006/relationships/hyperlink" Target="https://twitter.com/" TargetMode="External"/><Relationship Id="rId359" Type="http://schemas.openxmlformats.org/officeDocument/2006/relationships/hyperlink" Target="http://www.slideshare.net/annkemery/performance-management-2-27320101" TargetMode="External"/><Relationship Id="rId566" Type="http://schemas.openxmlformats.org/officeDocument/2006/relationships/hyperlink" Target="https://twitter.com/" TargetMode="External"/><Relationship Id="rId773" Type="http://schemas.openxmlformats.org/officeDocument/2006/relationships/hyperlink" Target="https://twitter.com/" TargetMode="External"/><Relationship Id="rId1196" Type="http://schemas.openxmlformats.org/officeDocument/2006/relationships/hyperlink" Target="https://twitter.com/" TargetMode="External"/><Relationship Id="rId2247" Type="http://schemas.openxmlformats.org/officeDocument/2006/relationships/hyperlink" Target="https://twitter.com/" TargetMode="External"/><Relationship Id="rId2454" Type="http://schemas.openxmlformats.org/officeDocument/2006/relationships/hyperlink" Target="https://twitter.com/" TargetMode="External"/><Relationship Id="rId121" Type="http://schemas.openxmlformats.org/officeDocument/2006/relationships/hyperlink" Target="http://freshspectrum.com/eval13-day-two/" TargetMode="External"/><Relationship Id="rId219" Type="http://schemas.openxmlformats.org/officeDocument/2006/relationships/hyperlink" Target="http://moby.to/osp2mf" TargetMode="External"/><Relationship Id="rId426" Type="http://schemas.openxmlformats.org/officeDocument/2006/relationships/hyperlink" Target="http://freshspectrum.com/eval13-day-two/" TargetMode="External"/><Relationship Id="rId633" Type="http://schemas.openxmlformats.org/officeDocument/2006/relationships/hyperlink" Target="https://twitter.com/" TargetMode="External"/><Relationship Id="rId980" Type="http://schemas.openxmlformats.org/officeDocument/2006/relationships/hyperlink" Target="https://twitter.com/" TargetMode="External"/><Relationship Id="rId1056" Type="http://schemas.openxmlformats.org/officeDocument/2006/relationships/hyperlink" Target="https://twitter.com/" TargetMode="External"/><Relationship Id="rId1263" Type="http://schemas.openxmlformats.org/officeDocument/2006/relationships/hyperlink" Target="https://twitter.com/" TargetMode="External"/><Relationship Id="rId2107" Type="http://schemas.openxmlformats.org/officeDocument/2006/relationships/hyperlink" Target="https://twitter.com/" TargetMode="External"/><Relationship Id="rId2314" Type="http://schemas.openxmlformats.org/officeDocument/2006/relationships/hyperlink" Target="https://twitter.com/" TargetMode="External"/><Relationship Id="rId2661" Type="http://schemas.openxmlformats.org/officeDocument/2006/relationships/hyperlink" Target="https://twitter.com/" TargetMode="External"/><Relationship Id="rId840" Type="http://schemas.openxmlformats.org/officeDocument/2006/relationships/hyperlink" Target="https://twitter.com/" TargetMode="External"/><Relationship Id="rId938" Type="http://schemas.openxmlformats.org/officeDocument/2006/relationships/hyperlink" Target="https://twitter.com/" TargetMode="External"/><Relationship Id="rId1470" Type="http://schemas.openxmlformats.org/officeDocument/2006/relationships/hyperlink" Target="https://twitter.com/" TargetMode="External"/><Relationship Id="rId1568" Type="http://schemas.openxmlformats.org/officeDocument/2006/relationships/hyperlink" Target="https://twitter.com/" TargetMode="External"/><Relationship Id="rId1775" Type="http://schemas.openxmlformats.org/officeDocument/2006/relationships/hyperlink" Target="https://twitter.com/" TargetMode="External"/><Relationship Id="rId2521" Type="http://schemas.openxmlformats.org/officeDocument/2006/relationships/hyperlink" Target="https://twitter.com/" TargetMode="External"/><Relationship Id="rId2619" Type="http://schemas.openxmlformats.org/officeDocument/2006/relationships/hyperlink" Target="https://twitter.com/" TargetMode="External"/><Relationship Id="rId67" Type="http://schemas.openxmlformats.org/officeDocument/2006/relationships/hyperlink" Target="http://ow.ly/pXXwk" TargetMode="External"/><Relationship Id="rId700" Type="http://schemas.openxmlformats.org/officeDocument/2006/relationships/hyperlink" Target="https://twitter.com/" TargetMode="External"/><Relationship Id="rId1123" Type="http://schemas.openxmlformats.org/officeDocument/2006/relationships/hyperlink" Target="https://twitter.com/" TargetMode="External"/><Relationship Id="rId1330" Type="http://schemas.openxmlformats.org/officeDocument/2006/relationships/hyperlink" Target="https://twitter.com/" TargetMode="External"/><Relationship Id="rId1428" Type="http://schemas.openxmlformats.org/officeDocument/2006/relationships/hyperlink" Target="https://twitter.com/" TargetMode="External"/><Relationship Id="rId1635" Type="http://schemas.openxmlformats.org/officeDocument/2006/relationships/hyperlink" Target="https://twitter.com/" TargetMode="External"/><Relationship Id="rId1982" Type="http://schemas.openxmlformats.org/officeDocument/2006/relationships/hyperlink" Target="https://twitter.com/" TargetMode="External"/><Relationship Id="rId1842" Type="http://schemas.openxmlformats.org/officeDocument/2006/relationships/hyperlink" Target="https://twitter.com/" TargetMode="External"/><Relationship Id="rId1702" Type="http://schemas.openxmlformats.org/officeDocument/2006/relationships/hyperlink" Target="https://twitter.com/" TargetMode="External"/><Relationship Id="rId283" Type="http://schemas.openxmlformats.org/officeDocument/2006/relationships/hyperlink" Target="http://freshspectrum.com/eval13-day-two/" TargetMode="External"/><Relationship Id="rId490" Type="http://schemas.openxmlformats.org/officeDocument/2006/relationships/hyperlink" Target="https://twitter.com/" TargetMode="External"/><Relationship Id="rId2171" Type="http://schemas.openxmlformats.org/officeDocument/2006/relationships/hyperlink" Target="https://twitter.com/" TargetMode="External"/><Relationship Id="rId143" Type="http://schemas.openxmlformats.org/officeDocument/2006/relationships/hyperlink" Target="http://www.edc.org/newsroom/announcements/edc_american_evaluation_association" TargetMode="External"/><Relationship Id="rId350" Type="http://schemas.openxmlformats.org/officeDocument/2006/relationships/hyperlink" Target="http://www.qualitative-researcher.com/" TargetMode="External"/><Relationship Id="rId588" Type="http://schemas.openxmlformats.org/officeDocument/2006/relationships/hyperlink" Target="https://twitter.com/" TargetMode="External"/><Relationship Id="rId795" Type="http://schemas.openxmlformats.org/officeDocument/2006/relationships/hyperlink" Target="https://twitter.com/" TargetMode="External"/><Relationship Id="rId2031" Type="http://schemas.openxmlformats.org/officeDocument/2006/relationships/hyperlink" Target="https://twitter.com/" TargetMode="External"/><Relationship Id="rId2269" Type="http://schemas.openxmlformats.org/officeDocument/2006/relationships/hyperlink" Target="https://twitter.com/" TargetMode="External"/><Relationship Id="rId2476" Type="http://schemas.openxmlformats.org/officeDocument/2006/relationships/hyperlink" Target="https://twitter.com/" TargetMode="External"/><Relationship Id="rId2683" Type="http://schemas.openxmlformats.org/officeDocument/2006/relationships/hyperlink" Target="https://twitter.com/" TargetMode="External"/><Relationship Id="rId9" Type="http://schemas.openxmlformats.org/officeDocument/2006/relationships/hyperlink" Target="http://ow.ly/pBZCe" TargetMode="External"/><Relationship Id="rId210" Type="http://schemas.openxmlformats.org/officeDocument/2006/relationships/hyperlink" Target="http://freshspectrum.com/eval13-day-three/" TargetMode="External"/><Relationship Id="rId448" Type="http://schemas.openxmlformats.org/officeDocument/2006/relationships/hyperlink" Target="http://freshspectrum.com/eval13-day-three/" TargetMode="External"/><Relationship Id="rId655" Type="http://schemas.openxmlformats.org/officeDocument/2006/relationships/hyperlink" Target="https://twitter.com/" TargetMode="External"/><Relationship Id="rId862" Type="http://schemas.openxmlformats.org/officeDocument/2006/relationships/hyperlink" Target="https://twitter.com/" TargetMode="External"/><Relationship Id="rId1078" Type="http://schemas.openxmlformats.org/officeDocument/2006/relationships/hyperlink" Target="https://twitter.com/" TargetMode="External"/><Relationship Id="rId1285" Type="http://schemas.openxmlformats.org/officeDocument/2006/relationships/hyperlink" Target="https://twitter.com/" TargetMode="External"/><Relationship Id="rId1492" Type="http://schemas.openxmlformats.org/officeDocument/2006/relationships/hyperlink" Target="https://twitter.com/" TargetMode="External"/><Relationship Id="rId2129" Type="http://schemas.openxmlformats.org/officeDocument/2006/relationships/hyperlink" Target="https://twitter.com/" TargetMode="External"/><Relationship Id="rId2336" Type="http://schemas.openxmlformats.org/officeDocument/2006/relationships/hyperlink" Target="https://twitter.com/" TargetMode="External"/><Relationship Id="rId2543" Type="http://schemas.openxmlformats.org/officeDocument/2006/relationships/hyperlink" Target="https://twitter.com/" TargetMode="External"/><Relationship Id="rId308" Type="http://schemas.openxmlformats.org/officeDocument/2006/relationships/hyperlink" Target="http://www.slideshare.net/annkemery/excel-2013-1016" TargetMode="External"/><Relationship Id="rId515" Type="http://schemas.openxmlformats.org/officeDocument/2006/relationships/hyperlink" Target="https://twitter.com/" TargetMode="External"/><Relationship Id="rId722" Type="http://schemas.openxmlformats.org/officeDocument/2006/relationships/hyperlink" Target="https://twitter.com/" TargetMode="External"/><Relationship Id="rId1145" Type="http://schemas.openxmlformats.org/officeDocument/2006/relationships/hyperlink" Target="https://twitter.com/" TargetMode="External"/><Relationship Id="rId1352" Type="http://schemas.openxmlformats.org/officeDocument/2006/relationships/hyperlink" Target="https://twitter.com/" TargetMode="External"/><Relationship Id="rId1797" Type="http://schemas.openxmlformats.org/officeDocument/2006/relationships/hyperlink" Target="https://twitter.com/" TargetMode="External"/><Relationship Id="rId2403" Type="http://schemas.openxmlformats.org/officeDocument/2006/relationships/hyperlink" Target="https://twitter.com/" TargetMode="External"/><Relationship Id="rId89" Type="http://schemas.openxmlformats.org/officeDocument/2006/relationships/hyperlink" Target="http://freshspectrum.com/eval13-day-three/" TargetMode="External"/><Relationship Id="rId1005" Type="http://schemas.openxmlformats.org/officeDocument/2006/relationships/hyperlink" Target="https://twitter.com/" TargetMode="External"/><Relationship Id="rId1212" Type="http://schemas.openxmlformats.org/officeDocument/2006/relationships/hyperlink" Target="https://twitter.com/" TargetMode="External"/><Relationship Id="rId1657" Type="http://schemas.openxmlformats.org/officeDocument/2006/relationships/hyperlink" Target="https://twitter.com/" TargetMode="External"/><Relationship Id="rId1864" Type="http://schemas.openxmlformats.org/officeDocument/2006/relationships/hyperlink" Target="https://twitter.com/" TargetMode="External"/><Relationship Id="rId2610" Type="http://schemas.openxmlformats.org/officeDocument/2006/relationships/hyperlink" Target="https://twitter.com/" TargetMode="External"/><Relationship Id="rId2708" Type="http://schemas.openxmlformats.org/officeDocument/2006/relationships/hyperlink" Target="https://twitter.com/" TargetMode="External"/><Relationship Id="rId1517" Type="http://schemas.openxmlformats.org/officeDocument/2006/relationships/hyperlink" Target="https://twitter.com/" TargetMode="External"/><Relationship Id="rId1724" Type="http://schemas.openxmlformats.org/officeDocument/2006/relationships/hyperlink" Target="https://twitter.com/" TargetMode="External"/><Relationship Id="rId16" Type="http://schemas.openxmlformats.org/officeDocument/2006/relationships/hyperlink" Target="http://bit.ly/1cV09gz" TargetMode="External"/><Relationship Id="rId1931" Type="http://schemas.openxmlformats.org/officeDocument/2006/relationships/hyperlink" Target="https://twitter.com/" TargetMode="External"/><Relationship Id="rId2193" Type="http://schemas.openxmlformats.org/officeDocument/2006/relationships/hyperlink" Target="https://twitter.com/" TargetMode="External"/><Relationship Id="rId2498" Type="http://schemas.openxmlformats.org/officeDocument/2006/relationships/hyperlink" Target="https://twitter.com/" TargetMode="External"/><Relationship Id="rId165" Type="http://schemas.openxmlformats.org/officeDocument/2006/relationships/hyperlink" Target="http://freshspectrum.com/wp-content/uploads/2013/10/wpid-Photo-Oct-17-2013-923-AM.jpg" TargetMode="External"/><Relationship Id="rId372" Type="http://schemas.openxmlformats.org/officeDocument/2006/relationships/hyperlink" Target="http://newperspectivesinc.org/" TargetMode="External"/><Relationship Id="rId677" Type="http://schemas.openxmlformats.org/officeDocument/2006/relationships/hyperlink" Target="https://twitter.com/" TargetMode="External"/><Relationship Id="rId2053" Type="http://schemas.openxmlformats.org/officeDocument/2006/relationships/hyperlink" Target="https://twitter.com/" TargetMode="External"/><Relationship Id="rId2260" Type="http://schemas.openxmlformats.org/officeDocument/2006/relationships/hyperlink" Target="https://twitter.com/" TargetMode="External"/><Relationship Id="rId2358" Type="http://schemas.openxmlformats.org/officeDocument/2006/relationships/hyperlink" Target="https://twitter.com/" TargetMode="External"/><Relationship Id="rId232" Type="http://schemas.openxmlformats.org/officeDocument/2006/relationships/hyperlink" Target="http://moby.to/osp2mf" TargetMode="External"/><Relationship Id="rId884" Type="http://schemas.openxmlformats.org/officeDocument/2006/relationships/hyperlink" Target="https://twitter.com/" TargetMode="External"/><Relationship Id="rId2120" Type="http://schemas.openxmlformats.org/officeDocument/2006/relationships/hyperlink" Target="https://twitter.com/" TargetMode="External"/><Relationship Id="rId2565" Type="http://schemas.openxmlformats.org/officeDocument/2006/relationships/hyperlink" Target="https://twitter.com/" TargetMode="External"/><Relationship Id="rId537" Type="http://schemas.openxmlformats.org/officeDocument/2006/relationships/hyperlink" Target="https://twitter.com/" TargetMode="External"/><Relationship Id="rId744" Type="http://schemas.openxmlformats.org/officeDocument/2006/relationships/hyperlink" Target="https://twitter.com/" TargetMode="External"/><Relationship Id="rId951" Type="http://schemas.openxmlformats.org/officeDocument/2006/relationships/hyperlink" Target="https://twitter.com/" TargetMode="External"/><Relationship Id="rId1167" Type="http://schemas.openxmlformats.org/officeDocument/2006/relationships/hyperlink" Target="https://twitter.com/" TargetMode="External"/><Relationship Id="rId1374" Type="http://schemas.openxmlformats.org/officeDocument/2006/relationships/hyperlink" Target="https://twitter.com/" TargetMode="External"/><Relationship Id="rId1581" Type="http://schemas.openxmlformats.org/officeDocument/2006/relationships/hyperlink" Target="https://twitter.com/" TargetMode="External"/><Relationship Id="rId1679" Type="http://schemas.openxmlformats.org/officeDocument/2006/relationships/hyperlink" Target="https://twitter.com/" TargetMode="External"/><Relationship Id="rId2218" Type="http://schemas.openxmlformats.org/officeDocument/2006/relationships/hyperlink" Target="https://twitter.com/" TargetMode="External"/><Relationship Id="rId2425" Type="http://schemas.openxmlformats.org/officeDocument/2006/relationships/hyperlink" Target="https://twitter.com/" TargetMode="External"/><Relationship Id="rId2632" Type="http://schemas.openxmlformats.org/officeDocument/2006/relationships/hyperlink" Target="https://twitter.com/" TargetMode="External"/><Relationship Id="rId80" Type="http://schemas.openxmlformats.org/officeDocument/2006/relationships/hyperlink" Target="http://www.qualitative-researcher.com/" TargetMode="External"/><Relationship Id="rId604" Type="http://schemas.openxmlformats.org/officeDocument/2006/relationships/hyperlink" Target="https://twitter.com/" TargetMode="External"/><Relationship Id="rId811" Type="http://schemas.openxmlformats.org/officeDocument/2006/relationships/hyperlink" Target="https://twitter.com/" TargetMode="External"/><Relationship Id="rId1027" Type="http://schemas.openxmlformats.org/officeDocument/2006/relationships/hyperlink" Target="https://twitter.com/" TargetMode="External"/><Relationship Id="rId1234" Type="http://schemas.openxmlformats.org/officeDocument/2006/relationships/hyperlink" Target="https://twitter.com/" TargetMode="External"/><Relationship Id="rId1441" Type="http://schemas.openxmlformats.org/officeDocument/2006/relationships/hyperlink" Target="https://twitter.com/" TargetMode="External"/><Relationship Id="rId1886" Type="http://schemas.openxmlformats.org/officeDocument/2006/relationships/hyperlink" Target="https://twitter.com/" TargetMode="External"/><Relationship Id="rId909" Type="http://schemas.openxmlformats.org/officeDocument/2006/relationships/hyperlink" Target="https://twitter.com/" TargetMode="External"/><Relationship Id="rId1301" Type="http://schemas.openxmlformats.org/officeDocument/2006/relationships/hyperlink" Target="https://twitter.com/" TargetMode="External"/><Relationship Id="rId1539" Type="http://schemas.openxmlformats.org/officeDocument/2006/relationships/hyperlink" Target="https://twitter.com/" TargetMode="External"/><Relationship Id="rId1746" Type="http://schemas.openxmlformats.org/officeDocument/2006/relationships/hyperlink" Target="https://twitter.com/" TargetMode="External"/><Relationship Id="rId1953" Type="http://schemas.openxmlformats.org/officeDocument/2006/relationships/hyperlink" Target="https://twitter.com/" TargetMode="External"/><Relationship Id="rId38" Type="http://schemas.openxmlformats.org/officeDocument/2006/relationships/hyperlink" Target="http://tmi.me/1aPRvv" TargetMode="External"/><Relationship Id="rId1606" Type="http://schemas.openxmlformats.org/officeDocument/2006/relationships/hyperlink" Target="https://twitter.com/" TargetMode="External"/><Relationship Id="rId1813" Type="http://schemas.openxmlformats.org/officeDocument/2006/relationships/hyperlink" Target="https://twitter.com/" TargetMode="External"/><Relationship Id="rId187" Type="http://schemas.openxmlformats.org/officeDocument/2006/relationships/hyperlink" Target="http://bit.ly/15PWBI1" TargetMode="External"/><Relationship Id="rId394" Type="http://schemas.openxmlformats.org/officeDocument/2006/relationships/hyperlink" Target="http://freshspectrum.com/eval2013/" TargetMode="External"/><Relationship Id="rId2075" Type="http://schemas.openxmlformats.org/officeDocument/2006/relationships/hyperlink" Target="https://twitter.com/" TargetMode="External"/><Relationship Id="rId2282" Type="http://schemas.openxmlformats.org/officeDocument/2006/relationships/hyperlink" Target="https://twitter.com/" TargetMode="External"/><Relationship Id="rId254" Type="http://schemas.openxmlformats.org/officeDocument/2006/relationships/hyperlink" Target="http://thepump.jsi.com/streamlining-the-data-collection-process-using-mobile-technology-an-example-from-sc4ccm/" TargetMode="External"/><Relationship Id="rId699" Type="http://schemas.openxmlformats.org/officeDocument/2006/relationships/hyperlink" Target="https://twitter.com/" TargetMode="External"/><Relationship Id="rId1091" Type="http://schemas.openxmlformats.org/officeDocument/2006/relationships/hyperlink" Target="https://twitter.com/" TargetMode="External"/><Relationship Id="rId2587" Type="http://schemas.openxmlformats.org/officeDocument/2006/relationships/hyperlink" Target="https://twitter.com/" TargetMode="External"/><Relationship Id="rId114" Type="http://schemas.openxmlformats.org/officeDocument/2006/relationships/hyperlink" Target="http://ow.ly/pUXwV" TargetMode="External"/><Relationship Id="rId461" Type="http://schemas.openxmlformats.org/officeDocument/2006/relationships/hyperlink" Target="https://twitter.com/" TargetMode="External"/><Relationship Id="rId559" Type="http://schemas.openxmlformats.org/officeDocument/2006/relationships/hyperlink" Target="https://twitter.com/" TargetMode="External"/><Relationship Id="rId766" Type="http://schemas.openxmlformats.org/officeDocument/2006/relationships/hyperlink" Target="https://twitter.com/" TargetMode="External"/><Relationship Id="rId1189" Type="http://schemas.openxmlformats.org/officeDocument/2006/relationships/hyperlink" Target="https://twitter.com/" TargetMode="External"/><Relationship Id="rId1396" Type="http://schemas.openxmlformats.org/officeDocument/2006/relationships/hyperlink" Target="https://twitter.com/" TargetMode="External"/><Relationship Id="rId2142" Type="http://schemas.openxmlformats.org/officeDocument/2006/relationships/hyperlink" Target="https://twitter.com/" TargetMode="External"/><Relationship Id="rId2447" Type="http://schemas.openxmlformats.org/officeDocument/2006/relationships/hyperlink" Target="https://twitter.com/" TargetMode="External"/><Relationship Id="rId321" Type="http://schemas.openxmlformats.org/officeDocument/2006/relationships/hyperlink" Target="http://freshspectrum.com/eval13-day-two/" TargetMode="External"/><Relationship Id="rId419" Type="http://schemas.openxmlformats.org/officeDocument/2006/relationships/hyperlink" Target="http://ow.ly/25zjHa" TargetMode="External"/><Relationship Id="rId626" Type="http://schemas.openxmlformats.org/officeDocument/2006/relationships/hyperlink" Target="https://twitter.com/" TargetMode="External"/><Relationship Id="rId973" Type="http://schemas.openxmlformats.org/officeDocument/2006/relationships/hyperlink" Target="https://twitter.com/" TargetMode="External"/><Relationship Id="rId1049" Type="http://schemas.openxmlformats.org/officeDocument/2006/relationships/hyperlink" Target="https://twitter.com/" TargetMode="External"/><Relationship Id="rId1256" Type="http://schemas.openxmlformats.org/officeDocument/2006/relationships/hyperlink" Target="https://twitter.com/" TargetMode="External"/><Relationship Id="rId2002" Type="http://schemas.openxmlformats.org/officeDocument/2006/relationships/hyperlink" Target="https://twitter.com/" TargetMode="External"/><Relationship Id="rId2307" Type="http://schemas.openxmlformats.org/officeDocument/2006/relationships/hyperlink" Target="https://twitter.com/" TargetMode="External"/><Relationship Id="rId2654" Type="http://schemas.openxmlformats.org/officeDocument/2006/relationships/hyperlink" Target="https://twitter.com/" TargetMode="External"/><Relationship Id="rId833" Type="http://schemas.openxmlformats.org/officeDocument/2006/relationships/hyperlink" Target="https://twitter.com/" TargetMode="External"/><Relationship Id="rId1116" Type="http://schemas.openxmlformats.org/officeDocument/2006/relationships/hyperlink" Target="https://twitter.com/" TargetMode="External"/><Relationship Id="rId1463" Type="http://schemas.openxmlformats.org/officeDocument/2006/relationships/hyperlink" Target="https://twitter.com/" TargetMode="External"/><Relationship Id="rId1670" Type="http://schemas.openxmlformats.org/officeDocument/2006/relationships/hyperlink" Target="https://twitter.com/" TargetMode="External"/><Relationship Id="rId1768" Type="http://schemas.openxmlformats.org/officeDocument/2006/relationships/hyperlink" Target="https://twitter.com/" TargetMode="External"/><Relationship Id="rId2514" Type="http://schemas.openxmlformats.org/officeDocument/2006/relationships/hyperlink" Target="https://twitter.com/" TargetMode="External"/><Relationship Id="rId2721" Type="http://schemas.openxmlformats.org/officeDocument/2006/relationships/hyperlink" Target="https://twitter.com/" TargetMode="External"/><Relationship Id="rId900" Type="http://schemas.openxmlformats.org/officeDocument/2006/relationships/hyperlink" Target="https://twitter.com/" TargetMode="External"/><Relationship Id="rId1323" Type="http://schemas.openxmlformats.org/officeDocument/2006/relationships/hyperlink" Target="https://twitter.com/" TargetMode="External"/><Relationship Id="rId1530" Type="http://schemas.openxmlformats.org/officeDocument/2006/relationships/hyperlink" Target="https://twitter.com/" TargetMode="External"/><Relationship Id="rId1628" Type="http://schemas.openxmlformats.org/officeDocument/2006/relationships/hyperlink" Target="https://twitter.com/" TargetMode="External"/><Relationship Id="rId1975" Type="http://schemas.openxmlformats.org/officeDocument/2006/relationships/hyperlink" Target="https://twitter.com/" TargetMode="External"/><Relationship Id="rId1835" Type="http://schemas.openxmlformats.org/officeDocument/2006/relationships/hyperlink" Target="https://twitter.com/" TargetMode="External"/><Relationship Id="rId1902" Type="http://schemas.openxmlformats.org/officeDocument/2006/relationships/hyperlink" Target="https://twitter.com/" TargetMode="External"/><Relationship Id="rId2097" Type="http://schemas.openxmlformats.org/officeDocument/2006/relationships/hyperlink" Target="https://twitter.com/" TargetMode="External"/><Relationship Id="rId276" Type="http://schemas.openxmlformats.org/officeDocument/2006/relationships/hyperlink" Target="http://goo.gl/RB3zp2" TargetMode="External"/><Relationship Id="rId483" Type="http://schemas.openxmlformats.org/officeDocument/2006/relationships/hyperlink" Target="https://twitter.com/" TargetMode="External"/><Relationship Id="rId690" Type="http://schemas.openxmlformats.org/officeDocument/2006/relationships/hyperlink" Target="https://twitter.com/" TargetMode="External"/><Relationship Id="rId2164" Type="http://schemas.openxmlformats.org/officeDocument/2006/relationships/hyperlink" Target="https://twitter.com/" TargetMode="External"/><Relationship Id="rId2371" Type="http://schemas.openxmlformats.org/officeDocument/2006/relationships/hyperlink" Target="https://twitter.com/" TargetMode="External"/><Relationship Id="rId136" Type="http://schemas.openxmlformats.org/officeDocument/2006/relationships/hyperlink" Target="http://ow.ly/pScqE" TargetMode="External"/><Relationship Id="rId343" Type="http://schemas.openxmlformats.org/officeDocument/2006/relationships/hyperlink" Target="http://aea365.org/blog/?p=10307" TargetMode="External"/><Relationship Id="rId550" Type="http://schemas.openxmlformats.org/officeDocument/2006/relationships/hyperlink" Target="https://twitter.com/" TargetMode="External"/><Relationship Id="rId788" Type="http://schemas.openxmlformats.org/officeDocument/2006/relationships/hyperlink" Target="https://twitter.com/" TargetMode="External"/><Relationship Id="rId995" Type="http://schemas.openxmlformats.org/officeDocument/2006/relationships/hyperlink" Target="https://twitter.com/" TargetMode="External"/><Relationship Id="rId1180" Type="http://schemas.openxmlformats.org/officeDocument/2006/relationships/hyperlink" Target="https://twitter.com/" TargetMode="External"/><Relationship Id="rId2024" Type="http://schemas.openxmlformats.org/officeDocument/2006/relationships/hyperlink" Target="https://twitter.com/" TargetMode="External"/><Relationship Id="rId2231" Type="http://schemas.openxmlformats.org/officeDocument/2006/relationships/hyperlink" Target="https://twitter.com/" TargetMode="External"/><Relationship Id="rId2469" Type="http://schemas.openxmlformats.org/officeDocument/2006/relationships/hyperlink" Target="https://twitter.com/" TargetMode="External"/><Relationship Id="rId2676" Type="http://schemas.openxmlformats.org/officeDocument/2006/relationships/hyperlink" Target="https://twitter.com/" TargetMode="External"/><Relationship Id="rId203" Type="http://schemas.openxmlformats.org/officeDocument/2006/relationships/hyperlink" Target="http://www.youtube.com/watch?v=1hP0yDMRxVc&amp;feature=c4-overview&amp;list=UUu0waUz-GtZzeRQunEHSj_g" TargetMode="External"/><Relationship Id="rId648" Type="http://schemas.openxmlformats.org/officeDocument/2006/relationships/hyperlink" Target="https://twitter.com/" TargetMode="External"/><Relationship Id="rId855" Type="http://schemas.openxmlformats.org/officeDocument/2006/relationships/hyperlink" Target="https://twitter.com/" TargetMode="External"/><Relationship Id="rId1040" Type="http://schemas.openxmlformats.org/officeDocument/2006/relationships/hyperlink" Target="https://twitter.com/" TargetMode="External"/><Relationship Id="rId1278" Type="http://schemas.openxmlformats.org/officeDocument/2006/relationships/hyperlink" Target="https://twitter.com/" TargetMode="External"/><Relationship Id="rId1485" Type="http://schemas.openxmlformats.org/officeDocument/2006/relationships/hyperlink" Target="https://twitter.com/" TargetMode="External"/><Relationship Id="rId1692" Type="http://schemas.openxmlformats.org/officeDocument/2006/relationships/hyperlink" Target="https://twitter.com/" TargetMode="External"/><Relationship Id="rId2329" Type="http://schemas.openxmlformats.org/officeDocument/2006/relationships/hyperlink" Target="https://twitter.com/" TargetMode="External"/><Relationship Id="rId2536" Type="http://schemas.openxmlformats.org/officeDocument/2006/relationships/hyperlink" Target="https://twitter.com/" TargetMode="External"/><Relationship Id="rId410" Type="http://schemas.openxmlformats.org/officeDocument/2006/relationships/hyperlink" Target="http://gis.cridata.org/maps/mapas/" TargetMode="External"/><Relationship Id="rId508" Type="http://schemas.openxmlformats.org/officeDocument/2006/relationships/hyperlink" Target="https://twitter.com/" TargetMode="External"/><Relationship Id="rId715" Type="http://schemas.openxmlformats.org/officeDocument/2006/relationships/hyperlink" Target="https://twitter.com/" TargetMode="External"/><Relationship Id="rId922" Type="http://schemas.openxmlformats.org/officeDocument/2006/relationships/hyperlink" Target="https://twitter.com/" TargetMode="External"/><Relationship Id="rId1138" Type="http://schemas.openxmlformats.org/officeDocument/2006/relationships/hyperlink" Target="https://twitter.com/" TargetMode="External"/><Relationship Id="rId1345" Type="http://schemas.openxmlformats.org/officeDocument/2006/relationships/hyperlink" Target="https://twitter.com/" TargetMode="External"/><Relationship Id="rId1552" Type="http://schemas.openxmlformats.org/officeDocument/2006/relationships/hyperlink" Target="https://twitter.com/" TargetMode="External"/><Relationship Id="rId1997" Type="http://schemas.openxmlformats.org/officeDocument/2006/relationships/hyperlink" Target="https://twitter.com/" TargetMode="External"/><Relationship Id="rId2603" Type="http://schemas.openxmlformats.org/officeDocument/2006/relationships/hyperlink" Target="https://twitter.com/" TargetMode="External"/><Relationship Id="rId1205" Type="http://schemas.openxmlformats.org/officeDocument/2006/relationships/hyperlink" Target="https://twitter.com/" TargetMode="External"/><Relationship Id="rId1857" Type="http://schemas.openxmlformats.org/officeDocument/2006/relationships/hyperlink" Target="https://twitter.com/" TargetMode="External"/><Relationship Id="rId51" Type="http://schemas.openxmlformats.org/officeDocument/2006/relationships/hyperlink" Target="http://ow.ly/pWN99" TargetMode="External"/><Relationship Id="rId1412" Type="http://schemas.openxmlformats.org/officeDocument/2006/relationships/hyperlink" Target="https://twitter.com/" TargetMode="External"/><Relationship Id="rId1717" Type="http://schemas.openxmlformats.org/officeDocument/2006/relationships/hyperlink" Target="https://twitter.com/" TargetMode="External"/><Relationship Id="rId1924" Type="http://schemas.openxmlformats.org/officeDocument/2006/relationships/hyperlink" Target="https://twitter.com/" TargetMode="External"/><Relationship Id="rId298" Type="http://schemas.openxmlformats.org/officeDocument/2006/relationships/hyperlink" Target="http://freshspectrum.com/eval13-day-two/" TargetMode="External"/><Relationship Id="rId158" Type="http://schemas.openxmlformats.org/officeDocument/2006/relationships/hyperlink" Target="http://ow.ly/pS77m" TargetMode="External"/><Relationship Id="rId2186" Type="http://schemas.openxmlformats.org/officeDocument/2006/relationships/hyperlink" Target="https://twitter.com/" TargetMode="External"/><Relationship Id="rId2393" Type="http://schemas.openxmlformats.org/officeDocument/2006/relationships/hyperlink" Target="https://twitter.com/" TargetMode="External"/><Relationship Id="rId2698" Type="http://schemas.openxmlformats.org/officeDocument/2006/relationships/hyperlink" Target="https://twitter.com/" TargetMode="External"/><Relationship Id="rId365" Type="http://schemas.openxmlformats.org/officeDocument/2006/relationships/hyperlink" Target="http://twitter.com/bhaggs" TargetMode="External"/><Relationship Id="rId572" Type="http://schemas.openxmlformats.org/officeDocument/2006/relationships/hyperlink" Target="https://twitter.com/" TargetMode="External"/><Relationship Id="rId2046" Type="http://schemas.openxmlformats.org/officeDocument/2006/relationships/hyperlink" Target="https://twitter.com/" TargetMode="External"/><Relationship Id="rId2253" Type="http://schemas.openxmlformats.org/officeDocument/2006/relationships/hyperlink" Target="https://twitter.com/" TargetMode="External"/><Relationship Id="rId2460" Type="http://schemas.openxmlformats.org/officeDocument/2006/relationships/hyperlink" Target="https://twitter.com/" TargetMode="External"/><Relationship Id="rId225" Type="http://schemas.openxmlformats.org/officeDocument/2006/relationships/hyperlink" Target="http://adventuresinevaluation.podbean.com/2013/10/06/presenting-data-effectively-an-interview-with-stephanie-evergreen/" TargetMode="External"/><Relationship Id="rId432" Type="http://schemas.openxmlformats.org/officeDocument/2006/relationships/hyperlink" Target="http://sfy.co/jTan" TargetMode="External"/><Relationship Id="rId877" Type="http://schemas.openxmlformats.org/officeDocument/2006/relationships/hyperlink" Target="https://twitter.com/" TargetMode="External"/><Relationship Id="rId1062" Type="http://schemas.openxmlformats.org/officeDocument/2006/relationships/hyperlink" Target="https://twitter.com/" TargetMode="External"/><Relationship Id="rId2113" Type="http://schemas.openxmlformats.org/officeDocument/2006/relationships/hyperlink" Target="https://twitter.com/" TargetMode="External"/><Relationship Id="rId2320" Type="http://schemas.openxmlformats.org/officeDocument/2006/relationships/hyperlink" Target="https://twitter.com/" TargetMode="External"/><Relationship Id="rId2558" Type="http://schemas.openxmlformats.org/officeDocument/2006/relationships/hyperlink" Target="https://twitter.com/" TargetMode="External"/><Relationship Id="rId737" Type="http://schemas.openxmlformats.org/officeDocument/2006/relationships/hyperlink" Target="https://twitter.com/" TargetMode="External"/><Relationship Id="rId944" Type="http://schemas.openxmlformats.org/officeDocument/2006/relationships/hyperlink" Target="https://twitter.com/" TargetMode="External"/><Relationship Id="rId1367" Type="http://schemas.openxmlformats.org/officeDocument/2006/relationships/hyperlink" Target="https://twitter.com/" TargetMode="External"/><Relationship Id="rId1574" Type="http://schemas.openxmlformats.org/officeDocument/2006/relationships/hyperlink" Target="https://twitter.com/" TargetMode="External"/><Relationship Id="rId1781" Type="http://schemas.openxmlformats.org/officeDocument/2006/relationships/hyperlink" Target="https://twitter.com/" TargetMode="External"/><Relationship Id="rId2418" Type="http://schemas.openxmlformats.org/officeDocument/2006/relationships/hyperlink" Target="https://twitter.com/" TargetMode="External"/><Relationship Id="rId2625" Type="http://schemas.openxmlformats.org/officeDocument/2006/relationships/hyperlink" Target="https://twitter.com/" TargetMode="External"/><Relationship Id="rId73" Type="http://schemas.openxmlformats.org/officeDocument/2006/relationships/hyperlink" Target="http://www.qualitative-researcher.com/" TargetMode="External"/><Relationship Id="rId804" Type="http://schemas.openxmlformats.org/officeDocument/2006/relationships/hyperlink" Target="https://twitter.com/" TargetMode="External"/><Relationship Id="rId1227" Type="http://schemas.openxmlformats.org/officeDocument/2006/relationships/hyperlink" Target="https://twitter.com/" TargetMode="External"/><Relationship Id="rId1434" Type="http://schemas.openxmlformats.org/officeDocument/2006/relationships/hyperlink" Target="https://twitter.com/" TargetMode="External"/><Relationship Id="rId1641" Type="http://schemas.openxmlformats.org/officeDocument/2006/relationships/hyperlink" Target="https://twitter.com/" TargetMode="External"/><Relationship Id="rId1879" Type="http://schemas.openxmlformats.org/officeDocument/2006/relationships/hyperlink" Target="https://twitter.com/" TargetMode="External"/><Relationship Id="rId1501" Type="http://schemas.openxmlformats.org/officeDocument/2006/relationships/hyperlink" Target="https://twitter.com/" TargetMode="External"/><Relationship Id="rId1739" Type="http://schemas.openxmlformats.org/officeDocument/2006/relationships/hyperlink" Target="https://twitter.com/" TargetMode="External"/><Relationship Id="rId1946" Type="http://schemas.openxmlformats.org/officeDocument/2006/relationships/hyperlink" Target="https://twitter.com/" TargetMode="External"/><Relationship Id="rId1806" Type="http://schemas.openxmlformats.org/officeDocument/2006/relationships/hyperlink" Target="https://twitter.com/" TargetMode="External"/><Relationship Id="rId387" Type="http://schemas.openxmlformats.org/officeDocument/2006/relationships/hyperlink" Target="http://moby.to/cxiw0q" TargetMode="External"/><Relationship Id="rId594" Type="http://schemas.openxmlformats.org/officeDocument/2006/relationships/hyperlink" Target="https://twitter.com/" TargetMode="External"/><Relationship Id="rId2068" Type="http://schemas.openxmlformats.org/officeDocument/2006/relationships/hyperlink" Target="https://twitter.com/" TargetMode="External"/><Relationship Id="rId2275" Type="http://schemas.openxmlformats.org/officeDocument/2006/relationships/hyperlink" Target="https://twitter.com/" TargetMode="External"/><Relationship Id="rId247" Type="http://schemas.openxmlformats.org/officeDocument/2006/relationships/hyperlink" Target="http://freshspectrum.com/eval13-day-three/" TargetMode="External"/><Relationship Id="rId899" Type="http://schemas.openxmlformats.org/officeDocument/2006/relationships/hyperlink" Target="https://twitter.com/" TargetMode="External"/><Relationship Id="rId1084" Type="http://schemas.openxmlformats.org/officeDocument/2006/relationships/hyperlink" Target="https://twitter.com/" TargetMode="External"/><Relationship Id="rId2482" Type="http://schemas.openxmlformats.org/officeDocument/2006/relationships/hyperlink" Target="https://twitter.com/" TargetMode="External"/><Relationship Id="rId107" Type="http://schemas.openxmlformats.org/officeDocument/2006/relationships/hyperlink" Target="http://ow.ly/pUTgc" TargetMode="External"/><Relationship Id="rId454" Type="http://schemas.openxmlformats.org/officeDocument/2006/relationships/hyperlink" Target="http://freshspectrum.com/eval13-day-two/" TargetMode="External"/><Relationship Id="rId661" Type="http://schemas.openxmlformats.org/officeDocument/2006/relationships/hyperlink" Target="https://twitter.com/" TargetMode="External"/><Relationship Id="rId759" Type="http://schemas.openxmlformats.org/officeDocument/2006/relationships/hyperlink" Target="https://twitter.com/" TargetMode="External"/><Relationship Id="rId966" Type="http://schemas.openxmlformats.org/officeDocument/2006/relationships/hyperlink" Target="https://twitter.com/" TargetMode="External"/><Relationship Id="rId1291" Type="http://schemas.openxmlformats.org/officeDocument/2006/relationships/hyperlink" Target="https://twitter.com/" TargetMode="External"/><Relationship Id="rId1389" Type="http://schemas.openxmlformats.org/officeDocument/2006/relationships/hyperlink" Target="https://twitter.com/" TargetMode="External"/><Relationship Id="rId1596" Type="http://schemas.openxmlformats.org/officeDocument/2006/relationships/hyperlink" Target="https://twitter.com/" TargetMode="External"/><Relationship Id="rId2135" Type="http://schemas.openxmlformats.org/officeDocument/2006/relationships/hyperlink" Target="https://twitter.com/" TargetMode="External"/><Relationship Id="rId2342" Type="http://schemas.openxmlformats.org/officeDocument/2006/relationships/hyperlink" Target="https://twitter.com/" TargetMode="External"/><Relationship Id="rId2647" Type="http://schemas.openxmlformats.org/officeDocument/2006/relationships/hyperlink" Target="https://twitter.com/" TargetMode="External"/><Relationship Id="rId314" Type="http://schemas.openxmlformats.org/officeDocument/2006/relationships/hyperlink" Target="http://freshspectrum.com/eval13-day-two/" TargetMode="External"/><Relationship Id="rId521" Type="http://schemas.openxmlformats.org/officeDocument/2006/relationships/hyperlink" Target="https://twitter.com/" TargetMode="External"/><Relationship Id="rId619" Type="http://schemas.openxmlformats.org/officeDocument/2006/relationships/hyperlink" Target="https://twitter.com/" TargetMode="External"/><Relationship Id="rId1151" Type="http://schemas.openxmlformats.org/officeDocument/2006/relationships/hyperlink" Target="https://twitter.com/" TargetMode="External"/><Relationship Id="rId1249" Type="http://schemas.openxmlformats.org/officeDocument/2006/relationships/hyperlink" Target="https://twitter.com/" TargetMode="External"/><Relationship Id="rId2202" Type="http://schemas.openxmlformats.org/officeDocument/2006/relationships/hyperlink" Target="https://twitter.com/" TargetMode="External"/><Relationship Id="rId95" Type="http://schemas.openxmlformats.org/officeDocument/2006/relationships/hyperlink" Target="http://informalscience.org/evaluation/evaluation-resources/pi-guide" TargetMode="External"/><Relationship Id="rId826" Type="http://schemas.openxmlformats.org/officeDocument/2006/relationships/hyperlink" Target="https://twitter.com/" TargetMode="External"/><Relationship Id="rId1011" Type="http://schemas.openxmlformats.org/officeDocument/2006/relationships/hyperlink" Target="https://twitter.com/" TargetMode="External"/><Relationship Id="rId1109" Type="http://schemas.openxmlformats.org/officeDocument/2006/relationships/hyperlink" Target="https://twitter.com/" TargetMode="External"/><Relationship Id="rId1456" Type="http://schemas.openxmlformats.org/officeDocument/2006/relationships/hyperlink" Target="https://twitter.com/" TargetMode="External"/><Relationship Id="rId1663" Type="http://schemas.openxmlformats.org/officeDocument/2006/relationships/hyperlink" Target="https://twitter.com/" TargetMode="External"/><Relationship Id="rId1870" Type="http://schemas.openxmlformats.org/officeDocument/2006/relationships/hyperlink" Target="https://twitter.com/" TargetMode="External"/><Relationship Id="rId1968" Type="http://schemas.openxmlformats.org/officeDocument/2006/relationships/hyperlink" Target="https://twitter.com/" TargetMode="External"/><Relationship Id="rId2507" Type="http://schemas.openxmlformats.org/officeDocument/2006/relationships/hyperlink" Target="https://twitter.com/" TargetMode="External"/><Relationship Id="rId2714" Type="http://schemas.openxmlformats.org/officeDocument/2006/relationships/hyperlink" Target="https://twitter.com/" TargetMode="External"/><Relationship Id="rId1316" Type="http://schemas.openxmlformats.org/officeDocument/2006/relationships/hyperlink" Target="https://twitter.com/" TargetMode="External"/><Relationship Id="rId1523" Type="http://schemas.openxmlformats.org/officeDocument/2006/relationships/hyperlink" Target="https://twitter.com/" TargetMode="External"/><Relationship Id="rId1730" Type="http://schemas.openxmlformats.org/officeDocument/2006/relationships/hyperlink" Target="https://twitter.co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t.co/aHXtVkPnOJ" TargetMode="External"/><Relationship Id="rId671" Type="http://schemas.openxmlformats.org/officeDocument/2006/relationships/hyperlink" Target="http://a0.twimg.com/profile_images/378800000626702870/34e0ac3d0c1380c4e62f6931c5166847_normal.jpeg" TargetMode="External"/><Relationship Id="rId769" Type="http://schemas.openxmlformats.org/officeDocument/2006/relationships/hyperlink" Target="http://twitter.com/climateeval" TargetMode="External"/><Relationship Id="rId976" Type="http://schemas.openxmlformats.org/officeDocument/2006/relationships/hyperlink" Target="http://twitter.com/akishajones" TargetMode="External"/><Relationship Id="rId21" Type="http://schemas.openxmlformats.org/officeDocument/2006/relationships/hyperlink" Target="http://t.co/CWMoMiEW" TargetMode="External"/><Relationship Id="rId324" Type="http://schemas.openxmlformats.org/officeDocument/2006/relationships/hyperlink" Target="http://a0.twimg.com/profile_images/2631267528/4084ad0315afc1c8dadc9ad1bd1924dc_normal.jpeg" TargetMode="External"/><Relationship Id="rId531" Type="http://schemas.openxmlformats.org/officeDocument/2006/relationships/hyperlink" Target="http://pbs.twimg.com/profile_images/378800000043945456/32a4b76e14224a1e89c805d615f99907_normal.jpeg" TargetMode="External"/><Relationship Id="rId629" Type="http://schemas.openxmlformats.org/officeDocument/2006/relationships/hyperlink" Target="http://pbs.twimg.com/profile_images/2734005159/728e77f30db7e8cdfaa91f8623fc1bf7_normal.jpeg" TargetMode="External"/><Relationship Id="rId1161" Type="http://schemas.openxmlformats.org/officeDocument/2006/relationships/comments" Target="../comments2.xml"/><Relationship Id="rId170" Type="http://schemas.openxmlformats.org/officeDocument/2006/relationships/hyperlink" Target="http://t.co/nC36ob4wDF" TargetMode="External"/><Relationship Id="rId836" Type="http://schemas.openxmlformats.org/officeDocument/2006/relationships/hyperlink" Target="http://twitter.com/claremnolan" TargetMode="External"/><Relationship Id="rId1021" Type="http://schemas.openxmlformats.org/officeDocument/2006/relationships/hyperlink" Target="http://twitter.com/john_gargani" TargetMode="External"/><Relationship Id="rId1119" Type="http://schemas.openxmlformats.org/officeDocument/2006/relationships/hyperlink" Target="http://twitter.com/first5la" TargetMode="External"/><Relationship Id="rId268" Type="http://schemas.openxmlformats.org/officeDocument/2006/relationships/hyperlink" Target="http://t.co/mbwY3nuVu6" TargetMode="External"/><Relationship Id="rId475" Type="http://schemas.openxmlformats.org/officeDocument/2006/relationships/hyperlink" Target="http://a0.twimg.com/profile_images/111143178/aspen_icon_normal.jpg" TargetMode="External"/><Relationship Id="rId682" Type="http://schemas.openxmlformats.org/officeDocument/2006/relationships/hyperlink" Target="http://pbs.twimg.com/profile_images/275673011/UA-Logo-2_normal.gif" TargetMode="External"/><Relationship Id="rId903" Type="http://schemas.openxmlformats.org/officeDocument/2006/relationships/hyperlink" Target="http://twitter.com/sreffey" TargetMode="External"/><Relationship Id="rId32" Type="http://schemas.openxmlformats.org/officeDocument/2006/relationships/hyperlink" Target="http://t.co/4cJ5dZzUU6" TargetMode="External"/><Relationship Id="rId128" Type="http://schemas.openxmlformats.org/officeDocument/2006/relationships/hyperlink" Target="http://t.co/wTdrs6pwRr" TargetMode="External"/><Relationship Id="rId335" Type="http://schemas.openxmlformats.org/officeDocument/2006/relationships/hyperlink" Target="http://pbs.twimg.com/profile_images/2461562304/reldewe03tle7d0ymlgz_normal.jpeg" TargetMode="External"/><Relationship Id="rId542" Type="http://schemas.openxmlformats.org/officeDocument/2006/relationships/hyperlink" Target="http://pbs.twimg.com/profile_images/2385306720/i7z8fpisc26e3enioq9v_normal.jpeg" TargetMode="External"/><Relationship Id="rId987" Type="http://schemas.openxmlformats.org/officeDocument/2006/relationships/hyperlink" Target="http://twitter.com/jraynor1" TargetMode="External"/><Relationship Id="rId181" Type="http://schemas.openxmlformats.org/officeDocument/2006/relationships/hyperlink" Target="http://t.co/PLR04swD9d" TargetMode="External"/><Relationship Id="rId402" Type="http://schemas.openxmlformats.org/officeDocument/2006/relationships/hyperlink" Target="http://pbs.twimg.com/profile_images/3490458723/a192920ed6e92e0bcf7bac28138e247e_normal.gif" TargetMode="External"/><Relationship Id="rId847" Type="http://schemas.openxmlformats.org/officeDocument/2006/relationships/hyperlink" Target="http://twitter.com/phillychi" TargetMode="External"/><Relationship Id="rId1032" Type="http://schemas.openxmlformats.org/officeDocument/2006/relationships/hyperlink" Target="http://twitter.com/shapingnj" TargetMode="External"/><Relationship Id="rId279" Type="http://schemas.openxmlformats.org/officeDocument/2006/relationships/hyperlink" Target="http://t.co/QbCem5y2tR" TargetMode="External"/><Relationship Id="rId486" Type="http://schemas.openxmlformats.org/officeDocument/2006/relationships/hyperlink" Target="http://pbs.twimg.com/profile_images/3641763025/9d2a9f032243ecd8e71f92bc0d31b27c_normal.png" TargetMode="External"/><Relationship Id="rId693" Type="http://schemas.openxmlformats.org/officeDocument/2006/relationships/hyperlink" Target="http://a0.twimg.com/profile_images/1901832867/GRsticker_normal.png" TargetMode="External"/><Relationship Id="rId707" Type="http://schemas.openxmlformats.org/officeDocument/2006/relationships/hyperlink" Target="http://pbs.twimg.com/profile_images/3609459609/363a4aa8bca4285b28fe39257ab11034_normal.jpeg" TargetMode="External"/><Relationship Id="rId914" Type="http://schemas.openxmlformats.org/officeDocument/2006/relationships/hyperlink" Target="http://twitter.com/rayrlewis1" TargetMode="External"/><Relationship Id="rId43" Type="http://schemas.openxmlformats.org/officeDocument/2006/relationships/hyperlink" Target="http://t.co/evZgoEXQvQ" TargetMode="External"/><Relationship Id="rId139" Type="http://schemas.openxmlformats.org/officeDocument/2006/relationships/hyperlink" Target="http://t.co/5Wnr70VyL1" TargetMode="External"/><Relationship Id="rId346" Type="http://schemas.openxmlformats.org/officeDocument/2006/relationships/hyperlink" Target="http://pbs.twimg.com/profile_images/1266209968/LogoSquare_normal.jpg" TargetMode="External"/><Relationship Id="rId553" Type="http://schemas.openxmlformats.org/officeDocument/2006/relationships/hyperlink" Target="http://pbs.twimg.com/profile_images/378800000602693944/fc0c949367b1018c2bd3359021c1cba1_normal.jpeg" TargetMode="External"/><Relationship Id="rId760" Type="http://schemas.openxmlformats.org/officeDocument/2006/relationships/hyperlink" Target="http://twitter.com/szergout" TargetMode="External"/><Relationship Id="rId998" Type="http://schemas.openxmlformats.org/officeDocument/2006/relationships/hyperlink" Target="http://twitter.com/customeval" TargetMode="External"/><Relationship Id="rId192" Type="http://schemas.openxmlformats.org/officeDocument/2006/relationships/hyperlink" Target="http://t.co/6FgaxnWBDH" TargetMode="External"/><Relationship Id="rId206" Type="http://schemas.openxmlformats.org/officeDocument/2006/relationships/hyperlink" Target="http://t.co/JE2jlCgGpO" TargetMode="External"/><Relationship Id="rId413" Type="http://schemas.openxmlformats.org/officeDocument/2006/relationships/hyperlink" Target="http://a0.twimg.com/profile_images/2767704551/dc53a63bb3ccc6933052cebc8bb104eb_normal.png" TargetMode="External"/><Relationship Id="rId858" Type="http://schemas.openxmlformats.org/officeDocument/2006/relationships/hyperlink" Target="http://twitter.com/beantownkate" TargetMode="External"/><Relationship Id="rId1043" Type="http://schemas.openxmlformats.org/officeDocument/2006/relationships/hyperlink" Target="http://twitter.com/impact_boston" TargetMode="External"/><Relationship Id="rId497" Type="http://schemas.openxmlformats.org/officeDocument/2006/relationships/hyperlink" Target="http://pbs.twimg.com/profile_images/2427224961/cryc_square_normal.jpg" TargetMode="External"/><Relationship Id="rId620" Type="http://schemas.openxmlformats.org/officeDocument/2006/relationships/hyperlink" Target="http://pbs.twimg.com/profile_images/378800000622925680/e22a09cd8113cdab24e436e1a657ab70_normal.jpeg" TargetMode="External"/><Relationship Id="rId718" Type="http://schemas.openxmlformats.org/officeDocument/2006/relationships/hyperlink" Target="http://pbs.twimg.com/profile_images/378800000366101847/8afda602ff3f751e8c78c362c3f0f648_normal.jpeg" TargetMode="External"/><Relationship Id="rId925" Type="http://schemas.openxmlformats.org/officeDocument/2006/relationships/hyperlink" Target="http://twitter.com/bubandpops" TargetMode="External"/><Relationship Id="rId357" Type="http://schemas.openxmlformats.org/officeDocument/2006/relationships/hyperlink" Target="http://a0.twimg.com/profile_images/2360536745/z1ipigdcwf81zygr9i1x_normal.jpeg" TargetMode="External"/><Relationship Id="rId1110" Type="http://schemas.openxmlformats.org/officeDocument/2006/relationships/hyperlink" Target="http://twitter.com/staceyschubert" TargetMode="External"/><Relationship Id="rId54" Type="http://schemas.openxmlformats.org/officeDocument/2006/relationships/hyperlink" Target="http://t.co/tBoaYOK30s" TargetMode="External"/><Relationship Id="rId217" Type="http://schemas.openxmlformats.org/officeDocument/2006/relationships/hyperlink" Target="http://t.co/Ab3RWX84fj" TargetMode="External"/><Relationship Id="rId564" Type="http://schemas.openxmlformats.org/officeDocument/2006/relationships/hyperlink" Target="http://pbs.twimg.com/profile_images/3569566511/baf7ec43908b40884eb77dfd09959c08_normal.jpeg" TargetMode="External"/><Relationship Id="rId771" Type="http://schemas.openxmlformats.org/officeDocument/2006/relationships/hyperlink" Target="http://twitter.com/ejanedavidson" TargetMode="External"/><Relationship Id="rId869" Type="http://schemas.openxmlformats.org/officeDocument/2006/relationships/hyperlink" Target="http://twitter.com/pfcd" TargetMode="External"/><Relationship Id="rId424" Type="http://schemas.openxmlformats.org/officeDocument/2006/relationships/hyperlink" Target="http://abs.twimg.com/sticky/default_profile_images/default_profile_6_normal.png" TargetMode="External"/><Relationship Id="rId631" Type="http://schemas.openxmlformats.org/officeDocument/2006/relationships/hyperlink" Target="http://pbs.twimg.com/profile_images/1551618595/EDC_square_full_normal.png" TargetMode="External"/><Relationship Id="rId729" Type="http://schemas.openxmlformats.org/officeDocument/2006/relationships/hyperlink" Target="http://twitter.com/chiyanlam" TargetMode="External"/><Relationship Id="rId1054" Type="http://schemas.openxmlformats.org/officeDocument/2006/relationships/hyperlink" Target="http://twitter.com/oxfamamerica" TargetMode="External"/><Relationship Id="rId270" Type="http://schemas.openxmlformats.org/officeDocument/2006/relationships/hyperlink" Target="http://t.co/LYBjwhZxyu" TargetMode="External"/><Relationship Id="rId936" Type="http://schemas.openxmlformats.org/officeDocument/2006/relationships/hyperlink" Target="http://twitter.com/active_voice" TargetMode="External"/><Relationship Id="rId1121" Type="http://schemas.openxmlformats.org/officeDocument/2006/relationships/hyperlink" Target="http://twitter.com/irvinefdn" TargetMode="External"/><Relationship Id="rId65" Type="http://schemas.openxmlformats.org/officeDocument/2006/relationships/hyperlink" Target="http://t.co/1RMgDedk5B" TargetMode="External"/><Relationship Id="rId130" Type="http://schemas.openxmlformats.org/officeDocument/2006/relationships/hyperlink" Target="http://t.co/MiRpRBpJwP" TargetMode="External"/><Relationship Id="rId368" Type="http://schemas.openxmlformats.org/officeDocument/2006/relationships/hyperlink" Target="http://pbs.twimg.com/profile_images/1168673781/spe_2_normal.JPG" TargetMode="External"/><Relationship Id="rId575" Type="http://schemas.openxmlformats.org/officeDocument/2006/relationships/hyperlink" Target="http://pbs.twimg.com/profile_images/3688948279/d814b36e482a06a1c78f3a6616dfe4bc_normal.jpeg" TargetMode="External"/><Relationship Id="rId782" Type="http://schemas.openxmlformats.org/officeDocument/2006/relationships/hyperlink" Target="http://twitter.com/dustingotlegos" TargetMode="External"/><Relationship Id="rId228" Type="http://schemas.openxmlformats.org/officeDocument/2006/relationships/hyperlink" Target="http://t.co/G5c7nmNbQk" TargetMode="External"/><Relationship Id="rId435" Type="http://schemas.openxmlformats.org/officeDocument/2006/relationships/hyperlink" Target="http://a0.twimg.com/profile_images/378800000222290432/e91efc3310ae32a3c30d334930d057bb_normal.jpeg" TargetMode="External"/><Relationship Id="rId642" Type="http://schemas.openxmlformats.org/officeDocument/2006/relationships/hyperlink" Target="http://a0.twimg.com/profile_images/3578333433/4efed42a1dea009f0798448065af1238_normal.jpeg" TargetMode="External"/><Relationship Id="rId1065" Type="http://schemas.openxmlformats.org/officeDocument/2006/relationships/hyperlink" Target="http://twitter.com/crariza1" TargetMode="External"/><Relationship Id="rId281" Type="http://schemas.openxmlformats.org/officeDocument/2006/relationships/hyperlink" Target="http://t.co/nUW5mlSz1B" TargetMode="External"/><Relationship Id="rId502" Type="http://schemas.openxmlformats.org/officeDocument/2006/relationships/hyperlink" Target="http://pbs.twimg.com/profile_images/2818436491/77ad104fa1c5415efb9617cee7873882_normal.png" TargetMode="External"/><Relationship Id="rId947" Type="http://schemas.openxmlformats.org/officeDocument/2006/relationships/hyperlink" Target="http://twitter.com/brendasheik" TargetMode="External"/><Relationship Id="rId1132" Type="http://schemas.openxmlformats.org/officeDocument/2006/relationships/hyperlink" Target="http://twitter.com/jpann" TargetMode="External"/><Relationship Id="rId76" Type="http://schemas.openxmlformats.org/officeDocument/2006/relationships/hyperlink" Target="http://t.co/fWPqEuIv" TargetMode="External"/><Relationship Id="rId141" Type="http://schemas.openxmlformats.org/officeDocument/2006/relationships/hyperlink" Target="http://t.co/16RUNOQ97w" TargetMode="External"/><Relationship Id="rId379" Type="http://schemas.openxmlformats.org/officeDocument/2006/relationships/hyperlink" Target="http://pbs.twimg.com/profile_images/2561145504/971rfj37wd6npmt2uivm_normal.jpeg" TargetMode="External"/><Relationship Id="rId586" Type="http://schemas.openxmlformats.org/officeDocument/2006/relationships/hyperlink" Target="http://a0.twimg.com/profile_images/301360141/C_Logo_normal.png" TargetMode="External"/><Relationship Id="rId793" Type="http://schemas.openxmlformats.org/officeDocument/2006/relationships/hyperlink" Target="http://twitter.com/oldmh" TargetMode="External"/><Relationship Id="rId807" Type="http://schemas.openxmlformats.org/officeDocument/2006/relationships/hyperlink" Target="http://twitter.com/gtak" TargetMode="External"/><Relationship Id="rId7" Type="http://schemas.openxmlformats.org/officeDocument/2006/relationships/hyperlink" Target="http://t.co/z0ANY75XzS" TargetMode="External"/><Relationship Id="rId239" Type="http://schemas.openxmlformats.org/officeDocument/2006/relationships/hyperlink" Target="http://t.co/4j3jbZZ2dX" TargetMode="External"/><Relationship Id="rId446" Type="http://schemas.openxmlformats.org/officeDocument/2006/relationships/hyperlink" Target="http://pbs.twimg.com/profile_images/68335946/header-logo-kc_normal.JPG" TargetMode="External"/><Relationship Id="rId653" Type="http://schemas.openxmlformats.org/officeDocument/2006/relationships/hyperlink" Target="http://abs.twimg.com/sticky/default_profile_images/default_profile_2_normal.png" TargetMode="External"/><Relationship Id="rId1076" Type="http://schemas.openxmlformats.org/officeDocument/2006/relationships/hyperlink" Target="http://twitter.com/ifvp" TargetMode="External"/><Relationship Id="rId292" Type="http://schemas.openxmlformats.org/officeDocument/2006/relationships/hyperlink" Target="http://pbs.twimg.com/profile_images/1860672473/image_normal.jpg" TargetMode="External"/><Relationship Id="rId306" Type="http://schemas.openxmlformats.org/officeDocument/2006/relationships/hyperlink" Target="http://pbs.twimg.com/profile_images/3568915868/ee12ff63e1db3d005ecaaa4c3ac7b0fc_normal.jpeg" TargetMode="External"/><Relationship Id="rId860" Type="http://schemas.openxmlformats.org/officeDocument/2006/relationships/hyperlink" Target="http://twitter.com/liveworkthrive" TargetMode="External"/><Relationship Id="rId958" Type="http://schemas.openxmlformats.org/officeDocument/2006/relationships/hyperlink" Target="http://twitter.com/zanchema" TargetMode="External"/><Relationship Id="rId1143" Type="http://schemas.openxmlformats.org/officeDocument/2006/relationships/hyperlink" Target="http://twitter.com/jessachandler" TargetMode="External"/><Relationship Id="rId87" Type="http://schemas.openxmlformats.org/officeDocument/2006/relationships/hyperlink" Target="http://t.co/39cDSKGe3D" TargetMode="External"/><Relationship Id="rId513" Type="http://schemas.openxmlformats.org/officeDocument/2006/relationships/hyperlink" Target="http://pbs.twimg.com/profile_images/3403115290/8262ef325d268eb38ba9956ded330d92_normal.jpeg" TargetMode="External"/><Relationship Id="rId597" Type="http://schemas.openxmlformats.org/officeDocument/2006/relationships/hyperlink" Target="http://pbs.twimg.com/profile_images/3604835629/c03e0de1c6d24a7c1cc62454debc8fe2_normal.png" TargetMode="External"/><Relationship Id="rId720" Type="http://schemas.openxmlformats.org/officeDocument/2006/relationships/hyperlink" Target="http://pbs.twimg.com/profile_images/203506071/May_2004_normal.jpg" TargetMode="External"/><Relationship Id="rId818" Type="http://schemas.openxmlformats.org/officeDocument/2006/relationships/hyperlink" Target="http://twitter.com/kla_mcps" TargetMode="External"/><Relationship Id="rId152" Type="http://schemas.openxmlformats.org/officeDocument/2006/relationships/hyperlink" Target="http://t.co/VrJXvjhR8R" TargetMode="External"/><Relationship Id="rId457" Type="http://schemas.openxmlformats.org/officeDocument/2006/relationships/hyperlink" Target="http://pbs.twimg.com/profile_images/277217261/prayerwheels_normal.jpg" TargetMode="External"/><Relationship Id="rId1003" Type="http://schemas.openxmlformats.org/officeDocument/2006/relationships/hyperlink" Target="http://twitter.com/taniajarosewich" TargetMode="External"/><Relationship Id="rId1087" Type="http://schemas.openxmlformats.org/officeDocument/2006/relationships/hyperlink" Target="http://twitter.com/calpers" TargetMode="External"/><Relationship Id="rId664" Type="http://schemas.openxmlformats.org/officeDocument/2006/relationships/hyperlink" Target="http://pbs.twimg.com/profile_images/378800000364491937/ebfbc4e0f3e642fceb853c9cd117cc56_normal.jpeg" TargetMode="External"/><Relationship Id="rId871" Type="http://schemas.openxmlformats.org/officeDocument/2006/relationships/hyperlink" Target="http://twitter.com/hankmarotske" TargetMode="External"/><Relationship Id="rId969" Type="http://schemas.openxmlformats.org/officeDocument/2006/relationships/hyperlink" Target="http://twitter.com/tajcarson" TargetMode="External"/><Relationship Id="rId14" Type="http://schemas.openxmlformats.org/officeDocument/2006/relationships/hyperlink" Target="http://t.co/qsQmYpRTnK" TargetMode="External"/><Relationship Id="rId317" Type="http://schemas.openxmlformats.org/officeDocument/2006/relationships/hyperlink" Target="http://pbs.twimg.com/profile_images/1344921048/Resumepicture_normal.jpg" TargetMode="External"/><Relationship Id="rId524" Type="http://schemas.openxmlformats.org/officeDocument/2006/relationships/hyperlink" Target="http://a0.twimg.com/profile_images/1860982129/311483_10100486372302858_5706091_56960614_5611202_n_normal.jpg" TargetMode="External"/><Relationship Id="rId731" Type="http://schemas.openxmlformats.org/officeDocument/2006/relationships/hyperlink" Target="http://twitter.com/kendallguthrie3" TargetMode="External"/><Relationship Id="rId1154" Type="http://schemas.openxmlformats.org/officeDocument/2006/relationships/hyperlink" Target="http://twitter.com/gigibarsoum" TargetMode="External"/><Relationship Id="rId98" Type="http://schemas.openxmlformats.org/officeDocument/2006/relationships/hyperlink" Target="http://t.co/zJVMiyWgBJ" TargetMode="External"/><Relationship Id="rId163" Type="http://schemas.openxmlformats.org/officeDocument/2006/relationships/hyperlink" Target="http://t.co/KUadiAvK5v" TargetMode="External"/><Relationship Id="rId370" Type="http://schemas.openxmlformats.org/officeDocument/2006/relationships/hyperlink" Target="http://pbs.twimg.com/profile_images/3190786346/e42c94741ce3d4146318aafd7070d070_normal.jpeg" TargetMode="External"/><Relationship Id="rId829" Type="http://schemas.openxmlformats.org/officeDocument/2006/relationships/hyperlink" Target="http://twitter.com/evlahaki" TargetMode="External"/><Relationship Id="rId1014" Type="http://schemas.openxmlformats.org/officeDocument/2006/relationships/hyperlink" Target="http://twitter.com/liesastamm" TargetMode="External"/><Relationship Id="rId230" Type="http://schemas.openxmlformats.org/officeDocument/2006/relationships/hyperlink" Target="http://t.co/eaPem8sCYI" TargetMode="External"/><Relationship Id="rId468" Type="http://schemas.openxmlformats.org/officeDocument/2006/relationships/hyperlink" Target="http://pbs.twimg.com/profile_images/2722603941/28de9f0ef18cc9b6098a09f41f861e2e_normal.png" TargetMode="External"/><Relationship Id="rId675" Type="http://schemas.openxmlformats.org/officeDocument/2006/relationships/hyperlink" Target="http://pbs.twimg.com/profile_images/2669648320/4b408314e54961a8025032d68de17077_normal.jpeg" TargetMode="External"/><Relationship Id="rId882" Type="http://schemas.openxmlformats.org/officeDocument/2006/relationships/hyperlink" Target="http://twitter.com/eliro" TargetMode="External"/><Relationship Id="rId1098" Type="http://schemas.openxmlformats.org/officeDocument/2006/relationships/hyperlink" Target="http://twitter.com/akgold11" TargetMode="External"/><Relationship Id="rId25" Type="http://schemas.openxmlformats.org/officeDocument/2006/relationships/hyperlink" Target="http://t.co/tie9RST0cJ" TargetMode="External"/><Relationship Id="rId328" Type="http://schemas.openxmlformats.org/officeDocument/2006/relationships/hyperlink" Target="http://a0.twimg.com/profile_images/1583856128/SAGE_S_normal.jpg" TargetMode="External"/><Relationship Id="rId535" Type="http://schemas.openxmlformats.org/officeDocument/2006/relationships/hyperlink" Target="http://pbs.twimg.com/profile_images/378800000572739078/e0f8a997fc0096f91e7d35b0444f6fc1_normal.jpeg" TargetMode="External"/><Relationship Id="rId742" Type="http://schemas.openxmlformats.org/officeDocument/2006/relationships/hyperlink" Target="http://twitter.com/gschiche" TargetMode="External"/><Relationship Id="rId174" Type="http://schemas.openxmlformats.org/officeDocument/2006/relationships/hyperlink" Target="http://t.co/4g75sPV0N5" TargetMode="External"/><Relationship Id="rId381" Type="http://schemas.openxmlformats.org/officeDocument/2006/relationships/hyperlink" Target="http://a0.twimg.com/profile_images/267049869/LR_Logo_normal.jpg" TargetMode="External"/><Relationship Id="rId602" Type="http://schemas.openxmlformats.org/officeDocument/2006/relationships/hyperlink" Target="http://pbs.twimg.com/profile_images/378800000085221916/95c1fb4b937e9b81eba9516bbb3ef4f0_normal.jpeg" TargetMode="External"/><Relationship Id="rId1025" Type="http://schemas.openxmlformats.org/officeDocument/2006/relationships/hyperlink" Target="http://twitter.com/stevenhojlund" TargetMode="External"/><Relationship Id="rId241" Type="http://schemas.openxmlformats.org/officeDocument/2006/relationships/hyperlink" Target="http://t.co/BffzAR6SFw" TargetMode="External"/><Relationship Id="rId479" Type="http://schemas.openxmlformats.org/officeDocument/2006/relationships/hyperlink" Target="http://a0.twimg.com/profile_images/3732195431/fcea668e96e580075d900271d38e9e90_normal.jpeg" TargetMode="External"/><Relationship Id="rId686" Type="http://schemas.openxmlformats.org/officeDocument/2006/relationships/hyperlink" Target="http://pbs.twimg.com/profile_images/494848504/TWEETLOGO_normal.jpg" TargetMode="External"/><Relationship Id="rId893" Type="http://schemas.openxmlformats.org/officeDocument/2006/relationships/hyperlink" Target="http://twitter.com/rootsharmon" TargetMode="External"/><Relationship Id="rId907" Type="http://schemas.openxmlformats.org/officeDocument/2006/relationships/hyperlink" Target="http://twitter.com/abwolibyenkya" TargetMode="External"/><Relationship Id="rId36" Type="http://schemas.openxmlformats.org/officeDocument/2006/relationships/hyperlink" Target="https://t.co/lOanB5HaMX" TargetMode="External"/><Relationship Id="rId339" Type="http://schemas.openxmlformats.org/officeDocument/2006/relationships/hyperlink" Target="http://pbs.twimg.com/profile_images/1165369161/catina3_normal.jpg" TargetMode="External"/><Relationship Id="rId546" Type="http://schemas.openxmlformats.org/officeDocument/2006/relationships/hyperlink" Target="http://pbs.twimg.com/profile_images/1212543158/JP_LinkedIn20_normal.jpg" TargetMode="External"/><Relationship Id="rId753" Type="http://schemas.openxmlformats.org/officeDocument/2006/relationships/hyperlink" Target="http://twitter.com/iieresearch" TargetMode="External"/><Relationship Id="rId101" Type="http://schemas.openxmlformats.org/officeDocument/2006/relationships/hyperlink" Target="http://t.co/tENZ2bQd0g" TargetMode="External"/><Relationship Id="rId185" Type="http://schemas.openxmlformats.org/officeDocument/2006/relationships/hyperlink" Target="http://t.co/Y7kxQse2" TargetMode="External"/><Relationship Id="rId406" Type="http://schemas.openxmlformats.org/officeDocument/2006/relationships/hyperlink" Target="http://pbs.twimg.com/profile_images/2300146440/ymmtj2g2wn41dgh240ic_normal.jpeg" TargetMode="External"/><Relationship Id="rId960" Type="http://schemas.openxmlformats.org/officeDocument/2006/relationships/hyperlink" Target="http://twitter.com/alb202" TargetMode="External"/><Relationship Id="rId1036" Type="http://schemas.openxmlformats.org/officeDocument/2006/relationships/hyperlink" Target="http://twitter.com/jdeancoffey" TargetMode="External"/><Relationship Id="rId392" Type="http://schemas.openxmlformats.org/officeDocument/2006/relationships/hyperlink" Target="http://a0.twimg.com/profile_images/3735582874/370adedfdc412f33a84a309302450565_normal.png" TargetMode="External"/><Relationship Id="rId613" Type="http://schemas.openxmlformats.org/officeDocument/2006/relationships/hyperlink" Target="http://a0.twimg.com/profile_images/2900154295/133453a426b92e4375c23875de828751_normal.jpeg" TargetMode="External"/><Relationship Id="rId697" Type="http://schemas.openxmlformats.org/officeDocument/2006/relationships/hyperlink" Target="http://pbs.twimg.com/profile_images/378800000517534987/30f98401fdc4bee9ed1311b632fd2da9_normal.jpeg" TargetMode="External"/><Relationship Id="rId820" Type="http://schemas.openxmlformats.org/officeDocument/2006/relationships/hyperlink" Target="http://twitter.com/ndi" TargetMode="External"/><Relationship Id="rId918" Type="http://schemas.openxmlformats.org/officeDocument/2006/relationships/hyperlink" Target="http://twitter.com/sedltweets" TargetMode="External"/><Relationship Id="rId252" Type="http://schemas.openxmlformats.org/officeDocument/2006/relationships/hyperlink" Target="http://t.co/3L5LAYykAS" TargetMode="External"/><Relationship Id="rId1103" Type="http://schemas.openxmlformats.org/officeDocument/2006/relationships/hyperlink" Target="http://twitter.com/herberss" TargetMode="External"/><Relationship Id="rId47" Type="http://schemas.openxmlformats.org/officeDocument/2006/relationships/hyperlink" Target="http://t.co/OIM8mW6EoK" TargetMode="External"/><Relationship Id="rId112" Type="http://schemas.openxmlformats.org/officeDocument/2006/relationships/hyperlink" Target="http://t.co/zBwUInmGzQ" TargetMode="External"/><Relationship Id="rId557" Type="http://schemas.openxmlformats.org/officeDocument/2006/relationships/hyperlink" Target="http://pbs.twimg.com/profile_images/1432575357/Lori_Casual_Small_normal.jpg" TargetMode="External"/><Relationship Id="rId764" Type="http://schemas.openxmlformats.org/officeDocument/2006/relationships/hyperlink" Target="http://twitter.com/evaluationdiva" TargetMode="External"/><Relationship Id="rId971" Type="http://schemas.openxmlformats.org/officeDocument/2006/relationships/hyperlink" Target="http://twitter.com/benitaw" TargetMode="External"/><Relationship Id="rId196" Type="http://schemas.openxmlformats.org/officeDocument/2006/relationships/hyperlink" Target="http://t.co/lK288yvcSq" TargetMode="External"/><Relationship Id="rId417" Type="http://schemas.openxmlformats.org/officeDocument/2006/relationships/hyperlink" Target="http://a0.twimg.com/profile_images/2852768591/173a800990bf9e6a97afd991cf5ce17b_normal.png" TargetMode="External"/><Relationship Id="rId624" Type="http://schemas.openxmlformats.org/officeDocument/2006/relationships/hyperlink" Target="http://pbs.twimg.com/profile_images/2738132030/6a9db0b1bb8526d3374b3c01dd229846_normal.jpeg" TargetMode="External"/><Relationship Id="rId831" Type="http://schemas.openxmlformats.org/officeDocument/2006/relationships/hyperlink" Target="http://twitter.com/nonprofadvocacy" TargetMode="External"/><Relationship Id="rId1047" Type="http://schemas.openxmlformats.org/officeDocument/2006/relationships/hyperlink" Target="http://twitter.com/unitedway" TargetMode="External"/><Relationship Id="rId263" Type="http://schemas.openxmlformats.org/officeDocument/2006/relationships/hyperlink" Target="http://t.co/6eaQNIvArZ" TargetMode="External"/><Relationship Id="rId470" Type="http://schemas.openxmlformats.org/officeDocument/2006/relationships/hyperlink" Target="http://pbs.twimg.com/profile_images/378800000315981803/ea95ef6538c7baec2ca618fdf44424e4_normal.jpeg" TargetMode="External"/><Relationship Id="rId929" Type="http://schemas.openxmlformats.org/officeDocument/2006/relationships/hyperlink" Target="http://twitter.com/mayraadiaz1" TargetMode="External"/><Relationship Id="rId1114" Type="http://schemas.openxmlformats.org/officeDocument/2006/relationships/hyperlink" Target="http://twitter.com/thelayc" TargetMode="External"/><Relationship Id="rId58" Type="http://schemas.openxmlformats.org/officeDocument/2006/relationships/hyperlink" Target="http://t.co/w5zDTrwr7p" TargetMode="External"/><Relationship Id="rId123" Type="http://schemas.openxmlformats.org/officeDocument/2006/relationships/hyperlink" Target="http://t.co/IrX2mvr0RY" TargetMode="External"/><Relationship Id="rId330" Type="http://schemas.openxmlformats.org/officeDocument/2006/relationships/hyperlink" Target="http://pbs.twimg.com/profile_images/2984428664/3c5bb27b3a34612b8a03cc7e0e228d27_normal.jpeg" TargetMode="External"/><Relationship Id="rId568" Type="http://schemas.openxmlformats.org/officeDocument/2006/relationships/hyperlink" Target="http://pbs.twimg.com/profile_images/378800000610357551/79d1d4f1a45399e46c702b3e7769a661_normal.png" TargetMode="External"/><Relationship Id="rId775" Type="http://schemas.openxmlformats.org/officeDocument/2006/relationships/hyperlink" Target="http://twitter.com/giepp_info" TargetMode="External"/><Relationship Id="rId982" Type="http://schemas.openxmlformats.org/officeDocument/2006/relationships/hyperlink" Target="http://twitter.com/esaccesibleapp" TargetMode="External"/><Relationship Id="rId428" Type="http://schemas.openxmlformats.org/officeDocument/2006/relationships/hyperlink" Target="http://pbs.twimg.com/profile_images/378800000049337998/99f836d607f591441d8a5e185ce6a315_normal.jpeg" TargetMode="External"/><Relationship Id="rId635" Type="http://schemas.openxmlformats.org/officeDocument/2006/relationships/hyperlink" Target="http://pbs.twimg.com/profile_images/3501630137/e87f1174b3782c50061eea98eaa07a14_normal.jpeg" TargetMode="External"/><Relationship Id="rId842" Type="http://schemas.openxmlformats.org/officeDocument/2006/relationships/hyperlink" Target="http://twitter.com/aimeejmf" TargetMode="External"/><Relationship Id="rId1058" Type="http://schemas.openxmlformats.org/officeDocument/2006/relationships/hyperlink" Target="http://twitter.com/mcfoundation" TargetMode="External"/><Relationship Id="rId274" Type="http://schemas.openxmlformats.org/officeDocument/2006/relationships/hyperlink" Target="http://t.co/9pkRF0dyOc" TargetMode="External"/><Relationship Id="rId481" Type="http://schemas.openxmlformats.org/officeDocument/2006/relationships/hyperlink" Target="http://pbs.twimg.com/profile_images/378800000578141753/f231736d42fcb201dcb0767205ecc7bf_normal.jpeg" TargetMode="External"/><Relationship Id="rId702" Type="http://schemas.openxmlformats.org/officeDocument/2006/relationships/hyperlink" Target="http://a0.twimg.com/profile_images/3287450452/2f3e28a22d2ad7b28d83d2f81476e540_normal.jpeg" TargetMode="External"/><Relationship Id="rId1125" Type="http://schemas.openxmlformats.org/officeDocument/2006/relationships/hyperlink" Target="http://twitter.com/calwellness" TargetMode="External"/><Relationship Id="rId69" Type="http://schemas.openxmlformats.org/officeDocument/2006/relationships/hyperlink" Target="http://t.co/Kxcnb6k9Di" TargetMode="External"/><Relationship Id="rId134" Type="http://schemas.openxmlformats.org/officeDocument/2006/relationships/hyperlink" Target="http://t.co/x0nw4Guj1l" TargetMode="External"/><Relationship Id="rId579" Type="http://schemas.openxmlformats.org/officeDocument/2006/relationships/hyperlink" Target="http://pbs.twimg.com/profile_images/2705409341/5d3b7fdcc08243bd786f8e430f2eeb45_normal.jpeg" TargetMode="External"/><Relationship Id="rId786" Type="http://schemas.openxmlformats.org/officeDocument/2006/relationships/hyperlink" Target="http://twitter.com/ldhillon" TargetMode="External"/><Relationship Id="rId993" Type="http://schemas.openxmlformats.org/officeDocument/2006/relationships/hyperlink" Target="http://twitter.com/transpositionsc" TargetMode="External"/><Relationship Id="rId341" Type="http://schemas.openxmlformats.org/officeDocument/2006/relationships/hyperlink" Target="http://pbs.twimg.com/profile_images/378800000467143576/55c4fe8660c9b9f5c71e0de7f58574c9_normal.png" TargetMode="External"/><Relationship Id="rId439" Type="http://schemas.openxmlformats.org/officeDocument/2006/relationships/hyperlink" Target="http://pbs.twimg.com/profile_images/3161606771/0bbdbd4df3cc4a247fdcd556aa0e8335_normal.jpeg" TargetMode="External"/><Relationship Id="rId646" Type="http://schemas.openxmlformats.org/officeDocument/2006/relationships/hyperlink" Target="http://a0.twimg.com/profile_images/2367314037/ugecb8vguuy94ywxfcuc_normal.jpeg" TargetMode="External"/><Relationship Id="rId1069" Type="http://schemas.openxmlformats.org/officeDocument/2006/relationships/hyperlink" Target="http://twitter.com/unimatrix_0" TargetMode="External"/><Relationship Id="rId201" Type="http://schemas.openxmlformats.org/officeDocument/2006/relationships/hyperlink" Target="http://t.co/l11qmDLQqq" TargetMode="External"/><Relationship Id="rId285" Type="http://schemas.openxmlformats.org/officeDocument/2006/relationships/hyperlink" Target="http://t.co/q8EC8aeZjl" TargetMode="External"/><Relationship Id="rId506" Type="http://schemas.openxmlformats.org/officeDocument/2006/relationships/hyperlink" Target="http://a0.twimg.com/profile_images/378800000487935333/d1243997480830946ebe1c15556b2cc3_normal.jpeg" TargetMode="External"/><Relationship Id="rId853" Type="http://schemas.openxmlformats.org/officeDocument/2006/relationships/hyperlink" Target="http://twitter.com/twe" TargetMode="External"/><Relationship Id="rId1136" Type="http://schemas.openxmlformats.org/officeDocument/2006/relationships/hyperlink" Target="http://twitter.com/abbyik" TargetMode="External"/><Relationship Id="rId492" Type="http://schemas.openxmlformats.org/officeDocument/2006/relationships/hyperlink" Target="http://pbs.twimg.com/profile_images/3193344544/6be9fc8c7bdd6a20f6b68e58ec9d97de_normal.png" TargetMode="External"/><Relationship Id="rId713" Type="http://schemas.openxmlformats.org/officeDocument/2006/relationships/hyperlink" Target="http://pbs.twimg.com/profile_images/2928451505/69bac95cd21397ee443cb04e297c064f_normal.jpeg" TargetMode="External"/><Relationship Id="rId797" Type="http://schemas.openxmlformats.org/officeDocument/2006/relationships/hyperlink" Target="http://twitter.com/johnolavs" TargetMode="External"/><Relationship Id="rId920" Type="http://schemas.openxmlformats.org/officeDocument/2006/relationships/hyperlink" Target="http://twitter.com/kelciprice" TargetMode="External"/><Relationship Id="rId145" Type="http://schemas.openxmlformats.org/officeDocument/2006/relationships/hyperlink" Target="http://t.co/s6iFtMUo3d" TargetMode="External"/><Relationship Id="rId352" Type="http://schemas.openxmlformats.org/officeDocument/2006/relationships/hyperlink" Target="http://a0.twimg.com/profile_images/2668350575/7d054e41388ad4f36b1b16ad4a57730b_normal.jpeg" TargetMode="External"/><Relationship Id="rId212" Type="http://schemas.openxmlformats.org/officeDocument/2006/relationships/hyperlink" Target="http://t.co/DD2u170oZx" TargetMode="External"/><Relationship Id="rId657" Type="http://schemas.openxmlformats.org/officeDocument/2006/relationships/hyperlink" Target="http://a0.twimg.com/profile_images/1134420773/DaveHead_normal.jpg" TargetMode="External"/><Relationship Id="rId864" Type="http://schemas.openxmlformats.org/officeDocument/2006/relationships/hyperlink" Target="http://twitter.com/alvaroelima" TargetMode="External"/><Relationship Id="rId296" Type="http://schemas.openxmlformats.org/officeDocument/2006/relationships/hyperlink" Target="http://pbs.twimg.com/profile_images/1308579295/a_normal.jpg" TargetMode="External"/><Relationship Id="rId517" Type="http://schemas.openxmlformats.org/officeDocument/2006/relationships/hyperlink" Target="http://a0.twimg.com/profile_images/1510170636/headshot_normal.jpg" TargetMode="External"/><Relationship Id="rId724" Type="http://schemas.openxmlformats.org/officeDocument/2006/relationships/hyperlink" Target="http://abs.twimg.com/sticky/default_profile_images/default_profile_0_normal.png" TargetMode="External"/><Relationship Id="rId931" Type="http://schemas.openxmlformats.org/officeDocument/2006/relationships/hyperlink" Target="http://twitter.com/patriciajrogers" TargetMode="External"/><Relationship Id="rId1147" Type="http://schemas.openxmlformats.org/officeDocument/2006/relationships/hyperlink" Target="http://twitter.com/rkanedc" TargetMode="External"/><Relationship Id="rId60" Type="http://schemas.openxmlformats.org/officeDocument/2006/relationships/hyperlink" Target="http://t.co/Qn7ucwd0" TargetMode="External"/><Relationship Id="rId156" Type="http://schemas.openxmlformats.org/officeDocument/2006/relationships/hyperlink" Target="http://t.co/JCxnxRgCR1" TargetMode="External"/><Relationship Id="rId363" Type="http://schemas.openxmlformats.org/officeDocument/2006/relationships/hyperlink" Target="http://pbs.twimg.com/profile_images/57502485/bike_web_sq_normal.jpg" TargetMode="External"/><Relationship Id="rId570" Type="http://schemas.openxmlformats.org/officeDocument/2006/relationships/hyperlink" Target="http://pbs.twimg.com/profile_images/3278562140/1373b94160e763cef7ba5fbc688cab85_normal.jpeg" TargetMode="External"/><Relationship Id="rId1007" Type="http://schemas.openxmlformats.org/officeDocument/2006/relationships/hyperlink" Target="http://twitter.com/takeleadwomen" TargetMode="External"/><Relationship Id="rId223" Type="http://schemas.openxmlformats.org/officeDocument/2006/relationships/hyperlink" Target="http://t.co/sZ6TJM5yfz" TargetMode="External"/><Relationship Id="rId430" Type="http://schemas.openxmlformats.org/officeDocument/2006/relationships/hyperlink" Target="http://pbs.twimg.com/profile_images/1640634131/profile_pic_normal.jpg" TargetMode="External"/><Relationship Id="rId668" Type="http://schemas.openxmlformats.org/officeDocument/2006/relationships/hyperlink" Target="http://pbs.twimg.com/profile_images/344513261566284747/26fe1f4880331012a1afe5d108c1c4fa_normal.png" TargetMode="External"/><Relationship Id="rId875" Type="http://schemas.openxmlformats.org/officeDocument/2006/relationships/hyperlink" Target="http://twitter.com/unitedwaygc" TargetMode="External"/><Relationship Id="rId1060" Type="http://schemas.openxmlformats.org/officeDocument/2006/relationships/hyperlink" Target="http://twitter.com/sandravelthuis" TargetMode="External"/><Relationship Id="rId18" Type="http://schemas.openxmlformats.org/officeDocument/2006/relationships/hyperlink" Target="http://t.co/x8fAnWBvrm" TargetMode="External"/><Relationship Id="rId528" Type="http://schemas.openxmlformats.org/officeDocument/2006/relationships/hyperlink" Target="http://a0.twimg.com/profile_images/2726345268/05e2903645578cb58e95d7d254fcb3f5_normal.jpeg" TargetMode="External"/><Relationship Id="rId735" Type="http://schemas.openxmlformats.org/officeDocument/2006/relationships/hyperlink" Target="http://twitter.com/aeaweb" TargetMode="External"/><Relationship Id="rId942" Type="http://schemas.openxmlformats.org/officeDocument/2006/relationships/hyperlink" Target="http://twitter.com/christiegetman" TargetMode="External"/><Relationship Id="rId1158" Type="http://schemas.openxmlformats.org/officeDocument/2006/relationships/printerSettings" Target="../printerSettings/printerSettings2.bin"/><Relationship Id="rId167" Type="http://schemas.openxmlformats.org/officeDocument/2006/relationships/hyperlink" Target="http://t.co/EczKSDpxTT" TargetMode="External"/><Relationship Id="rId374" Type="http://schemas.openxmlformats.org/officeDocument/2006/relationships/hyperlink" Target="http://pbs.twimg.com/profile_images/3443330479/7d695e1a1a8af7d18d7473b0e6ca1277_normal.jpeg" TargetMode="External"/><Relationship Id="rId581" Type="http://schemas.openxmlformats.org/officeDocument/2006/relationships/hyperlink" Target="http://pbs.twimg.com/profile_images/3713533275/33ee25a3506b7a6a1e883dfe971e2884_normal.jpeg" TargetMode="External"/><Relationship Id="rId1018" Type="http://schemas.openxmlformats.org/officeDocument/2006/relationships/hyperlink" Target="http://twitter.com/osborneny" TargetMode="External"/><Relationship Id="rId71" Type="http://schemas.openxmlformats.org/officeDocument/2006/relationships/hyperlink" Target="http://t.co/2OIN3CAiq6" TargetMode="External"/><Relationship Id="rId234" Type="http://schemas.openxmlformats.org/officeDocument/2006/relationships/hyperlink" Target="http://t.co/AuDyJzBOdS" TargetMode="External"/><Relationship Id="rId679" Type="http://schemas.openxmlformats.org/officeDocument/2006/relationships/hyperlink" Target="http://pbs.twimg.com/profile_images/2702349221/f548ac80746318f2b9571ceb7dca5e82_normal.png" TargetMode="External"/><Relationship Id="rId802" Type="http://schemas.openxmlformats.org/officeDocument/2006/relationships/hyperlink" Target="http://twitter.com/kayebear" TargetMode="External"/><Relationship Id="rId886" Type="http://schemas.openxmlformats.org/officeDocument/2006/relationships/hyperlink" Target="http://twitter.com/indo_monev" TargetMode="External"/><Relationship Id="rId2" Type="http://schemas.openxmlformats.org/officeDocument/2006/relationships/hyperlink" Target="http://t.co/VWUdfhwyg9" TargetMode="External"/><Relationship Id="rId29" Type="http://schemas.openxmlformats.org/officeDocument/2006/relationships/hyperlink" Target="http://t.co/dOy3dsWnHn" TargetMode="External"/><Relationship Id="rId441" Type="http://schemas.openxmlformats.org/officeDocument/2006/relationships/hyperlink" Target="http://pbs.twimg.com/profile_images/1173268572/updated_white_avatar_copy_normal.png" TargetMode="External"/><Relationship Id="rId539" Type="http://schemas.openxmlformats.org/officeDocument/2006/relationships/hyperlink" Target="http://a0.twimg.com/profile_images/3382196003/1fdc4672da2cc60e21c5d2a1a080940e_normal.png" TargetMode="External"/><Relationship Id="rId746" Type="http://schemas.openxmlformats.org/officeDocument/2006/relationships/hyperlink" Target="http://twitter.com/ddbragg" TargetMode="External"/><Relationship Id="rId1071" Type="http://schemas.openxmlformats.org/officeDocument/2006/relationships/hyperlink" Target="http://twitter.com/rajahmagat" TargetMode="External"/><Relationship Id="rId178" Type="http://schemas.openxmlformats.org/officeDocument/2006/relationships/hyperlink" Target="http://t.co/KdOVmaGcrW" TargetMode="External"/><Relationship Id="rId301" Type="http://schemas.openxmlformats.org/officeDocument/2006/relationships/hyperlink" Target="http://a0.twimg.com/profile_images/1957207251/HyL-GreenGlasses_normal.png" TargetMode="External"/><Relationship Id="rId953" Type="http://schemas.openxmlformats.org/officeDocument/2006/relationships/hyperlink" Target="http://twitter.com/fluidsurveys" TargetMode="External"/><Relationship Id="rId1029" Type="http://schemas.openxmlformats.org/officeDocument/2006/relationships/hyperlink" Target="http://twitter.com/broadleafc" TargetMode="External"/><Relationship Id="rId82" Type="http://schemas.openxmlformats.org/officeDocument/2006/relationships/hyperlink" Target="http://t.co/KL8x27PEde" TargetMode="External"/><Relationship Id="rId385" Type="http://schemas.openxmlformats.org/officeDocument/2006/relationships/hyperlink" Target="http://pbs.twimg.com/profile_images/1752138855/Sept_11_resized_normal.jpg" TargetMode="External"/><Relationship Id="rId592" Type="http://schemas.openxmlformats.org/officeDocument/2006/relationships/hyperlink" Target="http://pbs.twimg.com/profile_images/1773509327/STEH__mindre__normal.JPG" TargetMode="External"/><Relationship Id="rId606" Type="http://schemas.openxmlformats.org/officeDocument/2006/relationships/hyperlink" Target="http://pbs.twimg.com/profile_images/378800000254666000/5e7261ed2c59d1090fc383a74a41acaf_normal.jpeg" TargetMode="External"/><Relationship Id="rId813" Type="http://schemas.openxmlformats.org/officeDocument/2006/relationships/hyperlink" Target="http://twitter.com/glendaeoyang" TargetMode="External"/><Relationship Id="rId245" Type="http://schemas.openxmlformats.org/officeDocument/2006/relationships/hyperlink" Target="http://www.innonet.org/" TargetMode="External"/><Relationship Id="rId452" Type="http://schemas.openxmlformats.org/officeDocument/2006/relationships/hyperlink" Target="http://pbs.twimg.com/profile_images/2915020839/cf1cb45564832bf197af44006f37b601_normal.jpeg" TargetMode="External"/><Relationship Id="rId897" Type="http://schemas.openxmlformats.org/officeDocument/2006/relationships/hyperlink" Target="http://twitter.com/datadyne" TargetMode="External"/><Relationship Id="rId1082" Type="http://schemas.openxmlformats.org/officeDocument/2006/relationships/hyperlink" Target="http://twitter.com/health_air" TargetMode="External"/><Relationship Id="rId105" Type="http://schemas.openxmlformats.org/officeDocument/2006/relationships/hyperlink" Target="http://t.co/VTOCEMZZWC" TargetMode="External"/><Relationship Id="rId312" Type="http://schemas.openxmlformats.org/officeDocument/2006/relationships/hyperlink" Target="http://pbs.twimg.com/profile_images/2966067779/71f959518534aa7a80c061b7438efdc5_normal.jpeg" TargetMode="External"/><Relationship Id="rId757" Type="http://schemas.openxmlformats.org/officeDocument/2006/relationships/hyperlink" Target="http://twitter.com/ctanasichuk" TargetMode="External"/><Relationship Id="rId964" Type="http://schemas.openxmlformats.org/officeDocument/2006/relationships/hyperlink" Target="http://twitter.com/nedemocracy" TargetMode="External"/><Relationship Id="rId93" Type="http://schemas.openxmlformats.org/officeDocument/2006/relationships/hyperlink" Target="http://t.co/IpCYNTxBXb" TargetMode="External"/><Relationship Id="rId189" Type="http://schemas.openxmlformats.org/officeDocument/2006/relationships/hyperlink" Target="http://t.co/xkJYt3lwyK" TargetMode="External"/><Relationship Id="rId396" Type="http://schemas.openxmlformats.org/officeDocument/2006/relationships/hyperlink" Target="http://a0.twimg.com/profile_images/378800000041532921/f210fd352a2e730bfa599d293b2ec550_normal.jpeg" TargetMode="External"/><Relationship Id="rId617" Type="http://schemas.openxmlformats.org/officeDocument/2006/relationships/hyperlink" Target="http://pbs.twimg.com/profile_images/1923300018/131501_10150115968127018_662777017_7596556_1388494_o_normal.jpg" TargetMode="External"/><Relationship Id="rId824" Type="http://schemas.openxmlformats.org/officeDocument/2006/relationships/hyperlink" Target="http://twitter.com/drlatulane" TargetMode="External"/><Relationship Id="rId256" Type="http://schemas.openxmlformats.org/officeDocument/2006/relationships/hyperlink" Target="http://t.co/mAuxgv2Ual" TargetMode="External"/><Relationship Id="rId463" Type="http://schemas.openxmlformats.org/officeDocument/2006/relationships/hyperlink" Target="http://a0.twimg.com/profile_images/1597027108/pro_normal.jpg" TargetMode="External"/><Relationship Id="rId670" Type="http://schemas.openxmlformats.org/officeDocument/2006/relationships/hyperlink" Target="http://pbs.twimg.com/profile_images/1933320309/Photo_on_2012-03-09_at_11.33__2_normal.jpg" TargetMode="External"/><Relationship Id="rId1093" Type="http://schemas.openxmlformats.org/officeDocument/2006/relationships/hyperlink" Target="http://twitter.com/calendow" TargetMode="External"/><Relationship Id="rId1107" Type="http://schemas.openxmlformats.org/officeDocument/2006/relationships/hyperlink" Target="http://twitter.com/tsbenson" TargetMode="External"/><Relationship Id="rId116" Type="http://schemas.openxmlformats.org/officeDocument/2006/relationships/hyperlink" Target="http://t.co/YNQ2gyTVvv" TargetMode="External"/><Relationship Id="rId323" Type="http://schemas.openxmlformats.org/officeDocument/2006/relationships/hyperlink" Target="http://a0.twimg.com/profile_images/2633300953/20f298e2a5cc0b95fdbcedbb9584083b_normal.jpeg" TargetMode="External"/><Relationship Id="rId530" Type="http://schemas.openxmlformats.org/officeDocument/2006/relationships/hyperlink" Target="http://abs.twimg.com/sticky/default_profile_images/default_profile_3_normal.png" TargetMode="External"/><Relationship Id="rId768" Type="http://schemas.openxmlformats.org/officeDocument/2006/relationships/hyperlink" Target="http://twitter.com/chrwo" TargetMode="External"/><Relationship Id="rId975" Type="http://schemas.openxmlformats.org/officeDocument/2006/relationships/hyperlink" Target="http://twitter.com/viaevaluation" TargetMode="External"/><Relationship Id="rId1160" Type="http://schemas.openxmlformats.org/officeDocument/2006/relationships/table" Target="../tables/table2.xml"/><Relationship Id="rId20" Type="http://schemas.openxmlformats.org/officeDocument/2006/relationships/hyperlink" Target="http://t.co/vkAcyk9NHf" TargetMode="External"/><Relationship Id="rId628" Type="http://schemas.openxmlformats.org/officeDocument/2006/relationships/hyperlink" Target="http://pbs.twimg.com/profile_images/3783184937/c936123047c3cbe1119e6a69f6e1ab14_normal.jpeg" TargetMode="External"/><Relationship Id="rId835" Type="http://schemas.openxmlformats.org/officeDocument/2006/relationships/hyperlink" Target="http://twitter.com/joshdelarosa1" TargetMode="External"/><Relationship Id="rId267" Type="http://schemas.openxmlformats.org/officeDocument/2006/relationships/hyperlink" Target="http://t.co/hJkRMar5Qv" TargetMode="External"/><Relationship Id="rId474" Type="http://schemas.openxmlformats.org/officeDocument/2006/relationships/hyperlink" Target="http://pbs.twimg.com/profile_images/3179593156/53fdccec5f6ab8dc0e802df681ade78b_normal.jpeg" TargetMode="External"/><Relationship Id="rId1020" Type="http://schemas.openxmlformats.org/officeDocument/2006/relationships/hyperlink" Target="http://twitter.com/neaarts" TargetMode="External"/><Relationship Id="rId1118" Type="http://schemas.openxmlformats.org/officeDocument/2006/relationships/hyperlink" Target="http://twitter.com/projectrenewal" TargetMode="External"/><Relationship Id="rId127" Type="http://schemas.openxmlformats.org/officeDocument/2006/relationships/hyperlink" Target="http://t.co/F6Z0PAPDfY" TargetMode="External"/><Relationship Id="rId681" Type="http://schemas.openxmlformats.org/officeDocument/2006/relationships/hyperlink" Target="http://pbs.twimg.com/profile_images/1737484587/color_logo_tiny_square_normal.jpg" TargetMode="External"/><Relationship Id="rId779" Type="http://schemas.openxmlformats.org/officeDocument/2006/relationships/hyperlink" Target="http://twitter.com/aeaamp" TargetMode="External"/><Relationship Id="rId902" Type="http://schemas.openxmlformats.org/officeDocument/2006/relationships/hyperlink" Target="http://twitter.com/amberagd" TargetMode="External"/><Relationship Id="rId986" Type="http://schemas.openxmlformats.org/officeDocument/2006/relationships/hyperlink" Target="http://twitter.com/mariannephd" TargetMode="External"/><Relationship Id="rId31" Type="http://schemas.openxmlformats.org/officeDocument/2006/relationships/hyperlink" Target="http://t.co/TlI6e4oph2" TargetMode="External"/><Relationship Id="rId334" Type="http://schemas.openxmlformats.org/officeDocument/2006/relationships/hyperlink" Target="http://pbs.twimg.com/profile_images/2767667441/3e4275823b8b9bdc1bdcdbeaf3c7b6aa_normal.jpeg" TargetMode="External"/><Relationship Id="rId541" Type="http://schemas.openxmlformats.org/officeDocument/2006/relationships/hyperlink" Target="http://a0.twimg.com/profile_images/1638253662/tomschenkjr-twitter_normal.jpg" TargetMode="External"/><Relationship Id="rId639" Type="http://schemas.openxmlformats.org/officeDocument/2006/relationships/hyperlink" Target="http://pbs.twimg.com/profile_images/3540086853/439d2dbaa75d00f431832689baca3217_normal.png" TargetMode="External"/><Relationship Id="rId180" Type="http://schemas.openxmlformats.org/officeDocument/2006/relationships/hyperlink" Target="http://t.co/Di5Infnf" TargetMode="External"/><Relationship Id="rId278" Type="http://schemas.openxmlformats.org/officeDocument/2006/relationships/hyperlink" Target="http://t.co/cyVVMng42c" TargetMode="External"/><Relationship Id="rId401" Type="http://schemas.openxmlformats.org/officeDocument/2006/relationships/hyperlink" Target="http://pbs.twimg.com/profile_images/2747816915/71c77745b93b21b3b3251337ea0e2fa2_normal.png" TargetMode="External"/><Relationship Id="rId846" Type="http://schemas.openxmlformats.org/officeDocument/2006/relationships/hyperlink" Target="http://twitter.com/intuitiveco" TargetMode="External"/><Relationship Id="rId1031" Type="http://schemas.openxmlformats.org/officeDocument/2006/relationships/hyperlink" Target="http://twitter.com/k_anderson_eval" TargetMode="External"/><Relationship Id="rId1129" Type="http://schemas.openxmlformats.org/officeDocument/2006/relationships/hyperlink" Target="http://twitter.com/lesliefierro" TargetMode="External"/><Relationship Id="rId485" Type="http://schemas.openxmlformats.org/officeDocument/2006/relationships/hyperlink" Target="http://pbs.twimg.com/profile_images/1594666232/SEDLTwitter_normal.tagline" TargetMode="External"/><Relationship Id="rId692" Type="http://schemas.openxmlformats.org/officeDocument/2006/relationships/hyperlink" Target="http://a0.twimg.com/profile_images/2780922828/d5aaef3c4cee9f016ccd347cc34b2a27_normal.png" TargetMode="External"/><Relationship Id="rId706" Type="http://schemas.openxmlformats.org/officeDocument/2006/relationships/hyperlink" Target="http://pbs.twimg.com/profile_images/1542239745/square_logo_normal.jpg" TargetMode="External"/><Relationship Id="rId913" Type="http://schemas.openxmlformats.org/officeDocument/2006/relationships/hyperlink" Target="http://twitter.com/cphsswustl" TargetMode="External"/><Relationship Id="rId42" Type="http://schemas.openxmlformats.org/officeDocument/2006/relationships/hyperlink" Target="http://t.co/Giy8C6w88z" TargetMode="External"/><Relationship Id="rId138" Type="http://schemas.openxmlformats.org/officeDocument/2006/relationships/hyperlink" Target="http://t.co/6UmaMBrjdo" TargetMode="External"/><Relationship Id="rId345" Type="http://schemas.openxmlformats.org/officeDocument/2006/relationships/hyperlink" Target="http://pbs.twimg.com/profile_images/378800000592247385/398e72a5a0c9b98e34e513553938c256_normal.jpeg" TargetMode="External"/><Relationship Id="rId552" Type="http://schemas.openxmlformats.org/officeDocument/2006/relationships/hyperlink" Target="http://pbs.twimg.com/profile_images/1328722123/Alana_1_normal.jpg" TargetMode="External"/><Relationship Id="rId997" Type="http://schemas.openxmlformats.org/officeDocument/2006/relationships/hyperlink" Target="http://twitter.com/kassy_alia" TargetMode="External"/><Relationship Id="rId191" Type="http://schemas.openxmlformats.org/officeDocument/2006/relationships/hyperlink" Target="http://t.co/0kZH0ngOIe" TargetMode="External"/><Relationship Id="rId205" Type="http://schemas.openxmlformats.org/officeDocument/2006/relationships/hyperlink" Target="http://t.co/Nv1A7MALf3" TargetMode="External"/><Relationship Id="rId247" Type="http://schemas.openxmlformats.org/officeDocument/2006/relationships/hyperlink" Target="http://t.co/G1suLJBk2X" TargetMode="External"/><Relationship Id="rId412" Type="http://schemas.openxmlformats.org/officeDocument/2006/relationships/hyperlink" Target="http://pbs.twimg.com/profile_images/378800000495132477/c46719674885ab7d0f39de238ee10407_normal.jpeg" TargetMode="External"/><Relationship Id="rId857" Type="http://schemas.openxmlformats.org/officeDocument/2006/relationships/hyperlink" Target="http://twitter.com/nfranz" TargetMode="External"/><Relationship Id="rId899" Type="http://schemas.openxmlformats.org/officeDocument/2006/relationships/hyperlink" Target="http://twitter.com/katrinamari_com" TargetMode="External"/><Relationship Id="rId1000" Type="http://schemas.openxmlformats.org/officeDocument/2006/relationships/hyperlink" Target="http://twitter.com/biancafrogner" TargetMode="External"/><Relationship Id="rId1042" Type="http://schemas.openxmlformats.org/officeDocument/2006/relationships/hyperlink" Target="http://twitter.com/icommhealth" TargetMode="External"/><Relationship Id="rId1084" Type="http://schemas.openxmlformats.org/officeDocument/2006/relationships/hyperlink" Target="http://twitter.com/adaptationfund" TargetMode="External"/><Relationship Id="rId107" Type="http://schemas.openxmlformats.org/officeDocument/2006/relationships/hyperlink" Target="http://t.co/lPzY2onfnu" TargetMode="External"/><Relationship Id="rId289" Type="http://schemas.openxmlformats.org/officeDocument/2006/relationships/hyperlink" Target="http://t.co/nLSNJnbHcY" TargetMode="External"/><Relationship Id="rId454" Type="http://schemas.openxmlformats.org/officeDocument/2006/relationships/hyperlink" Target="http://pbs.twimg.com/profile_images/2408946873/ksfxczj6s528o7fdc7b8_normal.jpeg" TargetMode="External"/><Relationship Id="rId496" Type="http://schemas.openxmlformats.org/officeDocument/2006/relationships/hyperlink" Target="http://pbs.twimg.com/profile_images/3456326902/7538b1b30d6595bb05ff34518a1b2145_normal.png" TargetMode="External"/><Relationship Id="rId661" Type="http://schemas.openxmlformats.org/officeDocument/2006/relationships/hyperlink" Target="http://pbs.twimg.com/profile_images/335173456/DSC00168_2_normal.JPG" TargetMode="External"/><Relationship Id="rId717" Type="http://schemas.openxmlformats.org/officeDocument/2006/relationships/hyperlink" Target="http://pbs.twimg.com/profile_images/378800000421402419/0d05ccdec2923d0736f86bf44561f30c_normal.jpeg" TargetMode="External"/><Relationship Id="rId759" Type="http://schemas.openxmlformats.org/officeDocument/2006/relationships/hyperlink" Target="http://twitter.com/penstarr1" TargetMode="External"/><Relationship Id="rId924" Type="http://schemas.openxmlformats.org/officeDocument/2006/relationships/hyperlink" Target="http://twitter.com/tmsquires" TargetMode="External"/><Relationship Id="rId966" Type="http://schemas.openxmlformats.org/officeDocument/2006/relationships/hyperlink" Target="http://twitter.com/seattleu" TargetMode="External"/><Relationship Id="rId11" Type="http://schemas.openxmlformats.org/officeDocument/2006/relationships/hyperlink" Target="http://t.co/C6h0M4oTf7" TargetMode="External"/><Relationship Id="rId53" Type="http://schemas.openxmlformats.org/officeDocument/2006/relationships/hyperlink" Target="http://t.co/xyxlR3i65w" TargetMode="External"/><Relationship Id="rId149" Type="http://schemas.openxmlformats.org/officeDocument/2006/relationships/hyperlink" Target="http://t.co/nBDbouYVfD" TargetMode="External"/><Relationship Id="rId314" Type="http://schemas.openxmlformats.org/officeDocument/2006/relationships/hyperlink" Target="http://a0.twimg.com/profile_images/378800000634606523/9e2f3b42e1cd1c06f2e3b5a9257d0cfd_normal.jpeg" TargetMode="External"/><Relationship Id="rId356" Type="http://schemas.openxmlformats.org/officeDocument/2006/relationships/hyperlink" Target="http://pbs.twimg.com/profile_images/3358682045/379d7bcce3b83f67dfd2cbf92e0ca5ed_normal.jpeg" TargetMode="External"/><Relationship Id="rId398" Type="http://schemas.openxmlformats.org/officeDocument/2006/relationships/hyperlink" Target="http://abs.twimg.com/sticky/default_profile_images/default_profile_0_normal.png" TargetMode="External"/><Relationship Id="rId521" Type="http://schemas.openxmlformats.org/officeDocument/2006/relationships/hyperlink" Target="http://pbs.twimg.com/profile_images/378800000420321894/2af0bdb44edf269b447b9e6ce94833f2_normal.png" TargetMode="External"/><Relationship Id="rId563" Type="http://schemas.openxmlformats.org/officeDocument/2006/relationships/hyperlink" Target="http://pbs.twimg.com/profile_images/378800000614080280/aad9d762ae3b6dab3efa6163c1714394_normal.jpeg" TargetMode="External"/><Relationship Id="rId619" Type="http://schemas.openxmlformats.org/officeDocument/2006/relationships/hyperlink" Target="http://abs.twimg.com/sticky/default_profile_images/default_profile_3_normal.png" TargetMode="External"/><Relationship Id="rId770" Type="http://schemas.openxmlformats.org/officeDocument/2006/relationships/hyperlink" Target="http://twitter.com/goodresearch" TargetMode="External"/><Relationship Id="rId1151" Type="http://schemas.openxmlformats.org/officeDocument/2006/relationships/hyperlink" Target="http://twitter.com/rsimmon" TargetMode="External"/><Relationship Id="rId95" Type="http://schemas.openxmlformats.org/officeDocument/2006/relationships/hyperlink" Target="http://t.co/tuNJhf5FI7" TargetMode="External"/><Relationship Id="rId160" Type="http://schemas.openxmlformats.org/officeDocument/2006/relationships/hyperlink" Target="http://t.co/NL5iysosfl" TargetMode="External"/><Relationship Id="rId216" Type="http://schemas.openxmlformats.org/officeDocument/2006/relationships/hyperlink" Target="http://t.co/8KVWKVewMe" TargetMode="External"/><Relationship Id="rId423" Type="http://schemas.openxmlformats.org/officeDocument/2006/relationships/hyperlink" Target="http://a0.twimg.com/profile_images/378800000006723210/05c8b05e70b5e34f3547792c43c83126_normal.jpeg" TargetMode="External"/><Relationship Id="rId826" Type="http://schemas.openxmlformats.org/officeDocument/2006/relationships/hyperlink" Target="http://twitter.com/sofianola" TargetMode="External"/><Relationship Id="rId868" Type="http://schemas.openxmlformats.org/officeDocument/2006/relationships/hyperlink" Target="http://twitter.com/lizzjade" TargetMode="External"/><Relationship Id="rId1011" Type="http://schemas.openxmlformats.org/officeDocument/2006/relationships/hyperlink" Target="http://twitter.com/issuelab" TargetMode="External"/><Relationship Id="rId1053" Type="http://schemas.openxmlformats.org/officeDocument/2006/relationships/hyperlink" Target="http://twitter.com/ichirotoda1" TargetMode="External"/><Relationship Id="rId1109" Type="http://schemas.openxmlformats.org/officeDocument/2006/relationships/hyperlink" Target="http://twitter.com/scriven1" TargetMode="External"/><Relationship Id="rId258" Type="http://schemas.openxmlformats.org/officeDocument/2006/relationships/hyperlink" Target="http://t.co/HPDiZjHnoL" TargetMode="External"/><Relationship Id="rId465" Type="http://schemas.openxmlformats.org/officeDocument/2006/relationships/hyperlink" Target="http://pbs.twimg.com/profile_images/614249635/JSI_LOGO_with_text_normal.jpg" TargetMode="External"/><Relationship Id="rId630" Type="http://schemas.openxmlformats.org/officeDocument/2006/relationships/hyperlink" Target="http://pbs.twimg.com/profile_images/378800000365900541/f7da98b98b31362ce21d51d0c8496482_normal.jpeg" TargetMode="External"/><Relationship Id="rId672" Type="http://schemas.openxmlformats.org/officeDocument/2006/relationships/hyperlink" Target="http://pbs.twimg.com/profile_images/1395795685/_DSC1092_3_normal.jpeg" TargetMode="External"/><Relationship Id="rId728" Type="http://schemas.openxmlformats.org/officeDocument/2006/relationships/hyperlink" Target="http://twitter.com/ygk" TargetMode="External"/><Relationship Id="rId935" Type="http://schemas.openxmlformats.org/officeDocument/2006/relationships/hyperlink" Target="http://twitter.com/ninaksimon" TargetMode="External"/><Relationship Id="rId1095" Type="http://schemas.openxmlformats.org/officeDocument/2006/relationships/hyperlink" Target="http://twitter.com/danachinn" TargetMode="External"/><Relationship Id="rId22" Type="http://schemas.openxmlformats.org/officeDocument/2006/relationships/hyperlink" Target="http://t.co/vXIyTmSaoe" TargetMode="External"/><Relationship Id="rId64" Type="http://schemas.openxmlformats.org/officeDocument/2006/relationships/hyperlink" Target="http://t.co/YnlLJFseha" TargetMode="External"/><Relationship Id="rId118" Type="http://schemas.openxmlformats.org/officeDocument/2006/relationships/hyperlink" Target="http://t.co/areCHaI7kn" TargetMode="External"/><Relationship Id="rId325" Type="http://schemas.openxmlformats.org/officeDocument/2006/relationships/hyperlink" Target="http://a0.twimg.com/profile_images/810056948/twitterProfilePhoto_normal.jpg" TargetMode="External"/><Relationship Id="rId367" Type="http://schemas.openxmlformats.org/officeDocument/2006/relationships/hyperlink" Target="http://pbs.twimg.com/profile_images/378800000002341220/e7087a79de484de6f2038f6ec544e3d1_normal.png" TargetMode="External"/><Relationship Id="rId532" Type="http://schemas.openxmlformats.org/officeDocument/2006/relationships/hyperlink" Target="http://pbs.twimg.com/profile_images/378800000098259921/1a233de28458f1bae123f5ee442ae82b_normal.jpeg" TargetMode="External"/><Relationship Id="rId574" Type="http://schemas.openxmlformats.org/officeDocument/2006/relationships/hyperlink" Target="http://pbs.twimg.com/profile_images/3194006325/9bbf11290f25c41ede732e01d9242225_normal.jpeg" TargetMode="External"/><Relationship Id="rId977" Type="http://schemas.openxmlformats.org/officeDocument/2006/relationships/hyperlink" Target="http://twitter.com/pagingdrjama" TargetMode="External"/><Relationship Id="rId1120" Type="http://schemas.openxmlformats.org/officeDocument/2006/relationships/hyperlink" Target="http://twitter.com/dentaquest" TargetMode="External"/><Relationship Id="rId171" Type="http://schemas.openxmlformats.org/officeDocument/2006/relationships/hyperlink" Target="http://t.co/oZChPOPVaG" TargetMode="External"/><Relationship Id="rId227" Type="http://schemas.openxmlformats.org/officeDocument/2006/relationships/hyperlink" Target="http://t.co/pAxj72qR1g" TargetMode="External"/><Relationship Id="rId781" Type="http://schemas.openxmlformats.org/officeDocument/2006/relationships/hyperlink" Target="http://twitter.com/ann_gero" TargetMode="External"/><Relationship Id="rId837" Type="http://schemas.openxmlformats.org/officeDocument/2006/relationships/hyperlink" Target="http://twitter.com/davidwseattle" TargetMode="External"/><Relationship Id="rId879" Type="http://schemas.openxmlformats.org/officeDocument/2006/relationships/hyperlink" Target="http://twitter.com/kennedycenter" TargetMode="External"/><Relationship Id="rId1022" Type="http://schemas.openxmlformats.org/officeDocument/2006/relationships/hyperlink" Target="http://twitter.com/umnews" TargetMode="External"/><Relationship Id="rId269" Type="http://schemas.openxmlformats.org/officeDocument/2006/relationships/hyperlink" Target="http://t.co/k0OyfymA81" TargetMode="External"/><Relationship Id="rId434" Type="http://schemas.openxmlformats.org/officeDocument/2006/relationships/hyperlink" Target="http://pbs.twimg.com/profile_images/3241178587/2e589cf13ce55ce6f727d6b48b3b3e76_normal.jpeg" TargetMode="External"/><Relationship Id="rId476" Type="http://schemas.openxmlformats.org/officeDocument/2006/relationships/hyperlink" Target="http://a0.twimg.com/profile_images/2345936483/5ahxonf42pntfzpfadbl_normal.jpeg" TargetMode="External"/><Relationship Id="rId641" Type="http://schemas.openxmlformats.org/officeDocument/2006/relationships/hyperlink" Target="http://pbs.twimg.com/profile_images/3358897405/e9d5245c43abd747ab8719a24d78eaf5_normal.jpeg" TargetMode="External"/><Relationship Id="rId683" Type="http://schemas.openxmlformats.org/officeDocument/2006/relationships/hyperlink" Target="http://a0.twimg.com/profile_images/148656154/vpprectangle_normal.jpg" TargetMode="External"/><Relationship Id="rId739" Type="http://schemas.openxmlformats.org/officeDocument/2006/relationships/hyperlink" Target="http://twitter.com/clysy" TargetMode="External"/><Relationship Id="rId890" Type="http://schemas.openxmlformats.org/officeDocument/2006/relationships/hyperlink" Target="http://twitter.com/monasf" TargetMode="External"/><Relationship Id="rId904" Type="http://schemas.openxmlformats.org/officeDocument/2006/relationships/hyperlink" Target="http://twitter.com/susangkomen" TargetMode="External"/><Relationship Id="rId1064" Type="http://schemas.openxmlformats.org/officeDocument/2006/relationships/hyperlink" Target="http://twitter.com/edctweets" TargetMode="External"/><Relationship Id="rId33" Type="http://schemas.openxmlformats.org/officeDocument/2006/relationships/hyperlink" Target="https://t.co/vn6pKUtVgl" TargetMode="External"/><Relationship Id="rId129" Type="http://schemas.openxmlformats.org/officeDocument/2006/relationships/hyperlink" Target="http://t.co/HEVMk7yMeY" TargetMode="External"/><Relationship Id="rId280" Type="http://schemas.openxmlformats.org/officeDocument/2006/relationships/hyperlink" Target="http://t.co/sG5oJElDNt" TargetMode="External"/><Relationship Id="rId336" Type="http://schemas.openxmlformats.org/officeDocument/2006/relationships/hyperlink" Target="http://pbs.twimg.com/profile_images/1384232991/logo_cimate_eval_normal.jpg" TargetMode="External"/><Relationship Id="rId501" Type="http://schemas.openxmlformats.org/officeDocument/2006/relationships/hyperlink" Target="http://pbs.twimg.com/profile_images/82194496/imoss_tonic_normal.jpg" TargetMode="External"/><Relationship Id="rId543" Type="http://schemas.openxmlformats.org/officeDocument/2006/relationships/hyperlink" Target="http://pbs.twimg.com/profile_images/378800000463584591/b0ec7d312ec43fe2c950f703f63c5e7a_normal.jpeg" TargetMode="External"/><Relationship Id="rId946" Type="http://schemas.openxmlformats.org/officeDocument/2006/relationships/hyperlink" Target="http://twitter.com/tonyfujs" TargetMode="External"/><Relationship Id="rId988" Type="http://schemas.openxmlformats.org/officeDocument/2006/relationships/hyperlink" Target="http://twitter.com/katathanasiades" TargetMode="External"/><Relationship Id="rId1131" Type="http://schemas.openxmlformats.org/officeDocument/2006/relationships/hyperlink" Target="http://twitter.com/leadershipera" TargetMode="External"/><Relationship Id="rId75" Type="http://schemas.openxmlformats.org/officeDocument/2006/relationships/hyperlink" Target="http://t.co/d9XcdQFujy" TargetMode="External"/><Relationship Id="rId140" Type="http://schemas.openxmlformats.org/officeDocument/2006/relationships/hyperlink" Target="http://t.co/dkBJoVTn" TargetMode="External"/><Relationship Id="rId182" Type="http://schemas.openxmlformats.org/officeDocument/2006/relationships/hyperlink" Target="http://t.co/hlRDC3EA7L" TargetMode="External"/><Relationship Id="rId378" Type="http://schemas.openxmlformats.org/officeDocument/2006/relationships/hyperlink" Target="http://pbs.twimg.com/profile_images/793045975/geo_logo_web_normal.png" TargetMode="External"/><Relationship Id="rId403" Type="http://schemas.openxmlformats.org/officeDocument/2006/relationships/hyperlink" Target="http://a0.twimg.com/profile_images/1696372882/image_normal.jpg" TargetMode="External"/><Relationship Id="rId585" Type="http://schemas.openxmlformats.org/officeDocument/2006/relationships/hyperlink" Target="http://a0.twimg.com/profile_images/2298694812/03c4b80jolmwomfwu2d1_normal.jpeg" TargetMode="External"/><Relationship Id="rId750" Type="http://schemas.openxmlformats.org/officeDocument/2006/relationships/hyperlink" Target="http://twitter.com/kenzgrondahl" TargetMode="External"/><Relationship Id="rId792" Type="http://schemas.openxmlformats.org/officeDocument/2006/relationships/hyperlink" Target="http://twitter.com/deborahmm" TargetMode="External"/><Relationship Id="rId806" Type="http://schemas.openxmlformats.org/officeDocument/2006/relationships/hyperlink" Target="http://twitter.com/gaylonparsons" TargetMode="External"/><Relationship Id="rId848" Type="http://schemas.openxmlformats.org/officeDocument/2006/relationships/hyperlink" Target="http://twitter.com/hamaiconsulting" TargetMode="External"/><Relationship Id="rId1033" Type="http://schemas.openxmlformats.org/officeDocument/2006/relationships/hyperlink" Target="http://twitter.com/montclairstateu" TargetMode="External"/><Relationship Id="rId6" Type="http://schemas.openxmlformats.org/officeDocument/2006/relationships/hyperlink" Target="http://t.co/Xw8i22FW10" TargetMode="External"/><Relationship Id="rId238" Type="http://schemas.openxmlformats.org/officeDocument/2006/relationships/hyperlink" Target="http://t.co/Dd1AqOzv5E" TargetMode="External"/><Relationship Id="rId445" Type="http://schemas.openxmlformats.org/officeDocument/2006/relationships/hyperlink" Target="http://a0.twimg.com/profile_images/1812949743/image_normal.jpg" TargetMode="External"/><Relationship Id="rId487" Type="http://schemas.openxmlformats.org/officeDocument/2006/relationships/hyperlink" Target="http://a0.twimg.com/profile_images/378800000597818641/343f8d04c83f3ab74951a1074175faaf_normal.jpeg" TargetMode="External"/><Relationship Id="rId610" Type="http://schemas.openxmlformats.org/officeDocument/2006/relationships/hyperlink" Target="http://a0.twimg.com/profile_images/1735307935/20110811-_MG_7555_cropped1_normal.jpg" TargetMode="External"/><Relationship Id="rId652" Type="http://schemas.openxmlformats.org/officeDocument/2006/relationships/hyperlink" Target="http://pbs.twimg.com/profile_images/2435508920/70w58d4tn7hr9xw4kjw9_normal.jpeg" TargetMode="External"/><Relationship Id="rId694" Type="http://schemas.openxmlformats.org/officeDocument/2006/relationships/hyperlink" Target="http://pbs.twimg.com/profile_images/844617274/logo4_normal.jpg" TargetMode="External"/><Relationship Id="rId708" Type="http://schemas.openxmlformats.org/officeDocument/2006/relationships/hyperlink" Target="http://a0.twimg.com/profile_images/2156321812/clear_logo-twitter_normal.jpg" TargetMode="External"/><Relationship Id="rId915" Type="http://schemas.openxmlformats.org/officeDocument/2006/relationships/hyperlink" Target="http://twitter.com/measuringsucces" TargetMode="External"/><Relationship Id="rId1075" Type="http://schemas.openxmlformats.org/officeDocument/2006/relationships/hyperlink" Target="http://twitter.com/conceptsysinc" TargetMode="External"/><Relationship Id="rId291" Type="http://schemas.openxmlformats.org/officeDocument/2006/relationships/hyperlink" Target="http://t.co/UgO2e5Jh24" TargetMode="External"/><Relationship Id="rId305" Type="http://schemas.openxmlformats.org/officeDocument/2006/relationships/hyperlink" Target="http://pbs.twimg.com/profile_images/1261279804/DSCN2163_normal.jpg" TargetMode="External"/><Relationship Id="rId347" Type="http://schemas.openxmlformats.org/officeDocument/2006/relationships/hyperlink" Target="http://pbs.twimg.com/profile_images/378800000609102575/3b44db96b8530dd2a7e3fbdd3fdbda19_normal.png" TargetMode="External"/><Relationship Id="rId512" Type="http://schemas.openxmlformats.org/officeDocument/2006/relationships/hyperlink" Target="http://a0.twimg.com/profile_images/3463212765/a539c6ea135f549f9d59d8cc66c4f42c_normal.jpeg" TargetMode="External"/><Relationship Id="rId957" Type="http://schemas.openxmlformats.org/officeDocument/2006/relationships/hyperlink" Target="http://twitter.com/eblueberry" TargetMode="External"/><Relationship Id="rId999" Type="http://schemas.openxmlformats.org/officeDocument/2006/relationships/hyperlink" Target="http://twitter.com/kimfleonard" TargetMode="External"/><Relationship Id="rId1100" Type="http://schemas.openxmlformats.org/officeDocument/2006/relationships/hyperlink" Target="http://twitter.com/juhauitto" TargetMode="External"/><Relationship Id="rId1142" Type="http://schemas.openxmlformats.org/officeDocument/2006/relationships/hyperlink" Target="http://twitter.com/jennzawacki" TargetMode="External"/><Relationship Id="rId44" Type="http://schemas.openxmlformats.org/officeDocument/2006/relationships/hyperlink" Target="http://t.co/G1kYDKkqJT" TargetMode="External"/><Relationship Id="rId86" Type="http://schemas.openxmlformats.org/officeDocument/2006/relationships/hyperlink" Target="http://t.co/TF8EH3bhIL" TargetMode="External"/><Relationship Id="rId151" Type="http://schemas.openxmlformats.org/officeDocument/2006/relationships/hyperlink" Target="http://t.co/9uRbroiLXF" TargetMode="External"/><Relationship Id="rId389" Type="http://schemas.openxmlformats.org/officeDocument/2006/relationships/hyperlink" Target="http://pbs.twimg.com/profile_images/971839349/nate_silver_twitter_normal.jpg" TargetMode="External"/><Relationship Id="rId554" Type="http://schemas.openxmlformats.org/officeDocument/2006/relationships/hyperlink" Target="http://pbs.twimg.com/profile_images/1894534284/image_normal.jpg" TargetMode="External"/><Relationship Id="rId596" Type="http://schemas.openxmlformats.org/officeDocument/2006/relationships/hyperlink" Target="http://a0.twimg.com/profile_images/3247114405/0a83c1b693d9ce24cdd8d9fbe8f783dc_normal.jpeg" TargetMode="External"/><Relationship Id="rId761" Type="http://schemas.openxmlformats.org/officeDocument/2006/relationships/hyperlink" Target="http://twitter.com/sage_methods" TargetMode="External"/><Relationship Id="rId817" Type="http://schemas.openxmlformats.org/officeDocument/2006/relationships/hyperlink" Target="http://twitter.com/bstabile1" TargetMode="External"/><Relationship Id="rId859" Type="http://schemas.openxmlformats.org/officeDocument/2006/relationships/hyperlink" Target="http://twitter.com/jfcsboston" TargetMode="External"/><Relationship Id="rId1002" Type="http://schemas.openxmlformats.org/officeDocument/2006/relationships/hyperlink" Target="http://twitter.com/ccldotorg" TargetMode="External"/><Relationship Id="rId193" Type="http://schemas.openxmlformats.org/officeDocument/2006/relationships/hyperlink" Target="http://t.co/O2UKFMobsu" TargetMode="External"/><Relationship Id="rId207" Type="http://schemas.openxmlformats.org/officeDocument/2006/relationships/hyperlink" Target="http://t.co/fE3U1JpnGF" TargetMode="External"/><Relationship Id="rId249" Type="http://schemas.openxmlformats.org/officeDocument/2006/relationships/hyperlink" Target="http://t.co/6tspzxya" TargetMode="External"/><Relationship Id="rId414" Type="http://schemas.openxmlformats.org/officeDocument/2006/relationships/hyperlink" Target="http://a0.twimg.com/profile_images/51736849/PhillyCHI_logo_smallest_SQU_normal.png" TargetMode="External"/><Relationship Id="rId456" Type="http://schemas.openxmlformats.org/officeDocument/2006/relationships/hyperlink" Target="http://pbs.twimg.com/profile_images/2219329059/headshot_normal.JPG" TargetMode="External"/><Relationship Id="rId498" Type="http://schemas.openxmlformats.org/officeDocument/2006/relationships/hyperlink" Target="http://a0.twimg.com/profile_images/1107737873/1bc42aec-56a8-479c-b99f-4231c1698d29_normal.jpg" TargetMode="External"/><Relationship Id="rId621" Type="http://schemas.openxmlformats.org/officeDocument/2006/relationships/hyperlink" Target="http://pbs.twimg.com/profile_images/2669758272/f04f223191788e3d46ddf40266177a39_normal.png" TargetMode="External"/><Relationship Id="rId663" Type="http://schemas.openxmlformats.org/officeDocument/2006/relationships/hyperlink" Target="http://a0.twimg.com/profile_images/2509513114/8hn5e5zl737vw5n6g81n_normal.jpeg" TargetMode="External"/><Relationship Id="rId870" Type="http://schemas.openxmlformats.org/officeDocument/2006/relationships/hyperlink" Target="http://twitter.com/abtassociates" TargetMode="External"/><Relationship Id="rId1044" Type="http://schemas.openxmlformats.org/officeDocument/2006/relationships/hyperlink" Target="http://twitter.com/hysho" TargetMode="External"/><Relationship Id="rId1086" Type="http://schemas.openxmlformats.org/officeDocument/2006/relationships/hyperlink" Target="http://twitter.com/arthurblank" TargetMode="External"/><Relationship Id="rId13" Type="http://schemas.openxmlformats.org/officeDocument/2006/relationships/hyperlink" Target="http://t.co/p2MuMKAK5b" TargetMode="External"/><Relationship Id="rId109" Type="http://schemas.openxmlformats.org/officeDocument/2006/relationships/hyperlink" Target="http://t.co/5UdBdHsblP" TargetMode="External"/><Relationship Id="rId260" Type="http://schemas.openxmlformats.org/officeDocument/2006/relationships/hyperlink" Target="http://t.co/ulpvGAEx4Q" TargetMode="External"/><Relationship Id="rId316" Type="http://schemas.openxmlformats.org/officeDocument/2006/relationships/hyperlink" Target="http://a0.twimg.com/profile_images/1932415221/MPR_FB_normal.JPG" TargetMode="External"/><Relationship Id="rId523" Type="http://schemas.openxmlformats.org/officeDocument/2006/relationships/hyperlink" Target="http://pbs.twimg.com/profile_images/378800000245183036/c88cceee489d26eeebdc7712d26c80a2_normal.jpeg" TargetMode="External"/><Relationship Id="rId719" Type="http://schemas.openxmlformats.org/officeDocument/2006/relationships/hyperlink" Target="http://pbs.twimg.com/profile_images/92033238/Evaluation_identity_normal.png" TargetMode="External"/><Relationship Id="rId926" Type="http://schemas.openxmlformats.org/officeDocument/2006/relationships/hyperlink" Target="http://twitter.com/rebeccaeddy" TargetMode="External"/><Relationship Id="rId968" Type="http://schemas.openxmlformats.org/officeDocument/2006/relationships/hyperlink" Target="http://twitter.com/usefuleval" TargetMode="External"/><Relationship Id="rId1111" Type="http://schemas.openxmlformats.org/officeDocument/2006/relationships/hyperlink" Target="http://twitter.com/jameswcoyle" TargetMode="External"/><Relationship Id="rId1153" Type="http://schemas.openxmlformats.org/officeDocument/2006/relationships/hyperlink" Target="http://twitter.com/masterspolicy" TargetMode="External"/><Relationship Id="rId55" Type="http://schemas.openxmlformats.org/officeDocument/2006/relationships/hyperlink" Target="http://t.co/Lr2VCLr6qN" TargetMode="External"/><Relationship Id="rId97" Type="http://schemas.openxmlformats.org/officeDocument/2006/relationships/hyperlink" Target="http://t.co/uKioFQqOjN" TargetMode="External"/><Relationship Id="rId120" Type="http://schemas.openxmlformats.org/officeDocument/2006/relationships/hyperlink" Target="http://t.co/2846uKMF7B" TargetMode="External"/><Relationship Id="rId358" Type="http://schemas.openxmlformats.org/officeDocument/2006/relationships/hyperlink" Target="http://pbs.twimg.com/profile_images/378800000226520617/9f65af33fe264f8e33ad0e960407d15a_normal.jpeg" TargetMode="External"/><Relationship Id="rId565" Type="http://schemas.openxmlformats.org/officeDocument/2006/relationships/hyperlink" Target="http://a0.twimg.com/profile_images/1925997426/2228703_aimee_white_normal.jpg" TargetMode="External"/><Relationship Id="rId730" Type="http://schemas.openxmlformats.org/officeDocument/2006/relationships/hyperlink" Target="http://twitter.com/sjaggars" TargetMode="External"/><Relationship Id="rId772" Type="http://schemas.openxmlformats.org/officeDocument/2006/relationships/hyperlink" Target="http://twitter.com/catina68" TargetMode="External"/><Relationship Id="rId828" Type="http://schemas.openxmlformats.org/officeDocument/2006/relationships/hyperlink" Target="http://twitter.com/urcchs" TargetMode="External"/><Relationship Id="rId1013" Type="http://schemas.openxmlformats.org/officeDocument/2006/relationships/hyperlink" Target="http://twitter.com/debbiecarwana" TargetMode="External"/><Relationship Id="rId162" Type="http://schemas.openxmlformats.org/officeDocument/2006/relationships/hyperlink" Target="http://t.co/vd97YZRTNf" TargetMode="External"/><Relationship Id="rId218" Type="http://schemas.openxmlformats.org/officeDocument/2006/relationships/hyperlink" Target="http://t.co/gbVRvJD7" TargetMode="External"/><Relationship Id="rId425" Type="http://schemas.openxmlformats.org/officeDocument/2006/relationships/hyperlink" Target="http://pbs.twimg.com/profile_images/316400962/Sophie_and_Mom_normal.jpg" TargetMode="External"/><Relationship Id="rId467" Type="http://schemas.openxmlformats.org/officeDocument/2006/relationships/hyperlink" Target="http://pbs.twimg.com/profile_images/59425029/me_normal.gif" TargetMode="External"/><Relationship Id="rId632" Type="http://schemas.openxmlformats.org/officeDocument/2006/relationships/hyperlink" Target="http://pbs.twimg.com/profile_images/3056902107/6e5e98bf71c14a4ccd53a61351e50d9c_normal.jpeg" TargetMode="External"/><Relationship Id="rId1055" Type="http://schemas.openxmlformats.org/officeDocument/2006/relationships/hyperlink" Target="http://twitter.com/johnuniackdavis" TargetMode="External"/><Relationship Id="rId1097" Type="http://schemas.openxmlformats.org/officeDocument/2006/relationships/hyperlink" Target="http://twitter.com/ajoesidabutar" TargetMode="External"/><Relationship Id="rId271" Type="http://schemas.openxmlformats.org/officeDocument/2006/relationships/hyperlink" Target="http://t.co/Qyk81EhQKa" TargetMode="External"/><Relationship Id="rId674" Type="http://schemas.openxmlformats.org/officeDocument/2006/relationships/hyperlink" Target="http://pbs.twimg.com/profile_images/3033559429/6e42ff4c9222630e1bb534919dcf53ae_normal.jpeg" TargetMode="External"/><Relationship Id="rId881" Type="http://schemas.openxmlformats.org/officeDocument/2006/relationships/hyperlink" Target="http://twitter.com/dlarwin" TargetMode="External"/><Relationship Id="rId937" Type="http://schemas.openxmlformats.org/officeDocument/2006/relationships/hyperlink" Target="http://twitter.com/donglasstwit" TargetMode="External"/><Relationship Id="rId979" Type="http://schemas.openxmlformats.org/officeDocument/2006/relationships/hyperlink" Target="http://twitter.com/4socialimpact" TargetMode="External"/><Relationship Id="rId1122" Type="http://schemas.openxmlformats.org/officeDocument/2006/relationships/hyperlink" Target="http://twitter.com/maksim2042" TargetMode="External"/><Relationship Id="rId24" Type="http://schemas.openxmlformats.org/officeDocument/2006/relationships/hyperlink" Target="http://t.co/vUq6j9Oea7" TargetMode="External"/><Relationship Id="rId66" Type="http://schemas.openxmlformats.org/officeDocument/2006/relationships/hyperlink" Target="http://t.co/GGlUqxwHYX" TargetMode="External"/><Relationship Id="rId131" Type="http://schemas.openxmlformats.org/officeDocument/2006/relationships/hyperlink" Target="http://t.co/BvzhQNkzUO" TargetMode="External"/><Relationship Id="rId327" Type="http://schemas.openxmlformats.org/officeDocument/2006/relationships/hyperlink" Target="http://pbs.twimg.com/profile_images/2200105950/MaPhoto_normal.JPG" TargetMode="External"/><Relationship Id="rId369" Type="http://schemas.openxmlformats.org/officeDocument/2006/relationships/hyperlink" Target="http://a0.twimg.com/profile_images/378800000600286209/dda66c45f0def451d4c4fcad0b6ea430_normal.jpeg" TargetMode="External"/><Relationship Id="rId534" Type="http://schemas.openxmlformats.org/officeDocument/2006/relationships/hyperlink" Target="http://pbs.twimg.com/profile_images/3632170583/e79ca4d1e2f2fab7f12472ed5638df02_normal.jpeg" TargetMode="External"/><Relationship Id="rId576" Type="http://schemas.openxmlformats.org/officeDocument/2006/relationships/hyperlink" Target="http://pbs.twimg.com/profile_images/2340694974/o45q3y58y0onfethw66k_normal.jpeg" TargetMode="External"/><Relationship Id="rId741" Type="http://schemas.openxmlformats.org/officeDocument/2006/relationships/hyperlink" Target="http://twitter.com/intentionalmuse" TargetMode="External"/><Relationship Id="rId783" Type="http://schemas.openxmlformats.org/officeDocument/2006/relationships/hyperlink" Target="http://twitter.com/glsenresearch" TargetMode="External"/><Relationship Id="rId839" Type="http://schemas.openxmlformats.org/officeDocument/2006/relationships/hyperlink" Target="http://twitter.com/academyofscistl" TargetMode="External"/><Relationship Id="rId990" Type="http://schemas.openxmlformats.org/officeDocument/2006/relationships/hyperlink" Target="http://twitter.com/lorifullerisme" TargetMode="External"/><Relationship Id="rId173" Type="http://schemas.openxmlformats.org/officeDocument/2006/relationships/hyperlink" Target="http://t.co/6jaXW8UnAb" TargetMode="External"/><Relationship Id="rId229" Type="http://schemas.openxmlformats.org/officeDocument/2006/relationships/hyperlink" Target="http://t.co/zHwkX4JWt2" TargetMode="External"/><Relationship Id="rId380" Type="http://schemas.openxmlformats.org/officeDocument/2006/relationships/hyperlink" Target="http://pbs.twimg.com/profile_images/3247875847/58f72db8d5a6cac093597e28159ffcb8_normal.jpeg" TargetMode="External"/><Relationship Id="rId436" Type="http://schemas.openxmlformats.org/officeDocument/2006/relationships/hyperlink" Target="http://a0.twimg.com/profile_images/1513176768/PFCD_Logo_only_normal.png" TargetMode="External"/><Relationship Id="rId601" Type="http://schemas.openxmlformats.org/officeDocument/2006/relationships/hyperlink" Target="http://a0.twimg.com/profile_images/2752431644/0da18ef609ca1d2103fec0406669c47c_normal.png" TargetMode="External"/><Relationship Id="rId643" Type="http://schemas.openxmlformats.org/officeDocument/2006/relationships/hyperlink" Target="http://a0.twimg.com/profile_images/378800000495048716/486acfbaa86d142e18286f6146c9106c_normal.png" TargetMode="External"/><Relationship Id="rId1024" Type="http://schemas.openxmlformats.org/officeDocument/2006/relationships/hyperlink" Target="http://twitter.com/rosemary100" TargetMode="External"/><Relationship Id="rId1066" Type="http://schemas.openxmlformats.org/officeDocument/2006/relationships/hyperlink" Target="http://twitter.com/laurabotwinick" TargetMode="External"/><Relationship Id="rId240" Type="http://schemas.openxmlformats.org/officeDocument/2006/relationships/hyperlink" Target="http://t.co/kTOmf6Bq07" TargetMode="External"/><Relationship Id="rId478" Type="http://schemas.openxmlformats.org/officeDocument/2006/relationships/hyperlink" Target="http://a0.twimg.com/profile_images/1733015771/image_normal.jpg" TargetMode="External"/><Relationship Id="rId685" Type="http://schemas.openxmlformats.org/officeDocument/2006/relationships/hyperlink" Target="http://pbs.twimg.com/profile_images/3212109829/9e8d5c8ce4f61d553d02df3171f59048_normal.jpeg" TargetMode="External"/><Relationship Id="rId850" Type="http://schemas.openxmlformats.org/officeDocument/2006/relationships/hyperlink" Target="http://twitter.com/clearinitiative" TargetMode="External"/><Relationship Id="rId892" Type="http://schemas.openxmlformats.org/officeDocument/2006/relationships/hyperlink" Target="http://twitter.com/dallshell" TargetMode="External"/><Relationship Id="rId906" Type="http://schemas.openxmlformats.org/officeDocument/2006/relationships/hyperlink" Target="http://twitter.com/inclusvsecurity" TargetMode="External"/><Relationship Id="rId948" Type="http://schemas.openxmlformats.org/officeDocument/2006/relationships/hyperlink" Target="http://twitter.com/sheilabrobinson" TargetMode="External"/><Relationship Id="rId1133" Type="http://schemas.openxmlformats.org/officeDocument/2006/relationships/hyperlink" Target="http://twitter.com/benbaumfalk" TargetMode="External"/><Relationship Id="rId35" Type="http://schemas.openxmlformats.org/officeDocument/2006/relationships/hyperlink" Target="http://t.co/9D1UVh8tsV" TargetMode="External"/><Relationship Id="rId77" Type="http://schemas.openxmlformats.org/officeDocument/2006/relationships/hyperlink" Target="http://t.co/bFMpPt78KZ" TargetMode="External"/><Relationship Id="rId100" Type="http://schemas.openxmlformats.org/officeDocument/2006/relationships/hyperlink" Target="http://t.co/pM1MbPapXX" TargetMode="External"/><Relationship Id="rId282" Type="http://schemas.openxmlformats.org/officeDocument/2006/relationships/hyperlink" Target="http://t.co/vRZl7E260s" TargetMode="External"/><Relationship Id="rId338" Type="http://schemas.openxmlformats.org/officeDocument/2006/relationships/hyperlink" Target="http://pbs.twimg.com/profile_images/2107862346/Kinnect_Assoc023_head_resized_normal.jpg" TargetMode="External"/><Relationship Id="rId503" Type="http://schemas.openxmlformats.org/officeDocument/2006/relationships/hyperlink" Target="http://pbs.twimg.com/profile_images/1767188030/AV_Favicon_300x300_normal.png" TargetMode="External"/><Relationship Id="rId545" Type="http://schemas.openxmlformats.org/officeDocument/2006/relationships/hyperlink" Target="http://pbs.twimg.com/profile_images/2106299910/WilliamsSocialMediaLogo_normal.jpg" TargetMode="External"/><Relationship Id="rId587" Type="http://schemas.openxmlformats.org/officeDocument/2006/relationships/hyperlink" Target="http://pbs.twimg.com/profile_images/2976135653/da7fc612a1e036c085b0c10084c9d1ed_normal.jpeg" TargetMode="External"/><Relationship Id="rId710" Type="http://schemas.openxmlformats.org/officeDocument/2006/relationships/hyperlink" Target="http://pbs.twimg.com/profile_images/1178072813/jun21_jess__5__normal.JPG" TargetMode="External"/><Relationship Id="rId752" Type="http://schemas.openxmlformats.org/officeDocument/2006/relationships/hyperlink" Target="http://twitter.com/inventivodesign" TargetMode="External"/><Relationship Id="rId808" Type="http://schemas.openxmlformats.org/officeDocument/2006/relationships/hyperlink" Target="http://twitter.com/sueafj1" TargetMode="External"/><Relationship Id="rId8" Type="http://schemas.openxmlformats.org/officeDocument/2006/relationships/hyperlink" Target="http://t.co/ASm4OlfjIF" TargetMode="External"/><Relationship Id="rId142" Type="http://schemas.openxmlformats.org/officeDocument/2006/relationships/hyperlink" Target="http://t.co/AHQ2JbkG2n" TargetMode="External"/><Relationship Id="rId184" Type="http://schemas.openxmlformats.org/officeDocument/2006/relationships/hyperlink" Target="http://t.co/P8bUADP1fo" TargetMode="External"/><Relationship Id="rId391" Type="http://schemas.openxmlformats.org/officeDocument/2006/relationships/hyperlink" Target="http://pbs.twimg.com/profile_images/2896908312/d94896072eccaf2525df98ae274d286e_normal.png" TargetMode="External"/><Relationship Id="rId405" Type="http://schemas.openxmlformats.org/officeDocument/2006/relationships/hyperlink" Target="http://a0.twimg.com/profile_images/2983483987/c248b2db537878431ec1b7a948986291_normal.jpeg" TargetMode="External"/><Relationship Id="rId447" Type="http://schemas.openxmlformats.org/officeDocument/2006/relationships/hyperlink" Target="http://pbs.twimg.com/profile_images/2754831008/d3835afce003a0b27896c99102da8887_normal.jpeg" TargetMode="External"/><Relationship Id="rId612" Type="http://schemas.openxmlformats.org/officeDocument/2006/relationships/hyperlink" Target="http://pbs.twimg.com/profile_images/783951941/profile_normal.png" TargetMode="External"/><Relationship Id="rId794" Type="http://schemas.openxmlformats.org/officeDocument/2006/relationships/hyperlink" Target="http://twitter.com/arthurlupia" TargetMode="External"/><Relationship Id="rId1035" Type="http://schemas.openxmlformats.org/officeDocument/2006/relationships/hyperlink" Target="http://twitter.com/nahsan209" TargetMode="External"/><Relationship Id="rId1077" Type="http://schemas.openxmlformats.org/officeDocument/2006/relationships/hyperlink" Target="http://twitter.com/sss_inc" TargetMode="External"/><Relationship Id="rId251" Type="http://schemas.openxmlformats.org/officeDocument/2006/relationships/hyperlink" Target="http://t.co/Q9SA00J38D" TargetMode="External"/><Relationship Id="rId489" Type="http://schemas.openxmlformats.org/officeDocument/2006/relationships/hyperlink" Target="http://a0.twimg.com/profile_images/2885952918/dee740ad759fcc656c575eefeffa0df2_normal.jpeg" TargetMode="External"/><Relationship Id="rId654" Type="http://schemas.openxmlformats.org/officeDocument/2006/relationships/hyperlink" Target="http://pbs.twimg.com/profile_images/1864835073/CalPERS_Vertical_Logo_normal.jpg" TargetMode="External"/><Relationship Id="rId696" Type="http://schemas.openxmlformats.org/officeDocument/2006/relationships/hyperlink" Target="http://abs.twimg.com/sticky/default_profile_images/default_profile_3_normal.png" TargetMode="External"/><Relationship Id="rId861" Type="http://schemas.openxmlformats.org/officeDocument/2006/relationships/hyperlink" Target="http://twitter.com/laurabeals" TargetMode="External"/><Relationship Id="rId917" Type="http://schemas.openxmlformats.org/officeDocument/2006/relationships/hyperlink" Target="http://twitter.com/acarlman" TargetMode="External"/><Relationship Id="rId959" Type="http://schemas.openxmlformats.org/officeDocument/2006/relationships/hyperlink" Target="http://twitter.com/elisatin" TargetMode="External"/><Relationship Id="rId1102" Type="http://schemas.openxmlformats.org/officeDocument/2006/relationships/hyperlink" Target="http://twitter.com/indran_undp" TargetMode="External"/><Relationship Id="rId46" Type="http://schemas.openxmlformats.org/officeDocument/2006/relationships/hyperlink" Target="http://t.co/2ppZbYti5x" TargetMode="External"/><Relationship Id="rId293" Type="http://schemas.openxmlformats.org/officeDocument/2006/relationships/hyperlink" Target="http://pbs.twimg.com/profile_images/195655494/martin-taylor-2-1_normal.png" TargetMode="External"/><Relationship Id="rId307" Type="http://schemas.openxmlformats.org/officeDocument/2006/relationships/hyperlink" Target="http://pbs.twimg.com/profile_images/2439327739/r3wkaie1revr77qoo4cf_normal.jpeg" TargetMode="External"/><Relationship Id="rId349" Type="http://schemas.openxmlformats.org/officeDocument/2006/relationships/hyperlink" Target="http://a0.twimg.com/profile_images/378800000626828485/3b831c513ee75b41b2ebf71ff1362cdf_normal.jpeg" TargetMode="External"/><Relationship Id="rId514" Type="http://schemas.openxmlformats.org/officeDocument/2006/relationships/hyperlink" Target="http://pbs.twimg.com/profile_images/3292072955/6a938dbf6fb0703dd031d1609b5befe6_normal.jpeg" TargetMode="External"/><Relationship Id="rId556" Type="http://schemas.openxmlformats.org/officeDocument/2006/relationships/hyperlink" Target="http://pbs.twimg.com/profile_images/1154594151/50287_113663998688424_3482901_n_normal.jpg" TargetMode="External"/><Relationship Id="rId721" Type="http://schemas.openxmlformats.org/officeDocument/2006/relationships/hyperlink" Target="http://a0.twimg.com/profile_images/722541321/AP_2-25-10_normal.jpg" TargetMode="External"/><Relationship Id="rId763" Type="http://schemas.openxmlformats.org/officeDocument/2006/relationships/hyperlink" Target="http://twitter.com/helenssalmon" TargetMode="External"/><Relationship Id="rId1144" Type="http://schemas.openxmlformats.org/officeDocument/2006/relationships/hyperlink" Target="http://twitter.com/johngargani" TargetMode="External"/><Relationship Id="rId88" Type="http://schemas.openxmlformats.org/officeDocument/2006/relationships/hyperlink" Target="http://t.co/XDK0DvgOGY" TargetMode="External"/><Relationship Id="rId111" Type="http://schemas.openxmlformats.org/officeDocument/2006/relationships/hyperlink" Target="http://t.co/aTeElgklcs" TargetMode="External"/><Relationship Id="rId153" Type="http://schemas.openxmlformats.org/officeDocument/2006/relationships/hyperlink" Target="http://t.co/7hz2OuyqGQ" TargetMode="External"/><Relationship Id="rId195" Type="http://schemas.openxmlformats.org/officeDocument/2006/relationships/hyperlink" Target="http://t.co/wwHAk1HV9Y" TargetMode="External"/><Relationship Id="rId209" Type="http://schemas.openxmlformats.org/officeDocument/2006/relationships/hyperlink" Target="http://t.co/wZYtyGhlxV" TargetMode="External"/><Relationship Id="rId360" Type="http://schemas.openxmlformats.org/officeDocument/2006/relationships/hyperlink" Target="http://pbs.twimg.com/profile_images/269082476/green_3204_Fiona_and_pumpkin_normal.jpg" TargetMode="External"/><Relationship Id="rId416" Type="http://schemas.openxmlformats.org/officeDocument/2006/relationships/hyperlink" Target="http://pbs.twimg.com/profile_images/378800000393027238/eda9c79ea85967987444b9bb234be245_normal.jpeg" TargetMode="External"/><Relationship Id="rId598" Type="http://schemas.openxmlformats.org/officeDocument/2006/relationships/hyperlink" Target="http://pbs.twimg.com/profile_images/2161017286/wea_photoshoot_flowered_dress_small_normal.jpg" TargetMode="External"/><Relationship Id="rId819" Type="http://schemas.openxmlformats.org/officeDocument/2006/relationships/hyperlink" Target="http://twitter.com/msiworldwide" TargetMode="External"/><Relationship Id="rId970" Type="http://schemas.openxmlformats.org/officeDocument/2006/relationships/hyperlink" Target="http://twitter.com/bmoredatamind" TargetMode="External"/><Relationship Id="rId1004" Type="http://schemas.openxmlformats.org/officeDocument/2006/relationships/hyperlink" Target="http://twitter.com/agracknelson" TargetMode="External"/><Relationship Id="rId1046" Type="http://schemas.openxmlformats.org/officeDocument/2006/relationships/hyperlink" Target="http://twitter.com/wjguardado" TargetMode="External"/><Relationship Id="rId220" Type="http://schemas.openxmlformats.org/officeDocument/2006/relationships/hyperlink" Target="http://t.co/8UHqRKjg0J" TargetMode="External"/><Relationship Id="rId458" Type="http://schemas.openxmlformats.org/officeDocument/2006/relationships/hyperlink" Target="http://pbs.twimg.com/profile_images/2767753025/5aef1aa18322b0f4f1f87df1899f4059_normal.jpeg" TargetMode="External"/><Relationship Id="rId623" Type="http://schemas.openxmlformats.org/officeDocument/2006/relationships/hyperlink" Target="http://a0.twimg.com/profile_images/2417406748/jnmnx6oyjiiu2akpjulv_normal.png" TargetMode="External"/><Relationship Id="rId665" Type="http://schemas.openxmlformats.org/officeDocument/2006/relationships/hyperlink" Target="http://pbs.twimg.com/profile_images/3467759780/1266e8549318e2002500b21641089fe5_normal.jpeg" TargetMode="External"/><Relationship Id="rId830" Type="http://schemas.openxmlformats.org/officeDocument/2006/relationships/hyperlink" Target="http://twitter.com/evaluationmaven" TargetMode="External"/><Relationship Id="rId872" Type="http://schemas.openxmlformats.org/officeDocument/2006/relationships/hyperlink" Target="http://twitter.com/isaac_outcomes" TargetMode="External"/><Relationship Id="rId928" Type="http://schemas.openxmlformats.org/officeDocument/2006/relationships/hyperlink" Target="http://twitter.com/missjusna" TargetMode="External"/><Relationship Id="rId1088" Type="http://schemas.openxmlformats.org/officeDocument/2006/relationships/hyperlink" Target="http://twitter.com/lacarehealth" TargetMode="External"/><Relationship Id="rId15" Type="http://schemas.openxmlformats.org/officeDocument/2006/relationships/hyperlink" Target="http://t.co/kMYiFDttEj" TargetMode="External"/><Relationship Id="rId57" Type="http://schemas.openxmlformats.org/officeDocument/2006/relationships/hyperlink" Target="http://t.co/9QeRWEo26b" TargetMode="External"/><Relationship Id="rId262" Type="http://schemas.openxmlformats.org/officeDocument/2006/relationships/hyperlink" Target="http://t.co/RXXyw8FBPF" TargetMode="External"/><Relationship Id="rId318" Type="http://schemas.openxmlformats.org/officeDocument/2006/relationships/hyperlink" Target="http://pbs.twimg.com/profile_images/1218973847/Twitter-Profile-Logo_normal.png" TargetMode="External"/><Relationship Id="rId525" Type="http://schemas.openxmlformats.org/officeDocument/2006/relationships/hyperlink" Target="http://a0.twimg.com/profile_images/378800000530016686/7ce11c0629c83dc0d2affb16cde1223a_normal.jpeg" TargetMode="External"/><Relationship Id="rId567" Type="http://schemas.openxmlformats.org/officeDocument/2006/relationships/hyperlink" Target="http://pbs.twimg.com/profile_images/378800000517225423/6e8dd354bd56056ecc0e140537fee99c_normal.jpeg" TargetMode="External"/><Relationship Id="rId732" Type="http://schemas.openxmlformats.org/officeDocument/2006/relationships/hyperlink" Target="http://twitter.com/teresasmithmktg" TargetMode="External"/><Relationship Id="rId1113" Type="http://schemas.openxmlformats.org/officeDocument/2006/relationships/hyperlink" Target="http://twitter.com/nbpc1" TargetMode="External"/><Relationship Id="rId1155" Type="http://schemas.openxmlformats.org/officeDocument/2006/relationships/hyperlink" Target="http://twitter.com/eval_innovation" TargetMode="External"/><Relationship Id="rId99" Type="http://schemas.openxmlformats.org/officeDocument/2006/relationships/hyperlink" Target="http://t.co/6uciCkp1mS" TargetMode="External"/><Relationship Id="rId122" Type="http://schemas.openxmlformats.org/officeDocument/2006/relationships/hyperlink" Target="http://t.co/TCdHflbgCp" TargetMode="External"/><Relationship Id="rId164" Type="http://schemas.openxmlformats.org/officeDocument/2006/relationships/hyperlink" Target="http://t.co/AVqRPsalZz" TargetMode="External"/><Relationship Id="rId371" Type="http://schemas.openxmlformats.org/officeDocument/2006/relationships/hyperlink" Target="http://pbs.twimg.com/profile_images/1088349936/twit_36341_1539179203230_1347392450_1479512_1841256_n_normal.jpg" TargetMode="External"/><Relationship Id="rId774" Type="http://schemas.openxmlformats.org/officeDocument/2006/relationships/hyperlink" Target="http://twitter.com/dan_mcd" TargetMode="External"/><Relationship Id="rId981" Type="http://schemas.openxmlformats.org/officeDocument/2006/relationships/hyperlink" Target="http://twitter.com/omg_impact" TargetMode="External"/><Relationship Id="rId1015" Type="http://schemas.openxmlformats.org/officeDocument/2006/relationships/hyperlink" Target="http://twitter.com/lisafrantzen" TargetMode="External"/><Relationship Id="rId1057" Type="http://schemas.openxmlformats.org/officeDocument/2006/relationships/hyperlink" Target="http://twitter.com/ishidalo" TargetMode="External"/><Relationship Id="rId427" Type="http://schemas.openxmlformats.org/officeDocument/2006/relationships/hyperlink" Target="http://pbs.twimg.com/profile_images/1138620812/new_cwu_logo_normal.jpg" TargetMode="External"/><Relationship Id="rId469" Type="http://schemas.openxmlformats.org/officeDocument/2006/relationships/hyperlink" Target="http://pbs.twimg.com/profile_images/378800000614373387/a63c00ce2c08cf216d01ce2c247585a0_normal.jpeg" TargetMode="External"/><Relationship Id="rId634" Type="http://schemas.openxmlformats.org/officeDocument/2006/relationships/hyperlink" Target="http://a0.twimg.com/profile_images/2381976230/thomaz_portrait_2009_normal.jpg" TargetMode="External"/><Relationship Id="rId676" Type="http://schemas.openxmlformats.org/officeDocument/2006/relationships/hyperlink" Target="http://abs.twimg.com/sticky/default_profile_images/default_profile_1_normal.png" TargetMode="External"/><Relationship Id="rId841" Type="http://schemas.openxmlformats.org/officeDocument/2006/relationships/hyperlink" Target="http://twitter.com/cnoeone" TargetMode="External"/><Relationship Id="rId883" Type="http://schemas.openxmlformats.org/officeDocument/2006/relationships/hyperlink" Target="http://twitter.com/evalu8r" TargetMode="External"/><Relationship Id="rId1099" Type="http://schemas.openxmlformats.org/officeDocument/2006/relationships/hyperlink" Target="http://twitter.com/living_cities" TargetMode="External"/><Relationship Id="rId26" Type="http://schemas.openxmlformats.org/officeDocument/2006/relationships/hyperlink" Target="http://t.co/JEzlSWgw" TargetMode="External"/><Relationship Id="rId231" Type="http://schemas.openxmlformats.org/officeDocument/2006/relationships/hyperlink" Target="http://t.co/rdVgR7ehs0" TargetMode="External"/><Relationship Id="rId273" Type="http://schemas.openxmlformats.org/officeDocument/2006/relationships/hyperlink" Target="http://t.co/apZLNvKJOI" TargetMode="External"/><Relationship Id="rId329" Type="http://schemas.openxmlformats.org/officeDocument/2006/relationships/hyperlink" Target="http://pbs.twimg.com/profile_images/1344627364/KHG_CB_normal.jpg" TargetMode="External"/><Relationship Id="rId480" Type="http://schemas.openxmlformats.org/officeDocument/2006/relationships/hyperlink" Target="http://pbs.twimg.com/profile_images/378800000251754749/92ae4e76b9d1c3a27cc007ad8c61d07f_normal.jpeg" TargetMode="External"/><Relationship Id="rId536" Type="http://schemas.openxmlformats.org/officeDocument/2006/relationships/hyperlink" Target="http://pbs.twimg.com/profile_images/2439399014/8lmprtzmddgc1r088w8e_normal.jpeg" TargetMode="External"/><Relationship Id="rId701" Type="http://schemas.openxmlformats.org/officeDocument/2006/relationships/hyperlink" Target="http://a0.twimg.com/profile_images/1380256874/PDA_Twitter_normal.jpg" TargetMode="External"/><Relationship Id="rId939" Type="http://schemas.openxmlformats.org/officeDocument/2006/relationships/hyperlink" Target="http://twitter.com/damianrainey" TargetMode="External"/><Relationship Id="rId1124" Type="http://schemas.openxmlformats.org/officeDocument/2006/relationships/hyperlink" Target="http://twitter.com/azftf" TargetMode="External"/><Relationship Id="rId68" Type="http://schemas.openxmlformats.org/officeDocument/2006/relationships/hyperlink" Target="http://t.co/B2bmTkegEW" TargetMode="External"/><Relationship Id="rId133" Type="http://schemas.openxmlformats.org/officeDocument/2006/relationships/hyperlink" Target="http://t.co/ZnDdSE4ZLe" TargetMode="External"/><Relationship Id="rId175" Type="http://schemas.openxmlformats.org/officeDocument/2006/relationships/hyperlink" Target="http://t.co/jP7MasyhXc" TargetMode="External"/><Relationship Id="rId340" Type="http://schemas.openxmlformats.org/officeDocument/2006/relationships/hyperlink" Target="http://pbs.twimg.com/profile_images/1723558120/Pamoja_Blue__Twitter__normal.jpg" TargetMode="External"/><Relationship Id="rId578" Type="http://schemas.openxmlformats.org/officeDocument/2006/relationships/hyperlink" Target="http://pbs.twimg.com/profile_images/2694851463/961fe8cd2bcca648b257e2bb688b3873_normal.png" TargetMode="External"/><Relationship Id="rId743" Type="http://schemas.openxmlformats.org/officeDocument/2006/relationships/hyperlink" Target="http://twitter.com/discovercgu" TargetMode="External"/><Relationship Id="rId785" Type="http://schemas.openxmlformats.org/officeDocument/2006/relationships/hyperlink" Target="http://twitter.com/vicvrana" TargetMode="External"/><Relationship Id="rId950" Type="http://schemas.openxmlformats.org/officeDocument/2006/relationships/hyperlink" Target="http://twitter.com/annie314159" TargetMode="External"/><Relationship Id="rId992" Type="http://schemas.openxmlformats.org/officeDocument/2006/relationships/hyperlink" Target="http://twitter.com/margaretroller" TargetMode="External"/><Relationship Id="rId1026" Type="http://schemas.openxmlformats.org/officeDocument/2006/relationships/hyperlink" Target="http://twitter.com/alexfink" TargetMode="External"/><Relationship Id="rId200" Type="http://schemas.openxmlformats.org/officeDocument/2006/relationships/hyperlink" Target="http://t.co/ZQPdeY4dXN" TargetMode="External"/><Relationship Id="rId382" Type="http://schemas.openxmlformats.org/officeDocument/2006/relationships/hyperlink" Target="http://a0.twimg.com/profile_images/2878446283/490821d5e74d2eb6a0b69765b6b87e60_normal.jpeg" TargetMode="External"/><Relationship Id="rId438" Type="http://schemas.openxmlformats.org/officeDocument/2006/relationships/hyperlink" Target="http://pbs.twimg.com/profile_images/3500595413/664532f13ed8ecc2bcc39736c4c6f3ab_normal.jpeg" TargetMode="External"/><Relationship Id="rId603" Type="http://schemas.openxmlformats.org/officeDocument/2006/relationships/hyperlink" Target="http://a0.twimg.com/profile_images/825276870/jdc_1_normal.jpg" TargetMode="External"/><Relationship Id="rId645" Type="http://schemas.openxmlformats.org/officeDocument/2006/relationships/hyperlink" Target="http://pbs.twimg.com/profile_images/1929247932/logosqr_normal.jpg" TargetMode="External"/><Relationship Id="rId687" Type="http://schemas.openxmlformats.org/officeDocument/2006/relationships/hyperlink" Target="http://a0.twimg.com/profile_images/315243922/QforDQ_normal.gif" TargetMode="External"/><Relationship Id="rId810" Type="http://schemas.openxmlformats.org/officeDocument/2006/relationships/hyperlink" Target="http://twitter.com/hapeeler" TargetMode="External"/><Relationship Id="rId852" Type="http://schemas.openxmlformats.org/officeDocument/2006/relationships/hyperlink" Target="http://twitter.com/ideaseval" TargetMode="External"/><Relationship Id="rId908" Type="http://schemas.openxmlformats.org/officeDocument/2006/relationships/hyperlink" Target="http://twitter.com/aspeninstitute" TargetMode="External"/><Relationship Id="rId1068" Type="http://schemas.openxmlformats.org/officeDocument/2006/relationships/hyperlink" Target="http://twitter.com/anniehillar" TargetMode="External"/><Relationship Id="rId242" Type="http://schemas.openxmlformats.org/officeDocument/2006/relationships/hyperlink" Target="http://t.co/galC0F5rEJ" TargetMode="External"/><Relationship Id="rId284" Type="http://schemas.openxmlformats.org/officeDocument/2006/relationships/hyperlink" Target="http://t.co/JEJV9HSuQc" TargetMode="External"/><Relationship Id="rId491" Type="http://schemas.openxmlformats.org/officeDocument/2006/relationships/hyperlink" Target="http://a0.twimg.com/profile_images/3620537779/3a7c687bd87dd37fdc60e7d16b123bf6_normal.jpeg" TargetMode="External"/><Relationship Id="rId505" Type="http://schemas.openxmlformats.org/officeDocument/2006/relationships/hyperlink" Target="http://pbs.twimg.com/profile_images/344513261575157667/e73b988f4bd2c9b8bfa3eb92d9aaa286_normal.jpeg" TargetMode="External"/><Relationship Id="rId712" Type="http://schemas.openxmlformats.org/officeDocument/2006/relationships/hyperlink" Target="http://pbs.twimg.com/profile_images/53142956/Saw-whet_Owl_10_normal.jpg" TargetMode="External"/><Relationship Id="rId894" Type="http://schemas.openxmlformats.org/officeDocument/2006/relationships/hyperlink" Target="http://twitter.com/ambersligar" TargetMode="External"/><Relationship Id="rId1135" Type="http://schemas.openxmlformats.org/officeDocument/2006/relationships/hyperlink" Target="http://twitter.com/akanadavid" TargetMode="External"/><Relationship Id="rId37" Type="http://schemas.openxmlformats.org/officeDocument/2006/relationships/hyperlink" Target="http://t.co/D9DGEIHcsu" TargetMode="External"/><Relationship Id="rId79" Type="http://schemas.openxmlformats.org/officeDocument/2006/relationships/hyperlink" Target="http://t.co/eNwqYSuxNc" TargetMode="External"/><Relationship Id="rId102" Type="http://schemas.openxmlformats.org/officeDocument/2006/relationships/hyperlink" Target="http://t.co/dXvKhsKs" TargetMode="External"/><Relationship Id="rId144" Type="http://schemas.openxmlformats.org/officeDocument/2006/relationships/hyperlink" Target="http://t.co/uyu1mizCJS" TargetMode="External"/><Relationship Id="rId547" Type="http://schemas.openxmlformats.org/officeDocument/2006/relationships/hyperlink" Target="http://a0.twimg.com/profile_images/1608166974/EERS_logo_smallest_normal.png" TargetMode="External"/><Relationship Id="rId589" Type="http://schemas.openxmlformats.org/officeDocument/2006/relationships/hyperlink" Target="http://pbs.twimg.com/profile_images/378800000176596422/f5150996913c40e91020ea9dff772cb8_normal.jpeg" TargetMode="External"/><Relationship Id="rId754" Type="http://schemas.openxmlformats.org/officeDocument/2006/relationships/hyperlink" Target="http://twitter.com/dcameron_ielts" TargetMode="External"/><Relationship Id="rId796" Type="http://schemas.openxmlformats.org/officeDocument/2006/relationships/hyperlink" Target="http://twitter.com/hollywhisman" TargetMode="External"/><Relationship Id="rId961" Type="http://schemas.openxmlformats.org/officeDocument/2006/relationships/hyperlink" Target="http://twitter.com/beccacarsel" TargetMode="External"/><Relationship Id="rId90" Type="http://schemas.openxmlformats.org/officeDocument/2006/relationships/hyperlink" Target="http://t.co/t14h9DD9z1" TargetMode="External"/><Relationship Id="rId186" Type="http://schemas.openxmlformats.org/officeDocument/2006/relationships/hyperlink" Target="https://t.co/oSQ6qIgBGR" TargetMode="External"/><Relationship Id="rId351" Type="http://schemas.openxmlformats.org/officeDocument/2006/relationships/hyperlink" Target="http://pbs.twimg.com/profile_images/2671532598/4814920aa5cac724fdf1fb1e5649591e_normal.jpeg" TargetMode="External"/><Relationship Id="rId393" Type="http://schemas.openxmlformats.org/officeDocument/2006/relationships/hyperlink" Target="http://pbs.twimg.com/profile_images/1366565260/HPIM0658_normal.jpg" TargetMode="External"/><Relationship Id="rId407" Type="http://schemas.openxmlformats.org/officeDocument/2006/relationships/hyperlink" Target="http://pbs.twimg.com/profile_images/307558537/caise-twitter-icon_normal.png" TargetMode="External"/><Relationship Id="rId449" Type="http://schemas.openxmlformats.org/officeDocument/2006/relationships/hyperlink" Target="http://pbs.twimg.com/profile_images/1189166743/sky_normal.jpg" TargetMode="External"/><Relationship Id="rId614" Type="http://schemas.openxmlformats.org/officeDocument/2006/relationships/hyperlink" Target="http://a0.twimg.com/profile_images/1881802563/united-way-lock-up-rgb-01_2_normal.jpg" TargetMode="External"/><Relationship Id="rId656" Type="http://schemas.openxmlformats.org/officeDocument/2006/relationships/hyperlink" Target="http://pbs.twimg.com/profile_images/1296142579/morariu_johanna_headshot_normal.jpg" TargetMode="External"/><Relationship Id="rId821" Type="http://schemas.openxmlformats.org/officeDocument/2006/relationships/hyperlink" Target="http://twitter.com/kristinwolff" TargetMode="External"/><Relationship Id="rId863" Type="http://schemas.openxmlformats.org/officeDocument/2006/relationships/hyperlink" Target="http://twitter.com/abmakulec" TargetMode="External"/><Relationship Id="rId1037" Type="http://schemas.openxmlformats.org/officeDocument/2006/relationships/hyperlink" Target="http://twitter.com/angelina_lop" TargetMode="External"/><Relationship Id="rId1079" Type="http://schemas.openxmlformats.org/officeDocument/2006/relationships/hyperlink" Target="http://twitter.com/suementors" TargetMode="External"/><Relationship Id="rId211" Type="http://schemas.openxmlformats.org/officeDocument/2006/relationships/hyperlink" Target="http://t.co/5ypQIPShkP" TargetMode="External"/><Relationship Id="rId253" Type="http://schemas.openxmlformats.org/officeDocument/2006/relationships/hyperlink" Target="http://t.co/uyqyluz8U8" TargetMode="External"/><Relationship Id="rId295" Type="http://schemas.openxmlformats.org/officeDocument/2006/relationships/hyperlink" Target="http://pbs.twimg.com/profile_images/1356884829/Photo_2_normal.jpg" TargetMode="External"/><Relationship Id="rId309" Type="http://schemas.openxmlformats.org/officeDocument/2006/relationships/hyperlink" Target="http://pbs.twimg.com/profile_images/3125135348/96a485cbe9b0918628c313f08177c217_normal.jpeg" TargetMode="External"/><Relationship Id="rId460" Type="http://schemas.openxmlformats.org/officeDocument/2006/relationships/hyperlink" Target="http://a0.twimg.com/profile_images/378800000614924867/c281be0da407e3b18c0234a087bac566_normal.jpeg" TargetMode="External"/><Relationship Id="rId516" Type="http://schemas.openxmlformats.org/officeDocument/2006/relationships/hyperlink" Target="http://pbs.twimg.com/profile_images/2798175354/98fe469aaa47f9b7ce065882f07edfb9_normal.jpeg" TargetMode="External"/><Relationship Id="rId698" Type="http://schemas.openxmlformats.org/officeDocument/2006/relationships/hyperlink" Target="http://pbs.twimg.com/profile_images/3496170551/833a4940d80a4c7872c2a85101cd34d8_normal.png" TargetMode="External"/><Relationship Id="rId919" Type="http://schemas.openxmlformats.org/officeDocument/2006/relationships/hyperlink" Target="http://twitter.com/knowledgeall" TargetMode="External"/><Relationship Id="rId1090" Type="http://schemas.openxmlformats.org/officeDocument/2006/relationships/hyperlink" Target="http://twitter.com/djbernstein" TargetMode="External"/><Relationship Id="rId1104" Type="http://schemas.openxmlformats.org/officeDocument/2006/relationships/hyperlink" Target="http://twitter.com/nora_murphy" TargetMode="External"/><Relationship Id="rId1146" Type="http://schemas.openxmlformats.org/officeDocument/2006/relationships/hyperlink" Target="http://twitter.com/albertocairo" TargetMode="External"/><Relationship Id="rId48" Type="http://schemas.openxmlformats.org/officeDocument/2006/relationships/hyperlink" Target="http://t.co/pE0WULedWU" TargetMode="External"/><Relationship Id="rId113" Type="http://schemas.openxmlformats.org/officeDocument/2006/relationships/hyperlink" Target="http://t.co/m1TL6Ppy2M" TargetMode="External"/><Relationship Id="rId320" Type="http://schemas.openxmlformats.org/officeDocument/2006/relationships/hyperlink" Target="http://pbs.twimg.com/profile_images/3704017669/a0ef13d94ffe63fdba751e3c852d78f3_normal.jpeg" TargetMode="External"/><Relationship Id="rId558" Type="http://schemas.openxmlformats.org/officeDocument/2006/relationships/hyperlink" Target="http://pbs.twimg.com/profile_images/2823464080/c7547705a36a265a126509d112e825ce_normal.jpeg" TargetMode="External"/><Relationship Id="rId723" Type="http://schemas.openxmlformats.org/officeDocument/2006/relationships/hyperlink" Target="http://abs.twimg.com/sticky/default_profile_images/default_profile_6_normal.png" TargetMode="External"/><Relationship Id="rId765" Type="http://schemas.openxmlformats.org/officeDocument/2006/relationships/hyperlink" Target="http://twitter.com/jadz" TargetMode="External"/><Relationship Id="rId930" Type="http://schemas.openxmlformats.org/officeDocument/2006/relationships/hyperlink" Target="http://twitter.com/resilientchild" TargetMode="External"/><Relationship Id="rId972" Type="http://schemas.openxmlformats.org/officeDocument/2006/relationships/hyperlink" Target="http://twitter.com/scriv1" TargetMode="External"/><Relationship Id="rId1006" Type="http://schemas.openxmlformats.org/officeDocument/2006/relationships/hyperlink" Target="http://twitter.com/nationalzoo" TargetMode="External"/><Relationship Id="rId155" Type="http://schemas.openxmlformats.org/officeDocument/2006/relationships/hyperlink" Target="http://t.co/w2r8S5ye7A" TargetMode="External"/><Relationship Id="rId197" Type="http://schemas.openxmlformats.org/officeDocument/2006/relationships/hyperlink" Target="http://t.co/Sdo7WexNrF" TargetMode="External"/><Relationship Id="rId362" Type="http://schemas.openxmlformats.org/officeDocument/2006/relationships/hyperlink" Target="http://pbs.twimg.com/profile_images/2232658735/image_normal.jpg" TargetMode="External"/><Relationship Id="rId418" Type="http://schemas.openxmlformats.org/officeDocument/2006/relationships/hyperlink" Target="http://a0.twimg.com/profile_images/1277191187/evalcentral_normal.png" TargetMode="External"/><Relationship Id="rId625" Type="http://schemas.openxmlformats.org/officeDocument/2006/relationships/hyperlink" Target="http://pbs.twimg.com/profile_images/1479508730/Square_logo_normal.jpg" TargetMode="External"/><Relationship Id="rId832" Type="http://schemas.openxmlformats.org/officeDocument/2006/relationships/hyperlink" Target="http://twitter.com/first5monterey" TargetMode="External"/><Relationship Id="rId1048" Type="http://schemas.openxmlformats.org/officeDocument/2006/relationships/hyperlink" Target="http://twitter.com/rthezel" TargetMode="External"/><Relationship Id="rId222" Type="http://schemas.openxmlformats.org/officeDocument/2006/relationships/hyperlink" Target="http://t.co/H9DyShU0EG" TargetMode="External"/><Relationship Id="rId264" Type="http://schemas.openxmlformats.org/officeDocument/2006/relationships/hyperlink" Target="http://t.co/ZsT78rgQWd" TargetMode="External"/><Relationship Id="rId471" Type="http://schemas.openxmlformats.org/officeDocument/2006/relationships/hyperlink" Target="http://pbs.twimg.com/profile_images/3650563709/be8b17986a46274c6fb3b37e7d4e6e43_normal.jpeg" TargetMode="External"/><Relationship Id="rId667" Type="http://schemas.openxmlformats.org/officeDocument/2006/relationships/hyperlink" Target="http://pbs.twimg.com/profile_images/1216522852/image_normal.jpg" TargetMode="External"/><Relationship Id="rId874" Type="http://schemas.openxmlformats.org/officeDocument/2006/relationships/hyperlink" Target="http://twitter.com/artswave" TargetMode="External"/><Relationship Id="rId1115" Type="http://schemas.openxmlformats.org/officeDocument/2006/relationships/hyperlink" Target="http://twitter.com/urbanalliance" TargetMode="External"/><Relationship Id="rId17" Type="http://schemas.openxmlformats.org/officeDocument/2006/relationships/hyperlink" Target="http://t.co/JGKyXUbAhw" TargetMode="External"/><Relationship Id="rId59" Type="http://schemas.openxmlformats.org/officeDocument/2006/relationships/hyperlink" Target="http://t.co/YiaLS7vyWT" TargetMode="External"/><Relationship Id="rId124" Type="http://schemas.openxmlformats.org/officeDocument/2006/relationships/hyperlink" Target="http://t.co/uC2dPgUv5i" TargetMode="External"/><Relationship Id="rId527" Type="http://schemas.openxmlformats.org/officeDocument/2006/relationships/hyperlink" Target="http://pbs.twimg.com/profile_images/3293224650/259c94c8d4f9b427dca5832b8b3c3f12_normal.jpeg" TargetMode="External"/><Relationship Id="rId569" Type="http://schemas.openxmlformats.org/officeDocument/2006/relationships/hyperlink" Target="http://a0.twimg.com/profile_images/378800000138149747/54f23f18b993fdfc983158df168e9bd5_normal.png" TargetMode="External"/><Relationship Id="rId734" Type="http://schemas.openxmlformats.org/officeDocument/2006/relationships/hyperlink" Target="http://twitter.com/h_y_l" TargetMode="External"/><Relationship Id="rId776" Type="http://schemas.openxmlformats.org/officeDocument/2006/relationships/hyperlink" Target="http://twitter.com/comofevaluators" TargetMode="External"/><Relationship Id="rId941" Type="http://schemas.openxmlformats.org/officeDocument/2006/relationships/hyperlink" Target="http://twitter.com/_fundraisers" TargetMode="External"/><Relationship Id="rId983" Type="http://schemas.openxmlformats.org/officeDocument/2006/relationships/hyperlink" Target="http://twitter.com/jrainedrop" TargetMode="External"/><Relationship Id="rId1157" Type="http://schemas.openxmlformats.org/officeDocument/2006/relationships/hyperlink" Target="http://twitter.com/ddfoltz" TargetMode="External"/><Relationship Id="rId70" Type="http://schemas.openxmlformats.org/officeDocument/2006/relationships/hyperlink" Target="http://t.co/lN0Seeisp9" TargetMode="External"/><Relationship Id="rId166" Type="http://schemas.openxmlformats.org/officeDocument/2006/relationships/hyperlink" Target="http://t.co/pxFzJSlcdY" TargetMode="External"/><Relationship Id="rId331" Type="http://schemas.openxmlformats.org/officeDocument/2006/relationships/hyperlink" Target="http://pbs.twimg.com/profile_images/3494106196/741413bd60e3196f4faa5b2b253766bd_normal.jpeg" TargetMode="External"/><Relationship Id="rId373" Type="http://schemas.openxmlformats.org/officeDocument/2006/relationships/hyperlink" Target="http://pbs.twimg.com/profile_images/378800000318214158/2222025757803ad9d40a63883f290a2a_normal.jpeg" TargetMode="External"/><Relationship Id="rId429" Type="http://schemas.openxmlformats.org/officeDocument/2006/relationships/hyperlink" Target="http://a0.twimg.com/profile_images/2652216170/8ac0ac2346aa183d062bbcb976208597_normal.png" TargetMode="External"/><Relationship Id="rId580" Type="http://schemas.openxmlformats.org/officeDocument/2006/relationships/hyperlink" Target="http://pbs.twimg.com/profile_images/378800000036682774/cca4bef6609502c271667ce4ad55a552_normal.jpeg" TargetMode="External"/><Relationship Id="rId636" Type="http://schemas.openxmlformats.org/officeDocument/2006/relationships/hyperlink" Target="http://pbs.twimg.com/profile_images/288079338/2_normal.jpg" TargetMode="External"/><Relationship Id="rId801" Type="http://schemas.openxmlformats.org/officeDocument/2006/relationships/hyperlink" Target="http://twitter.com/splachtaelliott" TargetMode="External"/><Relationship Id="rId1017" Type="http://schemas.openxmlformats.org/officeDocument/2006/relationships/hyperlink" Target="http://twitter.com/elisegarvey" TargetMode="External"/><Relationship Id="rId1059" Type="http://schemas.openxmlformats.org/officeDocument/2006/relationships/hyperlink" Target="http://twitter.com/ej" TargetMode="External"/><Relationship Id="rId1" Type="http://schemas.openxmlformats.org/officeDocument/2006/relationships/hyperlink" Target="http://t.co/GeqBQtY7na" TargetMode="External"/><Relationship Id="rId233" Type="http://schemas.openxmlformats.org/officeDocument/2006/relationships/hyperlink" Target="http://t.co/DpWu48Lf1f" TargetMode="External"/><Relationship Id="rId440" Type="http://schemas.openxmlformats.org/officeDocument/2006/relationships/hyperlink" Target="http://pbs.twimg.com/profile_images/2427301218/jzimmerman_normal.JPG" TargetMode="External"/><Relationship Id="rId678" Type="http://schemas.openxmlformats.org/officeDocument/2006/relationships/hyperlink" Target="http://pbs.twimg.com/profile_images/378800000635789137/cd60e2a06ca61f9518e9bb4f812ca312_normal.jpeg" TargetMode="External"/><Relationship Id="rId843" Type="http://schemas.openxmlformats.org/officeDocument/2006/relationships/hyperlink" Target="http://twitter.com/_onedc" TargetMode="External"/><Relationship Id="rId885" Type="http://schemas.openxmlformats.org/officeDocument/2006/relationships/hyperlink" Target="http://twitter.com/emeraldedu" TargetMode="External"/><Relationship Id="rId1070" Type="http://schemas.openxmlformats.org/officeDocument/2006/relationships/hyperlink" Target="http://twitter.com/tanawuliji" TargetMode="External"/><Relationship Id="rId1126" Type="http://schemas.openxmlformats.org/officeDocument/2006/relationships/hyperlink" Target="http://twitter.com/guerrillareads" TargetMode="External"/><Relationship Id="rId28" Type="http://schemas.openxmlformats.org/officeDocument/2006/relationships/hyperlink" Target="http://t.co/6GBDxuW5gO" TargetMode="External"/><Relationship Id="rId275" Type="http://schemas.openxmlformats.org/officeDocument/2006/relationships/hyperlink" Target="http://t.co/rhPeGPNNly" TargetMode="External"/><Relationship Id="rId300" Type="http://schemas.openxmlformats.org/officeDocument/2006/relationships/hyperlink" Target="http://pbs.twimg.com/profile_images/2823741175/36be3fb121015368d04a76f7cb01a8ff_normal.png" TargetMode="External"/><Relationship Id="rId482" Type="http://schemas.openxmlformats.org/officeDocument/2006/relationships/hyperlink" Target="http://pbs.twimg.com/profile_images/1877533883/Twitter_avatar_normal.jpg" TargetMode="External"/><Relationship Id="rId538" Type="http://schemas.openxmlformats.org/officeDocument/2006/relationships/hyperlink" Target="http://a0.twimg.com/profile_images/378800000468984200/8a06feb8a8aa63fb2046eaf324f1b1d4_normal.jpeg" TargetMode="External"/><Relationship Id="rId703" Type="http://schemas.openxmlformats.org/officeDocument/2006/relationships/hyperlink" Target="http://pbs.twimg.com/profile_images/1583828109/DSCF1627_2_normal.JPG" TargetMode="External"/><Relationship Id="rId745" Type="http://schemas.openxmlformats.org/officeDocument/2006/relationships/hyperlink" Target="http://twitter.com/sc4ccm" TargetMode="External"/><Relationship Id="rId910" Type="http://schemas.openxmlformats.org/officeDocument/2006/relationships/hyperlink" Target="http://twitter.com/globalgiving" TargetMode="External"/><Relationship Id="rId952" Type="http://schemas.openxmlformats.org/officeDocument/2006/relationships/hyperlink" Target="http://twitter.com/jwasbes" TargetMode="External"/><Relationship Id="rId81" Type="http://schemas.openxmlformats.org/officeDocument/2006/relationships/hyperlink" Target="http://t.co/gyzHlIkDSp" TargetMode="External"/><Relationship Id="rId135" Type="http://schemas.openxmlformats.org/officeDocument/2006/relationships/hyperlink" Target="http://t.co/Vuq42ruo1p" TargetMode="External"/><Relationship Id="rId177" Type="http://schemas.openxmlformats.org/officeDocument/2006/relationships/hyperlink" Target="http://t.co/fKTVQRAntr" TargetMode="External"/><Relationship Id="rId342" Type="http://schemas.openxmlformats.org/officeDocument/2006/relationships/hyperlink" Target="http://pbs.twimg.com/profile_images/378800000458052854/c464b9e7826087d3b6308b839561efd4_normal.png" TargetMode="External"/><Relationship Id="rId384" Type="http://schemas.openxmlformats.org/officeDocument/2006/relationships/hyperlink" Target="http://a0.twimg.com/profile_images/3727019582/1a5caa4a6264a6bf470328085d910ae6_normal.jpeg" TargetMode="External"/><Relationship Id="rId591" Type="http://schemas.openxmlformats.org/officeDocument/2006/relationships/hyperlink" Target="http://a0.twimg.com/profile_images/3659288467/720f76bcb6150a10827863e0e83133f9_normal.jpeg" TargetMode="External"/><Relationship Id="rId605" Type="http://schemas.openxmlformats.org/officeDocument/2006/relationships/hyperlink" Target="http://a0.twimg.com/profile_images/2926959677/9b24efed1a35c998b36d86043cbce888_normal.jpeg" TargetMode="External"/><Relationship Id="rId787" Type="http://schemas.openxmlformats.org/officeDocument/2006/relationships/hyperlink" Target="http://twitter.com/gafcpnews" TargetMode="External"/><Relationship Id="rId812" Type="http://schemas.openxmlformats.org/officeDocument/2006/relationships/hyperlink" Target="http://twitter.com/rjholladay" TargetMode="External"/><Relationship Id="rId994" Type="http://schemas.openxmlformats.org/officeDocument/2006/relationships/hyperlink" Target="http://twitter.com/jmemclean" TargetMode="External"/><Relationship Id="rId1028" Type="http://schemas.openxmlformats.org/officeDocument/2006/relationships/hyperlink" Target="http://twitter.com/fsgt" TargetMode="External"/><Relationship Id="rId202" Type="http://schemas.openxmlformats.org/officeDocument/2006/relationships/hyperlink" Target="http://t.co/pQhofoWKBG" TargetMode="External"/><Relationship Id="rId244" Type="http://schemas.openxmlformats.org/officeDocument/2006/relationships/hyperlink" Target="http://t.co/B0F8pmyKkj" TargetMode="External"/><Relationship Id="rId647" Type="http://schemas.openxmlformats.org/officeDocument/2006/relationships/hyperlink" Target="http://pbs.twimg.com/profile_images/1168822762/blue_logo_small_normal.jpg" TargetMode="External"/><Relationship Id="rId689" Type="http://schemas.openxmlformats.org/officeDocument/2006/relationships/hyperlink" Target="http://pbs.twimg.com/profile_images/1429062105/cover_normal.png" TargetMode="External"/><Relationship Id="rId854" Type="http://schemas.openxmlformats.org/officeDocument/2006/relationships/hyperlink" Target="http://twitter.com/evalpartners" TargetMode="External"/><Relationship Id="rId896" Type="http://schemas.openxmlformats.org/officeDocument/2006/relationships/hyperlink" Target="http://twitter.com/mscrystalduran" TargetMode="External"/><Relationship Id="rId1081" Type="http://schemas.openxmlformats.org/officeDocument/2006/relationships/hyperlink" Target="http://twitter.com/chrislysy" TargetMode="External"/><Relationship Id="rId39" Type="http://schemas.openxmlformats.org/officeDocument/2006/relationships/hyperlink" Target="http://t.co/8K2sjOJe7J" TargetMode="External"/><Relationship Id="rId286" Type="http://schemas.openxmlformats.org/officeDocument/2006/relationships/hyperlink" Target="http://t.co/3DoWYuPu" TargetMode="External"/><Relationship Id="rId451" Type="http://schemas.openxmlformats.org/officeDocument/2006/relationships/hyperlink" Target="http://pbs.twimg.com/profile_images/378800000017058288/1fa408709b1f1110ecf29c999d9ec303_normal.jpeg" TargetMode="External"/><Relationship Id="rId493" Type="http://schemas.openxmlformats.org/officeDocument/2006/relationships/hyperlink" Target="http://pbs.twimg.com/profile_images/67187204/Faculty_Eddy_normal.jpg" TargetMode="External"/><Relationship Id="rId507" Type="http://schemas.openxmlformats.org/officeDocument/2006/relationships/hyperlink" Target="http://a0.twimg.com/profile_images/378800000602046248/7ba1521d5dab2c23656566e13e8b7416_normal.jpeg" TargetMode="External"/><Relationship Id="rId549" Type="http://schemas.openxmlformats.org/officeDocument/2006/relationships/hyperlink" Target="http://pbs.twimg.com/profile_images/2508238026/bhebz98o4r2r0fu1ss2m_normal.jpeg" TargetMode="External"/><Relationship Id="rId714" Type="http://schemas.openxmlformats.org/officeDocument/2006/relationships/hyperlink" Target="http://pbs.twimg.com/profile_images/3157822754/db115772fc5f2420f5fb98e010f4d4cc_normal.jpeg" TargetMode="External"/><Relationship Id="rId756" Type="http://schemas.openxmlformats.org/officeDocument/2006/relationships/hyperlink" Target="http://twitter.com/practicalaction" TargetMode="External"/><Relationship Id="rId921" Type="http://schemas.openxmlformats.org/officeDocument/2006/relationships/hyperlink" Target="http://twitter.com/fdncenter" TargetMode="External"/><Relationship Id="rId1137" Type="http://schemas.openxmlformats.org/officeDocument/2006/relationships/hyperlink" Target="http://twitter.com/praxsozi" TargetMode="External"/><Relationship Id="rId50" Type="http://schemas.openxmlformats.org/officeDocument/2006/relationships/hyperlink" Target="http://t.co/8ZkJUNI0qK" TargetMode="External"/><Relationship Id="rId104" Type="http://schemas.openxmlformats.org/officeDocument/2006/relationships/hyperlink" Target="http://t.co/NE1Xx04vzp" TargetMode="External"/><Relationship Id="rId146" Type="http://schemas.openxmlformats.org/officeDocument/2006/relationships/hyperlink" Target="http://t.co/Yg80Gvq7" TargetMode="External"/><Relationship Id="rId188" Type="http://schemas.openxmlformats.org/officeDocument/2006/relationships/hyperlink" Target="http://t.co/5YXQW7X16e" TargetMode="External"/><Relationship Id="rId311" Type="http://schemas.openxmlformats.org/officeDocument/2006/relationships/hyperlink" Target="http://a0.twimg.com/profile_images/378800000440584960/13addeb1227b68198645798b408cda94_normal.jpeg" TargetMode="External"/><Relationship Id="rId353" Type="http://schemas.openxmlformats.org/officeDocument/2006/relationships/hyperlink" Target="http://pbs.twimg.com/profile_images/378800000415725630/fcef9834eaf05063d9d6882292efae7e_normal.jpeg" TargetMode="External"/><Relationship Id="rId395" Type="http://schemas.openxmlformats.org/officeDocument/2006/relationships/hyperlink" Target="http://pbs.twimg.com/profile_images/1654261353/urc_icon_normal.jpg" TargetMode="External"/><Relationship Id="rId409" Type="http://schemas.openxmlformats.org/officeDocument/2006/relationships/hyperlink" Target="http://pbs.twimg.com/profile_images/2492774715/image_normal.jpg" TargetMode="External"/><Relationship Id="rId560" Type="http://schemas.openxmlformats.org/officeDocument/2006/relationships/hyperlink" Target="http://pbs.twimg.com/profile_images/1533261701/logo_only_normal.jpg" TargetMode="External"/><Relationship Id="rId798" Type="http://schemas.openxmlformats.org/officeDocument/2006/relationships/hyperlink" Target="http://twitter.com/johannaberg" TargetMode="External"/><Relationship Id="rId963" Type="http://schemas.openxmlformats.org/officeDocument/2006/relationships/hyperlink" Target="http://twitter.com/ddfolz" TargetMode="External"/><Relationship Id="rId1039" Type="http://schemas.openxmlformats.org/officeDocument/2006/relationships/hyperlink" Target="http://twitter.com/irate01" TargetMode="External"/><Relationship Id="rId92" Type="http://schemas.openxmlformats.org/officeDocument/2006/relationships/hyperlink" Target="http://t.co/nLHMKwe1s7" TargetMode="External"/><Relationship Id="rId213" Type="http://schemas.openxmlformats.org/officeDocument/2006/relationships/hyperlink" Target="http://t.co/ZEjCfUgUSy" TargetMode="External"/><Relationship Id="rId420" Type="http://schemas.openxmlformats.org/officeDocument/2006/relationships/hyperlink" Target="http://a0.twimg.com/profile_images/1088049094/image_normal.jpg" TargetMode="External"/><Relationship Id="rId616" Type="http://schemas.openxmlformats.org/officeDocument/2006/relationships/hyperlink" Target="http://pbs.twimg.com/profile_images/378800000147557925/857a1d4e397330d834851f8c9523cbbb_normal.jpeg" TargetMode="External"/><Relationship Id="rId658" Type="http://schemas.openxmlformats.org/officeDocument/2006/relationships/hyperlink" Target="http://pbs.twimg.com/profile_images/2812188689/8aaed8ddfcc751a7ba03b7ab7a87b4be_normal.png" TargetMode="External"/><Relationship Id="rId823" Type="http://schemas.openxmlformats.org/officeDocument/2006/relationships/hyperlink" Target="http://twitter.com/ly_wilson" TargetMode="External"/><Relationship Id="rId865" Type="http://schemas.openxmlformats.org/officeDocument/2006/relationships/hyperlink" Target="http://twitter.com/gefeo_tweets" TargetMode="External"/><Relationship Id="rId1050" Type="http://schemas.openxmlformats.org/officeDocument/2006/relationships/hyperlink" Target="http://twitter.com/cormacquinn" TargetMode="External"/><Relationship Id="rId255" Type="http://schemas.openxmlformats.org/officeDocument/2006/relationships/hyperlink" Target="http://t.co/LVZF3NdYbz" TargetMode="External"/><Relationship Id="rId297" Type="http://schemas.openxmlformats.org/officeDocument/2006/relationships/hyperlink" Target="http://pbs.twimg.com/profile_images/3485711305/0bebb12d5e8f689855cf1a02653d2645_normal.jpeg" TargetMode="External"/><Relationship Id="rId462" Type="http://schemas.openxmlformats.org/officeDocument/2006/relationships/hyperlink" Target="http://a0.twimg.com/profile_images/1619377108/Alchemy_3c_normal.jpg" TargetMode="External"/><Relationship Id="rId518" Type="http://schemas.openxmlformats.org/officeDocument/2006/relationships/hyperlink" Target="http://pbs.twimg.com/profile_images/321122563/iu_6165_DSC05804-2_normal.JPG" TargetMode="External"/><Relationship Id="rId725" Type="http://schemas.openxmlformats.org/officeDocument/2006/relationships/hyperlink" Target="http://twitter.com/arham2023" TargetMode="External"/><Relationship Id="rId932" Type="http://schemas.openxmlformats.org/officeDocument/2006/relationships/hyperlink" Target="http://twitter.com/allisontitcomb" TargetMode="External"/><Relationship Id="rId1092" Type="http://schemas.openxmlformats.org/officeDocument/2006/relationships/hyperlink" Target="http://twitter.com/evalgal" TargetMode="External"/><Relationship Id="rId1106" Type="http://schemas.openxmlformats.org/officeDocument/2006/relationships/hyperlink" Target="http://twitter.com/kd_eval" TargetMode="External"/><Relationship Id="rId1148" Type="http://schemas.openxmlformats.org/officeDocument/2006/relationships/hyperlink" Target="http://twitter.com/evalviny" TargetMode="External"/><Relationship Id="rId115" Type="http://schemas.openxmlformats.org/officeDocument/2006/relationships/hyperlink" Target="http://t.co/lRC1gxagg0" TargetMode="External"/><Relationship Id="rId157" Type="http://schemas.openxmlformats.org/officeDocument/2006/relationships/hyperlink" Target="http://t.co/NOyLqApjs9" TargetMode="External"/><Relationship Id="rId322" Type="http://schemas.openxmlformats.org/officeDocument/2006/relationships/hyperlink" Target="http://a0.twimg.com/profile_images/3064983371/fb88b3149fb926003b1dc4772912b653_normal.jpeg" TargetMode="External"/><Relationship Id="rId364" Type="http://schemas.openxmlformats.org/officeDocument/2006/relationships/hyperlink" Target="http://pbs.twimg.com/profile_images/3169391147/d01d3bf734889b4563dc64e090fde796_normal.jpeg" TargetMode="External"/><Relationship Id="rId767" Type="http://schemas.openxmlformats.org/officeDocument/2006/relationships/hyperlink" Target="http://twitter.com/cif_action" TargetMode="External"/><Relationship Id="rId974" Type="http://schemas.openxmlformats.org/officeDocument/2006/relationships/hyperlink" Target="http://twitter.com/tomschenkjr" TargetMode="External"/><Relationship Id="rId1008" Type="http://schemas.openxmlformats.org/officeDocument/2006/relationships/hyperlink" Target="http://twitter.com/dechenterprise" TargetMode="External"/><Relationship Id="rId61" Type="http://schemas.openxmlformats.org/officeDocument/2006/relationships/hyperlink" Target="http://t.co/gptNVAUkCR" TargetMode="External"/><Relationship Id="rId199" Type="http://schemas.openxmlformats.org/officeDocument/2006/relationships/hyperlink" Target="http://t.co/KjPOJM67Ox" TargetMode="External"/><Relationship Id="rId571" Type="http://schemas.openxmlformats.org/officeDocument/2006/relationships/hyperlink" Target="http://a0.twimg.com/profile_images/378800000144998086/2011ebe975b96d2b15b9aec440fcd9d9_normal.jpeg" TargetMode="External"/><Relationship Id="rId627" Type="http://schemas.openxmlformats.org/officeDocument/2006/relationships/hyperlink" Target="http://pbs.twimg.com/profile_images/1404276416/IMG_2580_normal.jpg" TargetMode="External"/><Relationship Id="rId669" Type="http://schemas.openxmlformats.org/officeDocument/2006/relationships/hyperlink" Target="http://abs.twimg.com/sticky/default_profile_images/default_profile_0_normal.png" TargetMode="External"/><Relationship Id="rId834" Type="http://schemas.openxmlformats.org/officeDocument/2006/relationships/hyperlink" Target="http://twitter.com/jnickrand" TargetMode="External"/><Relationship Id="rId876" Type="http://schemas.openxmlformats.org/officeDocument/2006/relationships/hyperlink" Target="http://twitter.com/kathrynmarker" TargetMode="External"/><Relationship Id="rId19" Type="http://schemas.openxmlformats.org/officeDocument/2006/relationships/hyperlink" Target="http://t.co/vjN5aKoUey" TargetMode="External"/><Relationship Id="rId224" Type="http://schemas.openxmlformats.org/officeDocument/2006/relationships/hyperlink" Target="http://t.co/cWDWMOkPps" TargetMode="External"/><Relationship Id="rId266" Type="http://schemas.openxmlformats.org/officeDocument/2006/relationships/hyperlink" Target="http://t.co/4jHWKCNLwe" TargetMode="External"/><Relationship Id="rId431" Type="http://schemas.openxmlformats.org/officeDocument/2006/relationships/hyperlink" Target="http://pbs.twimg.com/profile_images/2719004663/c729db70114a507cf93f5787c9aab689_normal.png" TargetMode="External"/><Relationship Id="rId473" Type="http://schemas.openxmlformats.org/officeDocument/2006/relationships/hyperlink" Target="http://pbs.twimg.com/profile_images/2029827561/Inclusive-Security-Waves-Only_normal.gif" TargetMode="External"/><Relationship Id="rId529" Type="http://schemas.openxmlformats.org/officeDocument/2006/relationships/hyperlink" Target="http://pbs.twimg.com/profile_images/378800000386408731/96704d56f2bdb014119b9fc958c61352_normal.png" TargetMode="External"/><Relationship Id="rId680" Type="http://schemas.openxmlformats.org/officeDocument/2006/relationships/hyperlink" Target="http://a0.twimg.com/profile_images/378800000449994327/5d0f04cbdb0f30ac68c967cb8ff7994c_normal.jpeg" TargetMode="External"/><Relationship Id="rId736" Type="http://schemas.openxmlformats.org/officeDocument/2006/relationships/hyperlink" Target="http://twitter.com/machtm" TargetMode="External"/><Relationship Id="rId901" Type="http://schemas.openxmlformats.org/officeDocument/2006/relationships/hyperlink" Target="http://twitter.com/unitedwaynyc" TargetMode="External"/><Relationship Id="rId1061" Type="http://schemas.openxmlformats.org/officeDocument/2006/relationships/hyperlink" Target="http://twitter.com/indigo_queendom" TargetMode="External"/><Relationship Id="rId1117" Type="http://schemas.openxmlformats.org/officeDocument/2006/relationships/hyperlink" Target="http://twitter.com/isaac_ou" TargetMode="External"/><Relationship Id="rId1159" Type="http://schemas.openxmlformats.org/officeDocument/2006/relationships/vmlDrawing" Target="../drawings/vmlDrawing2.vml"/><Relationship Id="rId30" Type="http://schemas.openxmlformats.org/officeDocument/2006/relationships/hyperlink" Target="http://t.co/JlHlYY9OKK" TargetMode="External"/><Relationship Id="rId126" Type="http://schemas.openxmlformats.org/officeDocument/2006/relationships/hyperlink" Target="http://t.co/qCnvmVnotz" TargetMode="External"/><Relationship Id="rId168" Type="http://schemas.openxmlformats.org/officeDocument/2006/relationships/hyperlink" Target="http://t.co/fgP5BiXxEG" TargetMode="External"/><Relationship Id="rId333" Type="http://schemas.openxmlformats.org/officeDocument/2006/relationships/hyperlink" Target="http://a0.twimg.com/profile_images/1243378992/andi_clouds_2_normal.jpg" TargetMode="External"/><Relationship Id="rId540" Type="http://schemas.openxmlformats.org/officeDocument/2006/relationships/hyperlink" Target="http://a0.twimg.com/profile_images/1641877300/BE_logo_normal.png" TargetMode="External"/><Relationship Id="rId778" Type="http://schemas.openxmlformats.org/officeDocument/2006/relationships/hyperlink" Target="http://twitter.com/annkemery" TargetMode="External"/><Relationship Id="rId943" Type="http://schemas.openxmlformats.org/officeDocument/2006/relationships/hyperlink" Target="http://twitter.com/tweet_afrea" TargetMode="External"/><Relationship Id="rId985" Type="http://schemas.openxmlformats.org/officeDocument/2006/relationships/hyperlink" Target="http://twitter.com/alanakinarsky" TargetMode="External"/><Relationship Id="rId1019" Type="http://schemas.openxmlformats.org/officeDocument/2006/relationships/hyperlink" Target="http://twitter.com/catapult_design" TargetMode="External"/><Relationship Id="rId72" Type="http://schemas.openxmlformats.org/officeDocument/2006/relationships/hyperlink" Target="http://t.co/eRemcVQ2E3" TargetMode="External"/><Relationship Id="rId375" Type="http://schemas.openxmlformats.org/officeDocument/2006/relationships/hyperlink" Target="http://pbs.twimg.com/profile_images/3498511916/56413802d78e73c47916e7985181d310_normal.png" TargetMode="External"/><Relationship Id="rId582" Type="http://schemas.openxmlformats.org/officeDocument/2006/relationships/hyperlink" Target="http://a0.twimg.com/profile_images/2227756575/_NY87792_resized_normal.jpg" TargetMode="External"/><Relationship Id="rId638" Type="http://schemas.openxmlformats.org/officeDocument/2006/relationships/hyperlink" Target="http://pbs.twimg.com/profile_images/378800000510784765/2b86d3ea24b694ef7ce5841bd3d74dc5_normal.jpeg" TargetMode="External"/><Relationship Id="rId803" Type="http://schemas.openxmlformats.org/officeDocument/2006/relationships/hyperlink" Target="http://twitter.com/unimelb" TargetMode="External"/><Relationship Id="rId845" Type="http://schemas.openxmlformats.org/officeDocument/2006/relationships/hyperlink" Target="http://twitter.com/jeskak" TargetMode="External"/><Relationship Id="rId1030" Type="http://schemas.openxmlformats.org/officeDocument/2006/relationships/hyperlink" Target="http://twitter.com/aldininorris" TargetMode="External"/><Relationship Id="rId3" Type="http://schemas.openxmlformats.org/officeDocument/2006/relationships/hyperlink" Target="http://t.co/HILRgNioAK" TargetMode="External"/><Relationship Id="rId235" Type="http://schemas.openxmlformats.org/officeDocument/2006/relationships/hyperlink" Target="http://t.co/mB0TSIqW7r" TargetMode="External"/><Relationship Id="rId277" Type="http://schemas.openxmlformats.org/officeDocument/2006/relationships/hyperlink" Target="http://t.co/dXgnrWnFKR" TargetMode="External"/><Relationship Id="rId400" Type="http://schemas.openxmlformats.org/officeDocument/2006/relationships/hyperlink" Target="http://pbs.twimg.com/profile_images/2432490311/pldmepx8sgn8dvxcnz71_normal.png" TargetMode="External"/><Relationship Id="rId442" Type="http://schemas.openxmlformats.org/officeDocument/2006/relationships/hyperlink" Target="http://a0.twimg.com/profile_images/378800000605778787/855b9edf4af2e7cea331d96a5a096b42_normal.jpeg" TargetMode="External"/><Relationship Id="rId484" Type="http://schemas.openxmlformats.org/officeDocument/2006/relationships/hyperlink" Target="http://a0.twimg.com/profile_images/1540290057/alisonavatar_normal.jpg" TargetMode="External"/><Relationship Id="rId705" Type="http://schemas.openxmlformats.org/officeDocument/2006/relationships/hyperlink" Target="http://a0.twimg.com/profile_images/2543848589/7gmv0oq01u5qitepdste_normal.jpeg" TargetMode="External"/><Relationship Id="rId887" Type="http://schemas.openxmlformats.org/officeDocument/2006/relationships/hyperlink" Target="http://twitter.com/grindato" TargetMode="External"/><Relationship Id="rId1072" Type="http://schemas.openxmlformats.org/officeDocument/2006/relationships/hyperlink" Target="http://twitter.com/childtrends" TargetMode="External"/><Relationship Id="rId1128" Type="http://schemas.openxmlformats.org/officeDocument/2006/relationships/hyperlink" Target="http://twitter.com/annevo" TargetMode="External"/><Relationship Id="rId137" Type="http://schemas.openxmlformats.org/officeDocument/2006/relationships/hyperlink" Target="http://t.co/6BjqJrdNUJ" TargetMode="External"/><Relationship Id="rId302" Type="http://schemas.openxmlformats.org/officeDocument/2006/relationships/hyperlink" Target="http://pbs.twimg.com/profile_images/70255669/aea.squarelogo_normal.png" TargetMode="External"/><Relationship Id="rId344" Type="http://schemas.openxmlformats.org/officeDocument/2006/relationships/hyperlink" Target="http://pbs.twimg.com/profile_images/101020484/Xmas_08_copped_normal.jpg" TargetMode="External"/><Relationship Id="rId691" Type="http://schemas.openxmlformats.org/officeDocument/2006/relationships/hyperlink" Target="http://a0.twimg.com/profile_images/661853259/ftf_profile_normal.jpg" TargetMode="External"/><Relationship Id="rId747" Type="http://schemas.openxmlformats.org/officeDocument/2006/relationships/hyperlink" Target="http://twitter.com/kendallg" TargetMode="External"/><Relationship Id="rId789" Type="http://schemas.openxmlformats.org/officeDocument/2006/relationships/hyperlink" Target="http://twitter.com/lauratagle" TargetMode="External"/><Relationship Id="rId912" Type="http://schemas.openxmlformats.org/officeDocument/2006/relationships/hyperlink" Target="http://twitter.com/stlsarahs" TargetMode="External"/><Relationship Id="rId954" Type="http://schemas.openxmlformats.org/officeDocument/2006/relationships/hyperlink" Target="http://twitter.com/covedc" TargetMode="External"/><Relationship Id="rId996" Type="http://schemas.openxmlformats.org/officeDocument/2006/relationships/hyperlink" Target="http://twitter.com/springproject2" TargetMode="External"/><Relationship Id="rId41" Type="http://schemas.openxmlformats.org/officeDocument/2006/relationships/hyperlink" Target="http://t.co/sYzwj8Ka2v" TargetMode="External"/><Relationship Id="rId83" Type="http://schemas.openxmlformats.org/officeDocument/2006/relationships/hyperlink" Target="http://t.co/BvkAA9QqzV" TargetMode="External"/><Relationship Id="rId179" Type="http://schemas.openxmlformats.org/officeDocument/2006/relationships/hyperlink" Target="http://t.co/4REUArGD0b" TargetMode="External"/><Relationship Id="rId386" Type="http://schemas.openxmlformats.org/officeDocument/2006/relationships/hyperlink" Target="http://a0.twimg.com/profile_images/3338312528/6784b3479bbdf1dd3d2b1f29ffafffc5_normal.png" TargetMode="External"/><Relationship Id="rId551" Type="http://schemas.openxmlformats.org/officeDocument/2006/relationships/hyperlink" Target="http://pbs.twimg.com/profile_images/1683925605/Eddy.Bus_-6_normal.jpg" TargetMode="External"/><Relationship Id="rId593" Type="http://schemas.openxmlformats.org/officeDocument/2006/relationships/hyperlink" Target="http://pbs.twimg.com/profile_images/1180113026/Photo_148_normal.jpg" TargetMode="External"/><Relationship Id="rId607" Type="http://schemas.openxmlformats.org/officeDocument/2006/relationships/hyperlink" Target="http://pbs.twimg.com/profile_images/207919257/jhecklinger2009_normal.jpg" TargetMode="External"/><Relationship Id="rId649" Type="http://schemas.openxmlformats.org/officeDocument/2006/relationships/hyperlink" Target="http://pbs.twimg.com/profile_images/3659070086/9b77de0383a914d692e6fc7d84374bfd_normal.jpeg" TargetMode="External"/><Relationship Id="rId814" Type="http://schemas.openxmlformats.org/officeDocument/2006/relationships/hyperlink" Target="http://twitter.com/lrizzardini" TargetMode="External"/><Relationship Id="rId856" Type="http://schemas.openxmlformats.org/officeDocument/2006/relationships/hyperlink" Target="http://twitter.com/programeval" TargetMode="External"/><Relationship Id="rId190" Type="http://schemas.openxmlformats.org/officeDocument/2006/relationships/hyperlink" Target="http://t.co/hsu8UtLmi4" TargetMode="External"/><Relationship Id="rId204" Type="http://schemas.openxmlformats.org/officeDocument/2006/relationships/hyperlink" Target="http://t.co/XP8g2BqOXr" TargetMode="External"/><Relationship Id="rId246" Type="http://schemas.openxmlformats.org/officeDocument/2006/relationships/hyperlink" Target="http://t.co/eqOQsihY" TargetMode="External"/><Relationship Id="rId288" Type="http://schemas.openxmlformats.org/officeDocument/2006/relationships/hyperlink" Target="http://t.co/JS57dYzFCx" TargetMode="External"/><Relationship Id="rId411" Type="http://schemas.openxmlformats.org/officeDocument/2006/relationships/hyperlink" Target="http://a0.twimg.com/profile_images/378800000612058472/c5b47dbd76a0740badf92653434f529a_normal.jpeg" TargetMode="External"/><Relationship Id="rId453" Type="http://schemas.openxmlformats.org/officeDocument/2006/relationships/hyperlink" Target="http://pbs.twimg.com/profile_images/2636362597/8daa5a7cade468bd5bde5d8307d3832e_normal.jpeg" TargetMode="External"/><Relationship Id="rId509" Type="http://schemas.openxmlformats.org/officeDocument/2006/relationships/hyperlink" Target="http://pbs.twimg.com/profile_images/3758736778/b267f6ca5dde3a3693cba5a91292fe98_normal.jpeg" TargetMode="External"/><Relationship Id="rId660" Type="http://schemas.openxmlformats.org/officeDocument/2006/relationships/hyperlink" Target="http://pbs.twimg.com/profile_images/859758157/TCElogoFB_normal.jpg" TargetMode="External"/><Relationship Id="rId898" Type="http://schemas.openxmlformats.org/officeDocument/2006/relationships/hyperlink" Target="http://twitter.com/jsihealth" TargetMode="External"/><Relationship Id="rId1041" Type="http://schemas.openxmlformats.org/officeDocument/2006/relationships/hyperlink" Target="http://twitter.com/brittlake" TargetMode="External"/><Relationship Id="rId1083" Type="http://schemas.openxmlformats.org/officeDocument/2006/relationships/hyperlink" Target="http://twitter.com/usaid" TargetMode="External"/><Relationship Id="rId1139" Type="http://schemas.openxmlformats.org/officeDocument/2006/relationships/hyperlink" Target="http://twitter.com/adbevaluation" TargetMode="External"/><Relationship Id="rId106" Type="http://schemas.openxmlformats.org/officeDocument/2006/relationships/hyperlink" Target="http://t.co/RXbGEEBSqP" TargetMode="External"/><Relationship Id="rId313" Type="http://schemas.openxmlformats.org/officeDocument/2006/relationships/hyperlink" Target="http://pbs.twimg.com/profile_images/3571800063/2e8cf0f89a55937b8800a7e6a725b4d7_normal.jpeg" TargetMode="External"/><Relationship Id="rId495" Type="http://schemas.openxmlformats.org/officeDocument/2006/relationships/hyperlink" Target="http://pbs.twimg.com/profile_images/378800000630192888/f584334873f717e33b275b8c3c66eb41_normal.jpeg" TargetMode="External"/><Relationship Id="rId716" Type="http://schemas.openxmlformats.org/officeDocument/2006/relationships/hyperlink" Target="http://a0.twimg.com/profile_images/3607936903/939fda8f5e8d67cd47a9a8e87bb233a2_normal.jpeg" TargetMode="External"/><Relationship Id="rId758" Type="http://schemas.openxmlformats.org/officeDocument/2006/relationships/hyperlink" Target="http://twitter.com/myalmg" TargetMode="External"/><Relationship Id="rId923" Type="http://schemas.openxmlformats.org/officeDocument/2006/relationships/hyperlink" Target="http://twitter.com/fortytonone" TargetMode="External"/><Relationship Id="rId965" Type="http://schemas.openxmlformats.org/officeDocument/2006/relationships/hyperlink" Target="http://twitter.com/hannahgbenro" TargetMode="External"/><Relationship Id="rId1150" Type="http://schemas.openxmlformats.org/officeDocument/2006/relationships/hyperlink" Target="http://twitter.com/leumeni" TargetMode="External"/><Relationship Id="rId10" Type="http://schemas.openxmlformats.org/officeDocument/2006/relationships/hyperlink" Target="http://t.co/5vudqwwJ4Z" TargetMode="External"/><Relationship Id="rId52" Type="http://schemas.openxmlformats.org/officeDocument/2006/relationships/hyperlink" Target="http://t.co/Ap9JL7JnUZ" TargetMode="External"/><Relationship Id="rId94" Type="http://schemas.openxmlformats.org/officeDocument/2006/relationships/hyperlink" Target="http://t.co/oMVefWNSCU" TargetMode="External"/><Relationship Id="rId148" Type="http://schemas.openxmlformats.org/officeDocument/2006/relationships/hyperlink" Target="http://t.co/6DEkEKJsx0" TargetMode="External"/><Relationship Id="rId355" Type="http://schemas.openxmlformats.org/officeDocument/2006/relationships/hyperlink" Target="http://pbs.twimg.com/profile_images/3404816445/f6e0dd9749a499293f2498b13170369c_normal.png" TargetMode="External"/><Relationship Id="rId397" Type="http://schemas.openxmlformats.org/officeDocument/2006/relationships/hyperlink" Target="http://pbs.twimg.com/profile_images/378800000184744454/eae3648f115486a4e14761352aa47947_normal.jpeg" TargetMode="External"/><Relationship Id="rId520" Type="http://schemas.openxmlformats.org/officeDocument/2006/relationships/hyperlink" Target="http://pbs.twimg.com/profile_images/1849180292/avatar_normal.png" TargetMode="External"/><Relationship Id="rId562" Type="http://schemas.openxmlformats.org/officeDocument/2006/relationships/hyperlink" Target="http://pbs.twimg.com/profile_images/2207393675/gbh_normal.jpg" TargetMode="External"/><Relationship Id="rId618" Type="http://schemas.openxmlformats.org/officeDocument/2006/relationships/hyperlink" Target="http://pbs.twimg.com/profile_images/3118163149/895df4b863711a156066dfb9a93edc0e_normal.jpeg" TargetMode="External"/><Relationship Id="rId825" Type="http://schemas.openxmlformats.org/officeDocument/2006/relationships/hyperlink" Target="http://twitter.com/africaresilient" TargetMode="External"/><Relationship Id="rId215" Type="http://schemas.openxmlformats.org/officeDocument/2006/relationships/hyperlink" Target="http://t.co/s7ytVvhru3" TargetMode="External"/><Relationship Id="rId257" Type="http://schemas.openxmlformats.org/officeDocument/2006/relationships/hyperlink" Target="http://t.co/SPucYMsBqP" TargetMode="External"/><Relationship Id="rId422" Type="http://schemas.openxmlformats.org/officeDocument/2006/relationships/hyperlink" Target="http://pbs.twimg.com/profile_images/378800000446714192/7f5eacda50dd509c60d8f93cbaa1abe8_normal.png" TargetMode="External"/><Relationship Id="rId464" Type="http://schemas.openxmlformats.org/officeDocument/2006/relationships/hyperlink" Target="http://pbs.twimg.com/profile_images/632533918/ddlogo_normal.jpg" TargetMode="External"/><Relationship Id="rId867" Type="http://schemas.openxmlformats.org/officeDocument/2006/relationships/hyperlink" Target="http://twitter.com/49ers" TargetMode="External"/><Relationship Id="rId1010" Type="http://schemas.openxmlformats.org/officeDocument/2006/relationships/hyperlink" Target="http://twitter.com/rockefellerfdn" TargetMode="External"/><Relationship Id="rId1052" Type="http://schemas.openxmlformats.org/officeDocument/2006/relationships/hyperlink" Target="http://twitter.com/tccgrp" TargetMode="External"/><Relationship Id="rId1094" Type="http://schemas.openxmlformats.org/officeDocument/2006/relationships/hyperlink" Target="http://twitter.com/jmessengerpdx" TargetMode="External"/><Relationship Id="rId1108" Type="http://schemas.openxmlformats.org/officeDocument/2006/relationships/hyperlink" Target="http://twitter.com/biff_bruise" TargetMode="External"/><Relationship Id="rId299" Type="http://schemas.openxmlformats.org/officeDocument/2006/relationships/hyperlink" Target="http://pbs.twimg.com/profile_images/2975353465/47c2bea95d9014caf3d6ee33be7a1b71_normal.jpeg" TargetMode="External"/><Relationship Id="rId727" Type="http://schemas.openxmlformats.org/officeDocument/2006/relationships/hyperlink" Target="http://twitter.com/kmckegg" TargetMode="External"/><Relationship Id="rId934" Type="http://schemas.openxmlformats.org/officeDocument/2006/relationships/hyperlink" Target="http://twitter.com/createquity" TargetMode="External"/><Relationship Id="rId63" Type="http://schemas.openxmlformats.org/officeDocument/2006/relationships/hyperlink" Target="http://t.co/N2yz170yBZ" TargetMode="External"/><Relationship Id="rId159" Type="http://schemas.openxmlformats.org/officeDocument/2006/relationships/hyperlink" Target="http://t.co/TZYU04l7j5" TargetMode="External"/><Relationship Id="rId366" Type="http://schemas.openxmlformats.org/officeDocument/2006/relationships/hyperlink" Target="http://pbs.twimg.com/profile_images/378800000168456051/381f63b3157abb498e52d9ae62b860e4_normal.jpeg" TargetMode="External"/><Relationship Id="rId573" Type="http://schemas.openxmlformats.org/officeDocument/2006/relationships/hyperlink" Target="http://a0.twimg.com/profile_images/378800000347677804/fe3371d77231d27c6c170fb375e307cb_normal.jpeg" TargetMode="External"/><Relationship Id="rId780" Type="http://schemas.openxmlformats.org/officeDocument/2006/relationships/hyperlink" Target="http://twitter.com/verticalchange" TargetMode="External"/><Relationship Id="rId226" Type="http://schemas.openxmlformats.org/officeDocument/2006/relationships/hyperlink" Target="http://t.co/bbZ9PIJ8" TargetMode="External"/><Relationship Id="rId433" Type="http://schemas.openxmlformats.org/officeDocument/2006/relationships/hyperlink" Target="http://a0.twimg.com/profile_images/3075247877/66cab6e649827d66a0414c647b323c98_normal.jpeg" TargetMode="External"/><Relationship Id="rId878" Type="http://schemas.openxmlformats.org/officeDocument/2006/relationships/hyperlink" Target="http://twitter.com/exposyourmuseum" TargetMode="External"/><Relationship Id="rId1063" Type="http://schemas.openxmlformats.org/officeDocument/2006/relationships/hyperlink" Target="http://twitter.com/tomeval" TargetMode="External"/><Relationship Id="rId640" Type="http://schemas.openxmlformats.org/officeDocument/2006/relationships/hyperlink" Target="http://a0.twimg.com/profile_images/1959635952/Profile_low_quality_normal.jpg" TargetMode="External"/><Relationship Id="rId738" Type="http://schemas.openxmlformats.org/officeDocument/2006/relationships/hyperlink" Target="http://twitter.com/wasteofspaces" TargetMode="External"/><Relationship Id="rId945" Type="http://schemas.openxmlformats.org/officeDocument/2006/relationships/hyperlink" Target="http://twitter.com/wtfenn" TargetMode="External"/><Relationship Id="rId74" Type="http://schemas.openxmlformats.org/officeDocument/2006/relationships/hyperlink" Target="http://t.co/pGNY6a4yA4" TargetMode="External"/><Relationship Id="rId377" Type="http://schemas.openxmlformats.org/officeDocument/2006/relationships/hyperlink" Target="http://a0.twimg.com/profile_images/1881486513/Heather_Peeler_003_smaller_file_normal.jpg" TargetMode="External"/><Relationship Id="rId500" Type="http://schemas.openxmlformats.org/officeDocument/2006/relationships/hyperlink" Target="http://pbs.twimg.com/profile_images/378800000321320325/af8f792133bd2f3edd8c5b5b53a12262_normal.jpeg" TargetMode="External"/><Relationship Id="rId584" Type="http://schemas.openxmlformats.org/officeDocument/2006/relationships/hyperlink" Target="http://a0.twimg.com/profile_images/1397728280/6016_696728488439_7800534_41334203_7308191_n_normal.jpg" TargetMode="External"/><Relationship Id="rId805" Type="http://schemas.openxmlformats.org/officeDocument/2006/relationships/hyperlink" Target="http://twitter.com/mingome" TargetMode="External"/><Relationship Id="rId1130" Type="http://schemas.openxmlformats.org/officeDocument/2006/relationships/hyperlink" Target="http://twitter.com/iangoldmansa" TargetMode="External"/><Relationship Id="rId5" Type="http://schemas.openxmlformats.org/officeDocument/2006/relationships/hyperlink" Target="http://t.co/fcoeURwF6p" TargetMode="External"/><Relationship Id="rId237" Type="http://schemas.openxmlformats.org/officeDocument/2006/relationships/hyperlink" Target="http://t.co/TexqrxdPP9" TargetMode="External"/><Relationship Id="rId791" Type="http://schemas.openxmlformats.org/officeDocument/2006/relationships/hyperlink" Target="http://twitter.com/rwjf" TargetMode="External"/><Relationship Id="rId889" Type="http://schemas.openxmlformats.org/officeDocument/2006/relationships/hyperlink" Target="http://twitter.com/tomdoub" TargetMode="External"/><Relationship Id="rId1074" Type="http://schemas.openxmlformats.org/officeDocument/2006/relationships/hyperlink" Target="http://twitter.com/evaluatedlife" TargetMode="External"/><Relationship Id="rId444" Type="http://schemas.openxmlformats.org/officeDocument/2006/relationships/hyperlink" Target="http://pbs.twimg.com/profile_images/3340847296/f4049b6446b016df3974da3b18944e87_normal.png" TargetMode="External"/><Relationship Id="rId651" Type="http://schemas.openxmlformats.org/officeDocument/2006/relationships/hyperlink" Target="http://a0.twimg.com/profile_images/1294979025/af-logo_normal.png" TargetMode="External"/><Relationship Id="rId749" Type="http://schemas.openxmlformats.org/officeDocument/2006/relationships/hyperlink" Target="http://twitter.com/mathpolresearch" TargetMode="External"/><Relationship Id="rId290" Type="http://schemas.openxmlformats.org/officeDocument/2006/relationships/hyperlink" Target="http://t.co/d4sXSfRadk" TargetMode="External"/><Relationship Id="rId304" Type="http://schemas.openxmlformats.org/officeDocument/2006/relationships/hyperlink" Target="http://pbs.twimg.com/profile_images/2166438685/Kylie_4-25-12_7_normal" TargetMode="External"/><Relationship Id="rId388" Type="http://schemas.openxmlformats.org/officeDocument/2006/relationships/hyperlink" Target="http://pbs.twimg.com/profile_images/378800000152995873/5ca303bad0cd5efaea3e753dbca79976_normal.jpeg" TargetMode="External"/><Relationship Id="rId511" Type="http://schemas.openxmlformats.org/officeDocument/2006/relationships/hyperlink" Target="http://pbs.twimg.com/profile_images/2198946077/image_normal.jpg" TargetMode="External"/><Relationship Id="rId609" Type="http://schemas.openxmlformats.org/officeDocument/2006/relationships/hyperlink" Target="http://a0.twimg.com/profile_images/2037004110/ICHLogoSquareblack_normal.jpg" TargetMode="External"/><Relationship Id="rId956" Type="http://schemas.openxmlformats.org/officeDocument/2006/relationships/hyperlink" Target="http://twitter.com/drokba" TargetMode="External"/><Relationship Id="rId1141" Type="http://schemas.openxmlformats.org/officeDocument/2006/relationships/hyperlink" Target="http://twitter.com/clear_la" TargetMode="External"/><Relationship Id="rId85" Type="http://schemas.openxmlformats.org/officeDocument/2006/relationships/hyperlink" Target="http://t.co/CkFPlFeL" TargetMode="External"/><Relationship Id="rId150" Type="http://schemas.openxmlformats.org/officeDocument/2006/relationships/hyperlink" Target="http://t.co/zb1Sn5NxZq" TargetMode="External"/><Relationship Id="rId595" Type="http://schemas.openxmlformats.org/officeDocument/2006/relationships/hyperlink" Target="http://abs.twimg.com/sticky/default_profile_images/default_profile_5_normal.png" TargetMode="External"/><Relationship Id="rId816" Type="http://schemas.openxmlformats.org/officeDocument/2006/relationships/hyperlink" Target="http://twitter.com/wested" TargetMode="External"/><Relationship Id="rId1001" Type="http://schemas.openxmlformats.org/officeDocument/2006/relationships/hyperlink" Target="http://twitter.com/bonfyreapp" TargetMode="External"/><Relationship Id="rId248" Type="http://schemas.openxmlformats.org/officeDocument/2006/relationships/hyperlink" Target="http://t.co/s7tLoDmP0c" TargetMode="External"/><Relationship Id="rId455" Type="http://schemas.openxmlformats.org/officeDocument/2006/relationships/hyperlink" Target="http://pbs.twimg.com/profile_images/1664753419/277021_237381389623827_1809068_q_normal.jpg" TargetMode="External"/><Relationship Id="rId662" Type="http://schemas.openxmlformats.org/officeDocument/2006/relationships/hyperlink" Target="http://pbs.twimg.com/profile_images/1128587435/Dana_Chinn_4317_normal.jpg" TargetMode="External"/><Relationship Id="rId1085" Type="http://schemas.openxmlformats.org/officeDocument/2006/relationships/hyperlink" Target="http://twitter.com/trina_willard" TargetMode="External"/><Relationship Id="rId12" Type="http://schemas.openxmlformats.org/officeDocument/2006/relationships/hyperlink" Target="http://t.co/6Pxttde6vm" TargetMode="External"/><Relationship Id="rId108" Type="http://schemas.openxmlformats.org/officeDocument/2006/relationships/hyperlink" Target="http://t.co/9MDTKsdaG9" TargetMode="External"/><Relationship Id="rId315" Type="http://schemas.openxmlformats.org/officeDocument/2006/relationships/hyperlink" Target="http://abs.twimg.com/sticky/default_profile_images/default_profile_4_normal.png" TargetMode="External"/><Relationship Id="rId522" Type="http://schemas.openxmlformats.org/officeDocument/2006/relationships/hyperlink" Target="http://pbs.twimg.com/profile_images/1909318052/InfoOjo_normal.png" TargetMode="External"/><Relationship Id="rId967" Type="http://schemas.openxmlformats.org/officeDocument/2006/relationships/hyperlink" Target="http://twitter.com/frkearns" TargetMode="External"/><Relationship Id="rId1152" Type="http://schemas.openxmlformats.org/officeDocument/2006/relationships/hyperlink" Target="http://twitter.com/karcsig" TargetMode="External"/><Relationship Id="rId96" Type="http://schemas.openxmlformats.org/officeDocument/2006/relationships/hyperlink" Target="http://t.co/e4pbv59nmP" TargetMode="External"/><Relationship Id="rId161" Type="http://schemas.openxmlformats.org/officeDocument/2006/relationships/hyperlink" Target="http://t.co/QRXzxGaS1o" TargetMode="External"/><Relationship Id="rId399" Type="http://schemas.openxmlformats.org/officeDocument/2006/relationships/hyperlink" Target="http://pbs.twimg.com/profile_images/838446544/Hand_only_normal.jpg" TargetMode="External"/><Relationship Id="rId827" Type="http://schemas.openxmlformats.org/officeDocument/2006/relationships/hyperlink" Target="http://twitter.com/usaidassist" TargetMode="External"/><Relationship Id="rId1012" Type="http://schemas.openxmlformats.org/officeDocument/2006/relationships/hyperlink" Target="http://twitter.com/kminichello" TargetMode="External"/><Relationship Id="rId259" Type="http://schemas.openxmlformats.org/officeDocument/2006/relationships/hyperlink" Target="http://t.co/31jERufAWZ" TargetMode="External"/><Relationship Id="rId466" Type="http://schemas.openxmlformats.org/officeDocument/2006/relationships/hyperlink" Target="http://pbs.twimg.com/profile_images/378800000602277558/006f0892955629ab710675d425ba16da_normal.jpeg" TargetMode="External"/><Relationship Id="rId673" Type="http://schemas.openxmlformats.org/officeDocument/2006/relationships/hyperlink" Target="http://a0.twimg.com/profile_images/2812091893/1d2fd822246530adf3e83ea45e604f2a_normal.jpeg" TargetMode="External"/><Relationship Id="rId880" Type="http://schemas.openxmlformats.org/officeDocument/2006/relationships/hyperlink" Target="http://twitter.com/rsrchevalmeasur" TargetMode="External"/><Relationship Id="rId1096" Type="http://schemas.openxmlformats.org/officeDocument/2006/relationships/hyperlink" Target="http://twitter.com/mayurhpatel" TargetMode="External"/><Relationship Id="rId23" Type="http://schemas.openxmlformats.org/officeDocument/2006/relationships/hyperlink" Target="http://t.co/jHidMlcFnH" TargetMode="External"/><Relationship Id="rId119" Type="http://schemas.openxmlformats.org/officeDocument/2006/relationships/hyperlink" Target="http://t.co/AAqIHVR2fy" TargetMode="External"/><Relationship Id="rId326" Type="http://schemas.openxmlformats.org/officeDocument/2006/relationships/hyperlink" Target="http://pbs.twimg.com/profile_images/225022627/mecivcer_normal.jpg" TargetMode="External"/><Relationship Id="rId533" Type="http://schemas.openxmlformats.org/officeDocument/2006/relationships/hyperlink" Target="http://pbs.twimg.com/profile_images/80353839/SUSeal2C_normal.png" TargetMode="External"/><Relationship Id="rId978" Type="http://schemas.openxmlformats.org/officeDocument/2006/relationships/hyperlink" Target="http://twitter.com/williamspolicy" TargetMode="External"/><Relationship Id="rId740" Type="http://schemas.openxmlformats.org/officeDocument/2006/relationships/hyperlink" Target="http://twitter.com/carsonresearch" TargetMode="External"/><Relationship Id="rId838" Type="http://schemas.openxmlformats.org/officeDocument/2006/relationships/hyperlink" Target="http://twitter.com/illuminatedllc" TargetMode="External"/><Relationship Id="rId1023" Type="http://schemas.openxmlformats.org/officeDocument/2006/relationships/hyperlink" Target="http://twitter.com/searchinstitute" TargetMode="External"/><Relationship Id="rId172" Type="http://schemas.openxmlformats.org/officeDocument/2006/relationships/hyperlink" Target="http://t.co/Fiu4USLWJK" TargetMode="External"/><Relationship Id="rId477" Type="http://schemas.openxmlformats.org/officeDocument/2006/relationships/hyperlink" Target="http://a0.twimg.com/profile_images/1964924628/globalgivingstacked_normal.jpg" TargetMode="External"/><Relationship Id="rId600" Type="http://schemas.openxmlformats.org/officeDocument/2006/relationships/hyperlink" Target="http://pbs.twimg.com/profile_images/267308735/Montclair-State-University-crestsm_normal.jpg" TargetMode="External"/><Relationship Id="rId684" Type="http://schemas.openxmlformats.org/officeDocument/2006/relationships/hyperlink" Target="http://a0.twimg.com/profile_images/2687759640/ef5dbd90c9013be055d5a01b984ae8c4_normal.png" TargetMode="External"/><Relationship Id="rId337" Type="http://schemas.openxmlformats.org/officeDocument/2006/relationships/hyperlink" Target="http://pbs.twimg.com/profile_images/2161255406/header_normal.jpg" TargetMode="External"/><Relationship Id="rId891" Type="http://schemas.openxmlformats.org/officeDocument/2006/relationships/hyperlink" Target="http://twitter.com/lrpeck" TargetMode="External"/><Relationship Id="rId905" Type="http://schemas.openxmlformats.org/officeDocument/2006/relationships/hyperlink" Target="http://twitter.com/zsuzsiness" TargetMode="External"/><Relationship Id="rId989" Type="http://schemas.openxmlformats.org/officeDocument/2006/relationships/hyperlink" Target="http://twitter.com/refocusinstitut" TargetMode="External"/><Relationship Id="rId34" Type="http://schemas.openxmlformats.org/officeDocument/2006/relationships/hyperlink" Target="http://t.co/3KGxGblNSN" TargetMode="External"/><Relationship Id="rId544" Type="http://schemas.openxmlformats.org/officeDocument/2006/relationships/hyperlink" Target="http://pbs.twimg.com/profile_images/378800000308511262/e2ceb4e12088673f731f0eb431c9a299_normal.jpeg" TargetMode="External"/><Relationship Id="rId751" Type="http://schemas.openxmlformats.org/officeDocument/2006/relationships/hyperlink" Target="http://twitter.com/luthworldrelief" TargetMode="External"/><Relationship Id="rId849" Type="http://schemas.openxmlformats.org/officeDocument/2006/relationships/hyperlink" Target="http://twitter.com/dexterpante" TargetMode="External"/><Relationship Id="rId183" Type="http://schemas.openxmlformats.org/officeDocument/2006/relationships/hyperlink" Target="http://t.co/HyUBclatyt" TargetMode="External"/><Relationship Id="rId390" Type="http://schemas.openxmlformats.org/officeDocument/2006/relationships/hyperlink" Target="http://a0.twimg.com/profile_images/2692330866/cdb458713b5433ecb59feb14c597cca7_normal.jpeg" TargetMode="External"/><Relationship Id="rId404" Type="http://schemas.openxmlformats.org/officeDocument/2006/relationships/hyperlink" Target="http://pbs.twimg.com/profile_images/1407050088/David_Wertheimer_sm_normal.jpg" TargetMode="External"/><Relationship Id="rId611" Type="http://schemas.openxmlformats.org/officeDocument/2006/relationships/hyperlink" Target="http://pbs.twimg.com/profile_images/2991447764/68e7eafdcaad894c49ee74855da4251c_normal.png" TargetMode="External"/><Relationship Id="rId1034" Type="http://schemas.openxmlformats.org/officeDocument/2006/relationships/hyperlink" Target="http://twitter.com/fattydp" TargetMode="External"/><Relationship Id="rId250" Type="http://schemas.openxmlformats.org/officeDocument/2006/relationships/hyperlink" Target="http://t.co/r9U8UHzLlv" TargetMode="External"/><Relationship Id="rId488" Type="http://schemas.openxmlformats.org/officeDocument/2006/relationships/hyperlink" Target="http://pbs.twimg.com/profile_images/129383104/logo_largediamond_normal.jpg" TargetMode="External"/><Relationship Id="rId695" Type="http://schemas.openxmlformats.org/officeDocument/2006/relationships/hyperlink" Target="http://pbs.twimg.com/profile_images/2101581057/image_normal.jpg" TargetMode="External"/><Relationship Id="rId709" Type="http://schemas.openxmlformats.org/officeDocument/2006/relationships/hyperlink" Target="http://pbs.twimg.com/profile_images/3028930580/aea8ac6180d6bcdb41d8ea5e691491c8_normal.jpeg" TargetMode="External"/><Relationship Id="rId916" Type="http://schemas.openxmlformats.org/officeDocument/2006/relationships/hyperlink" Target="http://twitter.com/innonet_eval" TargetMode="External"/><Relationship Id="rId1101" Type="http://schemas.openxmlformats.org/officeDocument/2006/relationships/hyperlink" Target="http://twitter.com/undp_evaluation" TargetMode="External"/><Relationship Id="rId45" Type="http://schemas.openxmlformats.org/officeDocument/2006/relationships/hyperlink" Target="http://t.co/8t7j2c0nCu" TargetMode="External"/><Relationship Id="rId110" Type="http://schemas.openxmlformats.org/officeDocument/2006/relationships/hyperlink" Target="http://t.co/69rf1uw6" TargetMode="External"/><Relationship Id="rId348" Type="http://schemas.openxmlformats.org/officeDocument/2006/relationships/hyperlink" Target="http://pbs.twimg.com/profile_images/2510740869/ycjgbxt61ih9dqitij45_normal.jpeg" TargetMode="External"/><Relationship Id="rId555" Type="http://schemas.openxmlformats.org/officeDocument/2006/relationships/hyperlink" Target="http://a0.twimg.com/profile_images/2596810211/x3j98eu65jsy49owpsjj_normal.jpeg" TargetMode="External"/><Relationship Id="rId762" Type="http://schemas.openxmlformats.org/officeDocument/2006/relationships/hyperlink" Target="http://twitter.com/katehg4" TargetMode="External"/><Relationship Id="rId194" Type="http://schemas.openxmlformats.org/officeDocument/2006/relationships/hyperlink" Target="http://t.co/Q33XEr486J" TargetMode="External"/><Relationship Id="rId208" Type="http://schemas.openxmlformats.org/officeDocument/2006/relationships/hyperlink" Target="http://t.co/aSel7fPuOD" TargetMode="External"/><Relationship Id="rId415" Type="http://schemas.openxmlformats.org/officeDocument/2006/relationships/hyperlink" Target="http://a0.twimg.com/profile_images/787481510/TwitterLogo_normal.jpg" TargetMode="External"/><Relationship Id="rId622" Type="http://schemas.openxmlformats.org/officeDocument/2006/relationships/hyperlink" Target="http://pbs.twimg.com/profile_images/1246776661/JUD_Antsirabe_w_CARE_cap_normal.jpg" TargetMode="External"/><Relationship Id="rId1045" Type="http://schemas.openxmlformats.org/officeDocument/2006/relationships/hyperlink" Target="http://twitter.com/mateenpregnancy" TargetMode="External"/><Relationship Id="rId261" Type="http://schemas.openxmlformats.org/officeDocument/2006/relationships/hyperlink" Target="http://t.co/OgnLdYQOSR" TargetMode="External"/><Relationship Id="rId499" Type="http://schemas.openxmlformats.org/officeDocument/2006/relationships/hyperlink" Target="http://a0.twimg.com/profile_images/2166428620/image_normal.jpg" TargetMode="External"/><Relationship Id="rId927" Type="http://schemas.openxmlformats.org/officeDocument/2006/relationships/hyperlink" Target="http://twitter.com/cobblestoneeval" TargetMode="External"/><Relationship Id="rId1112" Type="http://schemas.openxmlformats.org/officeDocument/2006/relationships/hyperlink" Target="http://twitter.com/jeffreyhenley" TargetMode="External"/><Relationship Id="rId56" Type="http://schemas.openxmlformats.org/officeDocument/2006/relationships/hyperlink" Target="http://t.co/X7BiX8AAaa" TargetMode="External"/><Relationship Id="rId359" Type="http://schemas.openxmlformats.org/officeDocument/2006/relationships/hyperlink" Target="http://a0.twimg.com/profile_images/284558436/vietnam_small_normal.jpg" TargetMode="External"/><Relationship Id="rId566" Type="http://schemas.openxmlformats.org/officeDocument/2006/relationships/hyperlink" Target="http://pbs.twimg.com/profile_images/3340184352/bd1d21de7c4032ad1bfa15039bda9d32_normal.jpeg" TargetMode="External"/><Relationship Id="rId773" Type="http://schemas.openxmlformats.org/officeDocument/2006/relationships/hyperlink" Target="http://twitter.com/pamojauk" TargetMode="External"/><Relationship Id="rId121" Type="http://schemas.openxmlformats.org/officeDocument/2006/relationships/hyperlink" Target="http://t.co/3T8HMQ5ufZ" TargetMode="External"/><Relationship Id="rId219" Type="http://schemas.openxmlformats.org/officeDocument/2006/relationships/hyperlink" Target="http://t.co/HdfsBVn9pl" TargetMode="External"/><Relationship Id="rId426" Type="http://schemas.openxmlformats.org/officeDocument/2006/relationships/hyperlink" Target="http://a0.twimg.com/profile_images/977097674/jfcs_logo_square_normal.jpg" TargetMode="External"/><Relationship Id="rId633" Type="http://schemas.openxmlformats.org/officeDocument/2006/relationships/hyperlink" Target="http://a0.twimg.com/profile_images/378800000304902833/20c48b4ab1b4f884cc4e57dccddc5ead_normal.jpeg" TargetMode="External"/><Relationship Id="rId980" Type="http://schemas.openxmlformats.org/officeDocument/2006/relationships/hyperlink" Target="http://twitter.com/easterneval" TargetMode="External"/><Relationship Id="rId1056" Type="http://schemas.openxmlformats.org/officeDocument/2006/relationships/hyperlink" Target="http://twitter.com/crs_expertise" TargetMode="External"/><Relationship Id="rId840" Type="http://schemas.openxmlformats.org/officeDocument/2006/relationships/hyperlink" Target="http://twitter.com/informalscience" TargetMode="External"/><Relationship Id="rId938" Type="http://schemas.openxmlformats.org/officeDocument/2006/relationships/hyperlink" Target="http://twitter.com/mediametrics" TargetMode="External"/><Relationship Id="rId67" Type="http://schemas.openxmlformats.org/officeDocument/2006/relationships/hyperlink" Target="http://t.co/5Ptl3lO770" TargetMode="External"/><Relationship Id="rId272" Type="http://schemas.openxmlformats.org/officeDocument/2006/relationships/hyperlink" Target="http://t.co/PSFZV2buy5" TargetMode="External"/><Relationship Id="rId577" Type="http://schemas.openxmlformats.org/officeDocument/2006/relationships/hyperlink" Target="http://pbs.twimg.com/profile_images/2034648579/RF100_Facebook_with_Tagline_White_normal.jpg" TargetMode="External"/><Relationship Id="rId700" Type="http://schemas.openxmlformats.org/officeDocument/2006/relationships/hyperlink" Target="http://pbs.twimg.com/profile_images/1972179633/twitter_copy_normal.jpg" TargetMode="External"/><Relationship Id="rId1123" Type="http://schemas.openxmlformats.org/officeDocument/2006/relationships/hyperlink" Target="http://twitter.com/harder" TargetMode="External"/><Relationship Id="rId132" Type="http://schemas.openxmlformats.org/officeDocument/2006/relationships/hyperlink" Target="http://t.co/0UEXWxli6j" TargetMode="External"/><Relationship Id="rId784" Type="http://schemas.openxmlformats.org/officeDocument/2006/relationships/hyperlink" Target="http://twitter.com/sarahstachowiak" TargetMode="External"/><Relationship Id="rId991" Type="http://schemas.openxmlformats.org/officeDocument/2006/relationships/hyperlink" Target="http://twitter.com/samheld15" TargetMode="External"/><Relationship Id="rId1067" Type="http://schemas.openxmlformats.org/officeDocument/2006/relationships/hyperlink" Target="http://twitter.com/thomazchianca" TargetMode="External"/><Relationship Id="rId437" Type="http://schemas.openxmlformats.org/officeDocument/2006/relationships/hyperlink" Target="http://pbs.twimg.com/profile_images/3122101074/2c84c73d64aead9d111b416e11ecf079_normal.png" TargetMode="External"/><Relationship Id="rId644" Type="http://schemas.openxmlformats.org/officeDocument/2006/relationships/hyperlink" Target="http://pbs.twimg.com/profile_images/1508212350/SSS_Logo_normal.jpg" TargetMode="External"/><Relationship Id="rId851" Type="http://schemas.openxmlformats.org/officeDocument/2006/relationships/hyperlink" Target="http://twitter.com/evalcentral" TargetMode="External"/><Relationship Id="rId283" Type="http://schemas.openxmlformats.org/officeDocument/2006/relationships/hyperlink" Target="http://t.co/Mq3i8tvgxt" TargetMode="External"/><Relationship Id="rId490" Type="http://schemas.openxmlformats.org/officeDocument/2006/relationships/hyperlink" Target="http://a0.twimg.com/profile_images/378800000613990097/2e2efc11d998a9dc9f9ab7ec342c1f43_normal.jpeg" TargetMode="External"/><Relationship Id="rId504" Type="http://schemas.openxmlformats.org/officeDocument/2006/relationships/hyperlink" Target="http://pbs.twimg.com/profile_images/1827078301/avatar1_normal.JPG" TargetMode="External"/><Relationship Id="rId711" Type="http://schemas.openxmlformats.org/officeDocument/2006/relationships/hyperlink" Target="http://pbs.twimg.com/profile_images/2057988150/image_normal.jpg" TargetMode="External"/><Relationship Id="rId949" Type="http://schemas.openxmlformats.org/officeDocument/2006/relationships/hyperlink" Target="http://twitter.com/sukist" TargetMode="External"/><Relationship Id="rId1134" Type="http://schemas.openxmlformats.org/officeDocument/2006/relationships/hyperlink" Target="http://twitter.com/pdaeval" TargetMode="External"/><Relationship Id="rId78" Type="http://schemas.openxmlformats.org/officeDocument/2006/relationships/hyperlink" Target="http://t.co/BSr9CAC7Ga" TargetMode="External"/><Relationship Id="rId143" Type="http://schemas.openxmlformats.org/officeDocument/2006/relationships/hyperlink" Target="http://t.co/scCm29rm7C" TargetMode="External"/><Relationship Id="rId350" Type="http://schemas.openxmlformats.org/officeDocument/2006/relationships/hyperlink" Target="http://pbs.twimg.com/profile_images/1863009440/twitter-logo-original_normal.jpg" TargetMode="External"/><Relationship Id="rId588" Type="http://schemas.openxmlformats.org/officeDocument/2006/relationships/hyperlink" Target="http://a0.twimg.com/profile_images/1730134415/jg_square_normal.jpg" TargetMode="External"/><Relationship Id="rId795" Type="http://schemas.openxmlformats.org/officeDocument/2006/relationships/hyperlink" Target="http://twitter.com/jwong013" TargetMode="External"/><Relationship Id="rId809" Type="http://schemas.openxmlformats.org/officeDocument/2006/relationships/hyperlink" Target="http://twitter.com/afjbebold" TargetMode="External"/><Relationship Id="rId9" Type="http://schemas.openxmlformats.org/officeDocument/2006/relationships/hyperlink" Target="http://t.co/uhNjzupEpD" TargetMode="External"/><Relationship Id="rId210" Type="http://schemas.openxmlformats.org/officeDocument/2006/relationships/hyperlink" Target="http://t.co/hkKZa0EHoT" TargetMode="External"/><Relationship Id="rId448" Type="http://schemas.openxmlformats.org/officeDocument/2006/relationships/hyperlink" Target="http://pbs.twimg.com/profile_images/2730226195/7c17ac245c5af8ee3197665d6fbebe65_normal.jpeg" TargetMode="External"/><Relationship Id="rId655" Type="http://schemas.openxmlformats.org/officeDocument/2006/relationships/hyperlink" Target="http://a0.twimg.com/profile_images/2559875375/z6704gyhz2odxh45odnd_normal.jpeg" TargetMode="External"/><Relationship Id="rId862" Type="http://schemas.openxmlformats.org/officeDocument/2006/relationships/hyperlink" Target="http://twitter.com/siggymarvin" TargetMode="External"/><Relationship Id="rId1078" Type="http://schemas.openxmlformats.org/officeDocument/2006/relationships/hyperlink" Target="http://twitter.com/khulisams" TargetMode="External"/><Relationship Id="rId294" Type="http://schemas.openxmlformats.org/officeDocument/2006/relationships/hyperlink" Target="http://pbs.twimg.com/profile_images/1195906764/Kate_Kinnect_062_normal.jpg" TargetMode="External"/><Relationship Id="rId308" Type="http://schemas.openxmlformats.org/officeDocument/2006/relationships/hyperlink" Target="http://pbs.twimg.com/profile_images/2976073923/26774bf9f4e309eabbdf3ccb701a261d_normal.jpeg" TargetMode="External"/><Relationship Id="rId515" Type="http://schemas.openxmlformats.org/officeDocument/2006/relationships/hyperlink" Target="http://pbs.twimg.com/profile_images/2312001309/image_normal.jpg" TargetMode="External"/><Relationship Id="rId722" Type="http://schemas.openxmlformats.org/officeDocument/2006/relationships/hyperlink" Target="http://pbs.twimg.com/profile_images/1294971318/cei_logo_normal.png" TargetMode="External"/><Relationship Id="rId1145" Type="http://schemas.openxmlformats.org/officeDocument/2006/relationships/hyperlink" Target="http://twitter.com/arnicas" TargetMode="External"/><Relationship Id="rId89" Type="http://schemas.openxmlformats.org/officeDocument/2006/relationships/hyperlink" Target="http://t.co/5ZbzYAp5M4" TargetMode="External"/><Relationship Id="rId154" Type="http://schemas.openxmlformats.org/officeDocument/2006/relationships/hyperlink" Target="http://t.co/hx41t8t10A" TargetMode="External"/><Relationship Id="rId361" Type="http://schemas.openxmlformats.org/officeDocument/2006/relationships/hyperlink" Target="http://pbs.twimg.com/profile_images/2242422435/LSSULupiaTalk2_normal.jpg" TargetMode="External"/><Relationship Id="rId599" Type="http://schemas.openxmlformats.org/officeDocument/2006/relationships/hyperlink" Target="http://pbs.twimg.com/profile_images/1980787977/Shaping_NJ_logo_normal.jpg" TargetMode="External"/><Relationship Id="rId1005" Type="http://schemas.openxmlformats.org/officeDocument/2006/relationships/hyperlink" Target="http://twitter.com/ctisdal5" TargetMode="External"/><Relationship Id="rId459" Type="http://schemas.openxmlformats.org/officeDocument/2006/relationships/hyperlink" Target="http://a0.twimg.com/profile_images/2756377122/e1168fe98c96eb077a38ce7d60d9e568_normal.png" TargetMode="External"/><Relationship Id="rId666" Type="http://schemas.openxmlformats.org/officeDocument/2006/relationships/hyperlink" Target="http://a0.twimg.com/profile_images/1799825727/LC-twitter-icon_normal.jpg" TargetMode="External"/><Relationship Id="rId873" Type="http://schemas.openxmlformats.org/officeDocument/2006/relationships/hyperlink" Target="http://twitter.com/jennifer_z8" TargetMode="External"/><Relationship Id="rId1089" Type="http://schemas.openxmlformats.org/officeDocument/2006/relationships/hyperlink" Target="http://twitter.com/j_morariu" TargetMode="External"/><Relationship Id="rId16" Type="http://schemas.openxmlformats.org/officeDocument/2006/relationships/hyperlink" Target="http://t.co/IS5wnsyH" TargetMode="External"/><Relationship Id="rId221" Type="http://schemas.openxmlformats.org/officeDocument/2006/relationships/hyperlink" Target="http://t.co/YbduxigBFb" TargetMode="External"/><Relationship Id="rId319" Type="http://schemas.openxmlformats.org/officeDocument/2006/relationships/hyperlink" Target="http://pbs.twimg.com/profile_images/362863508/madmen_icon_normal.jpg" TargetMode="External"/><Relationship Id="rId526" Type="http://schemas.openxmlformats.org/officeDocument/2006/relationships/hyperlink" Target="http://pbs.twimg.com/profile_images/66860089/IMG_1338_normal.JPG" TargetMode="External"/><Relationship Id="rId1156" Type="http://schemas.openxmlformats.org/officeDocument/2006/relationships/hyperlink" Target="http://twitter.com/tanyabeer" TargetMode="External"/><Relationship Id="rId733" Type="http://schemas.openxmlformats.org/officeDocument/2006/relationships/hyperlink" Target="http://twitter.com/icfi" TargetMode="External"/><Relationship Id="rId940" Type="http://schemas.openxmlformats.org/officeDocument/2006/relationships/hyperlink" Target="http://twitter.com/stuarthenderon" TargetMode="External"/><Relationship Id="rId1016" Type="http://schemas.openxmlformats.org/officeDocument/2006/relationships/hyperlink" Target="http://twitter.com/cwphilanthropy" TargetMode="External"/><Relationship Id="rId165" Type="http://schemas.openxmlformats.org/officeDocument/2006/relationships/hyperlink" Target="http://t.co/1Q9imSPeoi" TargetMode="External"/><Relationship Id="rId372" Type="http://schemas.openxmlformats.org/officeDocument/2006/relationships/hyperlink" Target="http://pbs.twimg.com/profile_images/378800000469291507/3e6d313465fe767870c8f5534fee771c_normal.jpeg" TargetMode="External"/><Relationship Id="rId677" Type="http://schemas.openxmlformats.org/officeDocument/2006/relationships/hyperlink" Target="http://pbs.twimg.com/profile_images/1391286318/Rainier_normal.jpg" TargetMode="External"/><Relationship Id="rId800" Type="http://schemas.openxmlformats.org/officeDocument/2006/relationships/hyperlink" Target="http://twitter.com/zenpeacekeeper" TargetMode="External"/><Relationship Id="rId232" Type="http://schemas.openxmlformats.org/officeDocument/2006/relationships/hyperlink" Target="http://t.co/2TVNmm8iAo" TargetMode="External"/><Relationship Id="rId884" Type="http://schemas.openxmlformats.org/officeDocument/2006/relationships/hyperlink" Target="http://twitter.com/hiltonwash" TargetMode="External"/><Relationship Id="rId27" Type="http://schemas.openxmlformats.org/officeDocument/2006/relationships/hyperlink" Target="http://t.co/rxx4QNIjKu" TargetMode="External"/><Relationship Id="rId537" Type="http://schemas.openxmlformats.org/officeDocument/2006/relationships/hyperlink" Target="http://pbs.twimg.com/profile_images/2493375799/chsoxy7nbtip2ck4go8t_normal.png" TargetMode="External"/><Relationship Id="rId744" Type="http://schemas.openxmlformats.org/officeDocument/2006/relationships/hyperlink" Target="http://twitter.com/noel_megan" TargetMode="External"/><Relationship Id="rId951" Type="http://schemas.openxmlformats.org/officeDocument/2006/relationships/hyperlink" Target="http://twitter.com/iwannotowidigdo" TargetMode="External"/><Relationship Id="rId80" Type="http://schemas.openxmlformats.org/officeDocument/2006/relationships/hyperlink" Target="http://t.co/mm1iM7wo8W" TargetMode="External"/><Relationship Id="rId176" Type="http://schemas.openxmlformats.org/officeDocument/2006/relationships/hyperlink" Target="http://t.co/msLEVEbtoe" TargetMode="External"/><Relationship Id="rId383" Type="http://schemas.openxmlformats.org/officeDocument/2006/relationships/hyperlink" Target="http://pbs.twimg.com/profile_images/2264621966/171sscwn5s8qa1wvwm0x_normal.jpeg" TargetMode="External"/><Relationship Id="rId590" Type="http://schemas.openxmlformats.org/officeDocument/2006/relationships/hyperlink" Target="http://a0.twimg.com/profile_images/1901277829/Untitled_normal.jpg" TargetMode="External"/><Relationship Id="rId604" Type="http://schemas.openxmlformats.org/officeDocument/2006/relationships/hyperlink" Target="http://pbs.twimg.com/profile_images/3573060914/e5936ab80a572c5d72500f764b1aab61_normal.jpeg" TargetMode="External"/><Relationship Id="rId811" Type="http://schemas.openxmlformats.org/officeDocument/2006/relationships/hyperlink" Target="http://twitter.com/geofunders" TargetMode="External"/><Relationship Id="rId1027" Type="http://schemas.openxmlformats.org/officeDocument/2006/relationships/hyperlink" Target="http://twitter.com/afsc_org" TargetMode="External"/><Relationship Id="rId243" Type="http://schemas.openxmlformats.org/officeDocument/2006/relationships/hyperlink" Target="http://t.co/vRBDsHtoXN" TargetMode="External"/><Relationship Id="rId450" Type="http://schemas.openxmlformats.org/officeDocument/2006/relationships/hyperlink" Target="http://pbs.twimg.com/profile_images/2385539773/f8j8ztfgfr2qh5q1ahwo_normal.jpeg" TargetMode="External"/><Relationship Id="rId688" Type="http://schemas.openxmlformats.org/officeDocument/2006/relationships/hyperlink" Target="http://a0.twimg.com/profile_images/3560577356/78d41b62c166155083ea56f4d5e74ea4_normal.png" TargetMode="External"/><Relationship Id="rId895" Type="http://schemas.openxmlformats.org/officeDocument/2006/relationships/hyperlink" Target="http://twitter.com/link2alchemy" TargetMode="External"/><Relationship Id="rId909" Type="http://schemas.openxmlformats.org/officeDocument/2006/relationships/hyperlink" Target="http://twitter.com/care" TargetMode="External"/><Relationship Id="rId1080" Type="http://schemas.openxmlformats.org/officeDocument/2006/relationships/hyperlink" Target="http://twitter.com/fsgtweets" TargetMode="External"/><Relationship Id="rId38" Type="http://schemas.openxmlformats.org/officeDocument/2006/relationships/hyperlink" Target="http://t.co/4byUkDrdZs" TargetMode="External"/><Relationship Id="rId103" Type="http://schemas.openxmlformats.org/officeDocument/2006/relationships/hyperlink" Target="http://t.co/kSyJkz6jL5" TargetMode="External"/><Relationship Id="rId310" Type="http://schemas.openxmlformats.org/officeDocument/2006/relationships/hyperlink" Target="http://pbs.twimg.com/profile_images/1643963456/Logo_for_FB_Discover_CGU_normal.jpg" TargetMode="External"/><Relationship Id="rId548" Type="http://schemas.openxmlformats.org/officeDocument/2006/relationships/hyperlink" Target="http://a0.twimg.com/profile_images/3400487205/bb335fdd116073124ed6942b1866c44d_normal.gif" TargetMode="External"/><Relationship Id="rId755" Type="http://schemas.openxmlformats.org/officeDocument/2006/relationships/hyperlink" Target="http://twitter.com/originalglen" TargetMode="External"/><Relationship Id="rId962" Type="http://schemas.openxmlformats.org/officeDocument/2006/relationships/hyperlink" Target="http://twitter.com/orsimpact" TargetMode="External"/><Relationship Id="rId91" Type="http://schemas.openxmlformats.org/officeDocument/2006/relationships/hyperlink" Target="http://t.co/l0IEIqOJj1" TargetMode="External"/><Relationship Id="rId187" Type="http://schemas.openxmlformats.org/officeDocument/2006/relationships/hyperlink" Target="http://t.co/XuGE16juWe" TargetMode="External"/><Relationship Id="rId394" Type="http://schemas.openxmlformats.org/officeDocument/2006/relationships/hyperlink" Target="http://pbs.twimg.com/profile_images/378800000386115243/778a9b76a2c37c4aa7911412aeb4157c_normal.jpeg" TargetMode="External"/><Relationship Id="rId408" Type="http://schemas.openxmlformats.org/officeDocument/2006/relationships/hyperlink" Target="http://pbs.twimg.com/profile_images/378800000328658610/d6d655bd034b37b04eb6c23d51329405_normal.jpeg" TargetMode="External"/><Relationship Id="rId615" Type="http://schemas.openxmlformats.org/officeDocument/2006/relationships/hyperlink" Target="http://a0.twimg.com/profile_images/1347151661/rh_formal_normal.JPG" TargetMode="External"/><Relationship Id="rId822" Type="http://schemas.openxmlformats.org/officeDocument/2006/relationships/hyperlink" Target="http://twitter.com/natesilver" TargetMode="External"/><Relationship Id="rId1038" Type="http://schemas.openxmlformats.org/officeDocument/2006/relationships/hyperlink" Target="http://twitter.com/eboutylkova" TargetMode="External"/><Relationship Id="rId254" Type="http://schemas.openxmlformats.org/officeDocument/2006/relationships/hyperlink" Target="http://t.co/zzPlWHsyoq" TargetMode="External"/><Relationship Id="rId699" Type="http://schemas.openxmlformats.org/officeDocument/2006/relationships/hyperlink" Target="http://a0.twimg.com/profile_images/1383554544/onlinepic_normal.jpg" TargetMode="External"/><Relationship Id="rId1091" Type="http://schemas.openxmlformats.org/officeDocument/2006/relationships/hyperlink" Target="http://twitter.com/srik" TargetMode="External"/><Relationship Id="rId1105" Type="http://schemas.openxmlformats.org/officeDocument/2006/relationships/hyperlink" Target="http://twitter.com/pclfrd" TargetMode="External"/><Relationship Id="rId49" Type="http://schemas.openxmlformats.org/officeDocument/2006/relationships/hyperlink" Target="http://t.co/i3Anpq0RHn" TargetMode="External"/><Relationship Id="rId114" Type="http://schemas.openxmlformats.org/officeDocument/2006/relationships/hyperlink" Target="http://t.co/A9OXfoXp7E" TargetMode="External"/><Relationship Id="rId461" Type="http://schemas.openxmlformats.org/officeDocument/2006/relationships/hyperlink" Target="http://pbs.twimg.com/profile_images/419648261/IMG_2973_normal.jpg" TargetMode="External"/><Relationship Id="rId559" Type="http://schemas.openxmlformats.org/officeDocument/2006/relationships/hyperlink" Target="http://pbs.twimg.com/profile_images/355909753/Cropped_pic_2_from_T-day_08_normal.jpg" TargetMode="External"/><Relationship Id="rId766" Type="http://schemas.openxmlformats.org/officeDocument/2006/relationships/hyperlink" Target="http://twitter.com/andressamanila" TargetMode="External"/><Relationship Id="rId198" Type="http://schemas.openxmlformats.org/officeDocument/2006/relationships/hyperlink" Target="http://t.co/6FSBtf5Jim" TargetMode="External"/><Relationship Id="rId321" Type="http://schemas.openxmlformats.org/officeDocument/2006/relationships/hyperlink" Target="http://pbs.twimg.com/profile_images/378800000280149879/913fcbf8c9b8ca2d21efa3bbbcd76adc_normal.jpeg" TargetMode="External"/><Relationship Id="rId419" Type="http://schemas.openxmlformats.org/officeDocument/2006/relationships/hyperlink" Target="http://pbs.twimg.com/profile_images/3685287954/56a04865891b0c056c671e0992439a1b_normal.png" TargetMode="External"/><Relationship Id="rId626" Type="http://schemas.openxmlformats.org/officeDocument/2006/relationships/hyperlink" Target="http://pbs.twimg.com/profile_images/1381657298/eric2_normal.jpg" TargetMode="External"/><Relationship Id="rId973" Type="http://schemas.openxmlformats.org/officeDocument/2006/relationships/hyperlink" Target="http://twitter.com/bettereval" TargetMode="External"/><Relationship Id="rId1049" Type="http://schemas.openxmlformats.org/officeDocument/2006/relationships/hyperlink" Target="http://twitter.com/theimprovegroup" TargetMode="External"/><Relationship Id="rId833" Type="http://schemas.openxmlformats.org/officeDocument/2006/relationships/hyperlink" Target="http://twitter.com/harderco" TargetMode="External"/><Relationship Id="rId1116" Type="http://schemas.openxmlformats.org/officeDocument/2006/relationships/hyperlink" Target="http://twitter.com/vppartners" TargetMode="External"/><Relationship Id="rId265" Type="http://schemas.openxmlformats.org/officeDocument/2006/relationships/hyperlink" Target="http://t.co/LJ7JskCDjm" TargetMode="External"/><Relationship Id="rId472" Type="http://schemas.openxmlformats.org/officeDocument/2006/relationships/hyperlink" Target="http://pbs.twimg.com/profile_images/378800000580488240/cf1156082f4ece1aa9bed3008a1e299e_normal.jpeg" TargetMode="External"/><Relationship Id="rId900" Type="http://schemas.openxmlformats.org/officeDocument/2006/relationships/hyperlink" Target="http://twitter.com/phdcomics" TargetMode="External"/><Relationship Id="rId125" Type="http://schemas.openxmlformats.org/officeDocument/2006/relationships/hyperlink" Target="http://t.co/yRj5qcRA9N" TargetMode="External"/><Relationship Id="rId332" Type="http://schemas.openxmlformats.org/officeDocument/2006/relationships/hyperlink" Target="http://pbs.twimg.com/profile_images/2784789432/eb0a059655ea172dd80ad05b27c6817d_normal.png" TargetMode="External"/><Relationship Id="rId777" Type="http://schemas.openxmlformats.org/officeDocument/2006/relationships/hyperlink" Target="http://twitter.com/mquinnp" TargetMode="External"/><Relationship Id="rId984" Type="http://schemas.openxmlformats.org/officeDocument/2006/relationships/hyperlink" Target="http://twitter.com/richeddy" TargetMode="External"/><Relationship Id="rId637" Type="http://schemas.openxmlformats.org/officeDocument/2006/relationships/hyperlink" Target="http://pbs.twimg.com/profile_images/3477056780/19a0ddbaf707ccab024967597bd7aa47_normal.jpeg" TargetMode="External"/><Relationship Id="rId844" Type="http://schemas.openxmlformats.org/officeDocument/2006/relationships/hyperlink" Target="http://twitter.com/motubean" TargetMode="External"/><Relationship Id="rId276" Type="http://schemas.openxmlformats.org/officeDocument/2006/relationships/hyperlink" Target="http://t.co/qp8sSYQstN" TargetMode="External"/><Relationship Id="rId483" Type="http://schemas.openxmlformats.org/officeDocument/2006/relationships/hyperlink" Target="http://pbs.twimg.com/profile_images/1294774701/energy_burst_box_normal.jpg" TargetMode="External"/><Relationship Id="rId690" Type="http://schemas.openxmlformats.org/officeDocument/2006/relationships/hyperlink" Target="http://a0.twimg.com/profile_images/378800000427022961/14d416f5a6814d69e41c7a879909b59f_normal.jpeg" TargetMode="External"/><Relationship Id="rId704" Type="http://schemas.openxmlformats.org/officeDocument/2006/relationships/hyperlink" Target="http://pbs.twimg.com/profile_images/3675641314/5b3e1570cb16a76bd4d04f3cb7ae7961_normal.jpeg" TargetMode="External"/><Relationship Id="rId911" Type="http://schemas.openxmlformats.org/officeDocument/2006/relationships/hyperlink" Target="http://twitter.com/colleenbarbero" TargetMode="External"/><Relationship Id="rId1127" Type="http://schemas.openxmlformats.org/officeDocument/2006/relationships/hyperlink" Target="http://twitter.com/data2insight" TargetMode="External"/><Relationship Id="rId40" Type="http://schemas.openxmlformats.org/officeDocument/2006/relationships/hyperlink" Target="https://t.co/MmHhThrsMI" TargetMode="External"/><Relationship Id="rId136" Type="http://schemas.openxmlformats.org/officeDocument/2006/relationships/hyperlink" Target="http://t.co/SRULuuXdHB" TargetMode="External"/><Relationship Id="rId343" Type="http://schemas.openxmlformats.org/officeDocument/2006/relationships/hyperlink" Target="http://pbs.twimg.com/profile_images/1385387832/CoE1_logo_normal.jpg" TargetMode="External"/><Relationship Id="rId550" Type="http://schemas.openxmlformats.org/officeDocument/2006/relationships/hyperlink" Target="http://a0.twimg.com/profile_images/378800000068743669/ad9294f9c0f1787d4802866ce8be2641_normal.jpeg" TargetMode="External"/><Relationship Id="rId788" Type="http://schemas.openxmlformats.org/officeDocument/2006/relationships/hyperlink" Target="http://twitter.com/metisassociates" TargetMode="External"/><Relationship Id="rId995" Type="http://schemas.openxmlformats.org/officeDocument/2006/relationships/hyperlink" Target="http://twitter.com/rtranchcf" TargetMode="External"/><Relationship Id="rId203" Type="http://schemas.openxmlformats.org/officeDocument/2006/relationships/hyperlink" Target="http://t.co/ZHE3TXxb" TargetMode="External"/><Relationship Id="rId648" Type="http://schemas.openxmlformats.org/officeDocument/2006/relationships/hyperlink" Target="http://a0.twimg.com/profile_images/1644788301/309small__289x428___2__normal.jpg" TargetMode="External"/><Relationship Id="rId855" Type="http://schemas.openxmlformats.org/officeDocument/2006/relationships/hyperlink" Target="http://twitter.com/txtpablo" TargetMode="External"/><Relationship Id="rId1040" Type="http://schemas.openxmlformats.org/officeDocument/2006/relationships/hyperlink" Target="http://twitter.com/jhecklinger" TargetMode="External"/><Relationship Id="rId287" Type="http://schemas.openxmlformats.org/officeDocument/2006/relationships/hyperlink" Target="http://t.co/dq1OdE6jMh" TargetMode="External"/><Relationship Id="rId410" Type="http://schemas.openxmlformats.org/officeDocument/2006/relationships/hyperlink" Target="http://pbs.twimg.com/profile_images/1783340249/onedc_hand_reasonably_small_normal.jpg" TargetMode="External"/><Relationship Id="rId494" Type="http://schemas.openxmlformats.org/officeDocument/2006/relationships/hyperlink" Target="http://pbs.twimg.com/profile_images/980984748/CobblestoneEval_logo_normal.png" TargetMode="External"/><Relationship Id="rId508" Type="http://schemas.openxmlformats.org/officeDocument/2006/relationships/hyperlink" Target="http://pbs.twimg.com/profile_images/621691989/colorful_normal.jpg" TargetMode="External"/><Relationship Id="rId715" Type="http://schemas.openxmlformats.org/officeDocument/2006/relationships/hyperlink" Target="http://abs.twimg.com/sticky/default_profile_images/default_profile_6_normal.png" TargetMode="External"/><Relationship Id="rId922" Type="http://schemas.openxmlformats.org/officeDocument/2006/relationships/hyperlink" Target="http://twitter.com/westendresnyc" TargetMode="External"/><Relationship Id="rId1138" Type="http://schemas.openxmlformats.org/officeDocument/2006/relationships/hyperlink" Target="http://twitter.com/hurhassnain" TargetMode="External"/><Relationship Id="rId147" Type="http://schemas.openxmlformats.org/officeDocument/2006/relationships/hyperlink" Target="http://t.co/K4VHtnvnnh" TargetMode="External"/><Relationship Id="rId354" Type="http://schemas.openxmlformats.org/officeDocument/2006/relationships/hyperlink" Target="http://pbs.twimg.com/profile_images/1121211576/GFCP-logo_normal.jpg" TargetMode="External"/><Relationship Id="rId799" Type="http://schemas.openxmlformats.org/officeDocument/2006/relationships/hyperlink" Target="http://twitter.com/meowtree" TargetMode="External"/><Relationship Id="rId51" Type="http://schemas.openxmlformats.org/officeDocument/2006/relationships/hyperlink" Target="http://t.co/4wqmxpx1tT" TargetMode="External"/><Relationship Id="rId561" Type="http://schemas.openxmlformats.org/officeDocument/2006/relationships/hyperlink" Target="http://pbs.twimg.com/profile_images/378800000340327957/39f0532df6fb2e1506a45985db0cc3f7_normal.jpeg" TargetMode="External"/><Relationship Id="rId659" Type="http://schemas.openxmlformats.org/officeDocument/2006/relationships/hyperlink" Target="http://a0.twimg.com/profile_images/378800000045127939/7977f68b6b93fc2d5ec84040ebd1d38e_normal.jpeg" TargetMode="External"/><Relationship Id="rId866" Type="http://schemas.openxmlformats.org/officeDocument/2006/relationships/hyperlink" Target="http://twitter.com/ajtitong" TargetMode="External"/><Relationship Id="rId214" Type="http://schemas.openxmlformats.org/officeDocument/2006/relationships/hyperlink" Target="http://t.co/AGmQvU5pi1" TargetMode="External"/><Relationship Id="rId298" Type="http://schemas.openxmlformats.org/officeDocument/2006/relationships/hyperlink" Target="http://abs.twimg.com/sticky/default_profile_images/default_profile_3_normal.png" TargetMode="External"/><Relationship Id="rId421" Type="http://schemas.openxmlformats.org/officeDocument/2006/relationships/hyperlink" Target="http://pbs.twimg.com/profile_images/1898236080/twitter-121_normal.gif" TargetMode="External"/><Relationship Id="rId519" Type="http://schemas.openxmlformats.org/officeDocument/2006/relationships/hyperlink" Target="http://pbs.twimg.com/profile_images/1252919394/profile_photo_normal.jpg" TargetMode="External"/><Relationship Id="rId1051" Type="http://schemas.openxmlformats.org/officeDocument/2006/relationships/hyperlink" Target="http://twitter.com/tccgroup" TargetMode="External"/><Relationship Id="rId1149" Type="http://schemas.openxmlformats.org/officeDocument/2006/relationships/hyperlink" Target="http://twitter.com/mcdapper" TargetMode="External"/><Relationship Id="rId158" Type="http://schemas.openxmlformats.org/officeDocument/2006/relationships/hyperlink" Target="http://t.co/Q4Mmr3asnW" TargetMode="External"/><Relationship Id="rId726" Type="http://schemas.openxmlformats.org/officeDocument/2006/relationships/hyperlink" Target="http://twitter.com/nztaylor" TargetMode="External"/><Relationship Id="rId933" Type="http://schemas.openxmlformats.org/officeDocument/2006/relationships/hyperlink" Target="http://twitter.com/cwbadger12" TargetMode="External"/><Relationship Id="rId1009" Type="http://schemas.openxmlformats.org/officeDocument/2006/relationships/hyperlink" Target="http://twitter.com/brenlizhen" TargetMode="External"/><Relationship Id="rId62" Type="http://schemas.openxmlformats.org/officeDocument/2006/relationships/hyperlink" Target="http://t.co/Jbw61UVLfk" TargetMode="External"/><Relationship Id="rId365" Type="http://schemas.openxmlformats.org/officeDocument/2006/relationships/hyperlink" Target="http://pbs.twimg.com/profile_images/746068716/IMG_0273_normal.jpg" TargetMode="External"/><Relationship Id="rId572" Type="http://schemas.openxmlformats.org/officeDocument/2006/relationships/hyperlink" Target="http://pbs.twimg.com/profile_images/690045629/Carey_2_normal.jpg" TargetMode="External"/><Relationship Id="rId225" Type="http://schemas.openxmlformats.org/officeDocument/2006/relationships/hyperlink" Target="http://t.co/09Cgp5Lipi" TargetMode="External"/><Relationship Id="rId432" Type="http://schemas.openxmlformats.org/officeDocument/2006/relationships/hyperlink" Target="http://pbs.twimg.com/profile_images/3695414760/587cd58295ba1e466a3d76a50df15eea_normal.jpeg" TargetMode="External"/><Relationship Id="rId877" Type="http://schemas.openxmlformats.org/officeDocument/2006/relationships/hyperlink" Target="http://twitter.com/sandramathison" TargetMode="External"/><Relationship Id="rId1062" Type="http://schemas.openxmlformats.org/officeDocument/2006/relationships/hyperlink" Target="http://twitter.com/limeygrl" TargetMode="External"/><Relationship Id="rId737" Type="http://schemas.openxmlformats.org/officeDocument/2006/relationships/hyperlink" Target="http://twitter.com/kyrobiz" TargetMode="External"/><Relationship Id="rId944" Type="http://schemas.openxmlformats.org/officeDocument/2006/relationships/hyperlink" Target="http://twitter.com/timelyportfolio" TargetMode="External"/><Relationship Id="rId73" Type="http://schemas.openxmlformats.org/officeDocument/2006/relationships/hyperlink" Target="http://t.co/xB6QVKoba1" TargetMode="External"/><Relationship Id="rId169" Type="http://schemas.openxmlformats.org/officeDocument/2006/relationships/hyperlink" Target="http://t.co/X5gu5qZyQz" TargetMode="External"/><Relationship Id="rId376" Type="http://schemas.openxmlformats.org/officeDocument/2006/relationships/hyperlink" Target="http://pbs.twimg.com/profile_images/378800000125996795/c5ca135cd85e14a791743a21f88d161c_normal.jpeg" TargetMode="External"/><Relationship Id="rId583" Type="http://schemas.openxmlformats.org/officeDocument/2006/relationships/hyperlink" Target="http://pbs.twimg.com/profile_images/1813596352/twitterlogo_normal.jpg" TargetMode="External"/><Relationship Id="rId790" Type="http://schemas.openxmlformats.org/officeDocument/2006/relationships/hyperlink" Target="http://twitter.com/amyw415" TargetMode="External"/><Relationship Id="rId804" Type="http://schemas.openxmlformats.org/officeDocument/2006/relationships/hyperlink" Target="http://twitter.com/arth" TargetMode="External"/><Relationship Id="rId4" Type="http://schemas.openxmlformats.org/officeDocument/2006/relationships/hyperlink" Target="http://t.co/9CJOz8pxuC" TargetMode="External"/><Relationship Id="rId236" Type="http://schemas.openxmlformats.org/officeDocument/2006/relationships/hyperlink" Target="http://t.co/6ip1n1iS0E" TargetMode="External"/><Relationship Id="rId443" Type="http://schemas.openxmlformats.org/officeDocument/2006/relationships/hyperlink" Target="http://pbs.twimg.com/profile_images/378800000596084693/c6c8bec4ddf4efa17313d15c5b20d05b_normal.jpeg" TargetMode="External"/><Relationship Id="rId650" Type="http://schemas.openxmlformats.org/officeDocument/2006/relationships/hyperlink" Target="http://pbs.twimg.com/profile_images/1761947716/Vertical_RGB_600_normal.jpg" TargetMode="External"/><Relationship Id="rId888" Type="http://schemas.openxmlformats.org/officeDocument/2006/relationships/hyperlink" Target="http://twitter.com/researchatcri" TargetMode="External"/><Relationship Id="rId1073" Type="http://schemas.openxmlformats.org/officeDocument/2006/relationships/hyperlink" Target="http://twitter.com/solemu" TargetMode="External"/><Relationship Id="rId303" Type="http://schemas.openxmlformats.org/officeDocument/2006/relationships/hyperlink" Target="http://pbs.twimg.com/profile_images/378800000479109364/9d573c63034cea9483005ff5f8fe2134_normal.jpeg" TargetMode="External"/><Relationship Id="rId748" Type="http://schemas.openxmlformats.org/officeDocument/2006/relationships/hyperlink" Target="http://twitter.com/urnotaperson" TargetMode="External"/><Relationship Id="rId955" Type="http://schemas.openxmlformats.org/officeDocument/2006/relationships/hyperlink" Target="http://twitter.com/visualbrains" TargetMode="External"/><Relationship Id="rId1140" Type="http://schemas.openxmlformats.org/officeDocument/2006/relationships/hyperlink" Target="http://twitter.com/alanahulme" TargetMode="External"/><Relationship Id="rId84" Type="http://schemas.openxmlformats.org/officeDocument/2006/relationships/hyperlink" Target="http://t.co/Rog2PBamfd" TargetMode="External"/><Relationship Id="rId387" Type="http://schemas.openxmlformats.org/officeDocument/2006/relationships/hyperlink" Target="http://a0.twimg.com/profile_images/3379008178/97f96a984cab74d165af67254b9c6d3d_normal.jpeg" TargetMode="External"/><Relationship Id="rId510" Type="http://schemas.openxmlformats.org/officeDocument/2006/relationships/hyperlink" Target="http://a0.twimg.com/profile_images/378800000601039599/7db49d2e6f7d849a2757ae718baff418_normal.png" TargetMode="External"/><Relationship Id="rId594" Type="http://schemas.openxmlformats.org/officeDocument/2006/relationships/hyperlink" Target="http://pbs.twimg.com/profile_images/213601825/AFSC_star_normal.jpg" TargetMode="External"/><Relationship Id="rId608" Type="http://schemas.openxmlformats.org/officeDocument/2006/relationships/hyperlink" Target="http://a0.twimg.com/profile_images/1632244949/blake_normal.jpg" TargetMode="External"/><Relationship Id="rId815" Type="http://schemas.openxmlformats.org/officeDocument/2006/relationships/hyperlink" Target="http://twitter.com/jnas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table" Target="../tables/table8.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sheetPr codeName="Sheet1"/>
  <dimension ref="A1:Y2266"/>
  <sheetViews>
    <sheetView tabSelected="1" workbookViewId="0">
      <pane xSplit="2" ySplit="2" topLeftCell="C2231" activePane="bottomRight" state="frozen"/>
      <selection pane="topRight" activeCell="C1" sqref="C1"/>
      <selection pane="bottomLeft" activeCell="A3" sqref="A3"/>
      <selection pane="bottomRight" activeCell="A3" sqref="A3"/>
    </sheetView>
  </sheetViews>
  <sheetFormatPr defaultRowHeight="15"/>
  <cols>
    <col min="1" max="2" width="10.42578125" style="1" customWidth="1"/>
    <col min="3" max="3" width="7.85546875" style="3" bestFit="1" customWidth="1"/>
    <col min="4" max="4" width="8.7109375" style="2" bestFit="1" customWidth="1"/>
    <col min="5" max="5" width="7.7109375" style="2" bestFit="1" customWidth="1"/>
    <col min="6" max="6" width="9.85546875" style="2" bestFit="1" customWidth="1"/>
    <col min="7" max="7" width="11" style="3" bestFit="1" customWidth="1"/>
    <col min="8" max="8" width="8" style="1" bestFit="1" customWidth="1"/>
    <col min="9" max="9" width="12.28515625" style="3" bestFit="1" customWidth="1"/>
    <col min="10" max="10" width="12.42578125" style="3" bestFit="1" customWidth="1"/>
    <col min="11" max="11" width="15.5703125" style="3" hidden="1" customWidth="1"/>
    <col min="12" max="12" width="11" hidden="1" customWidth="1"/>
    <col min="13" max="13" width="10.85546875" hidden="1" customWidth="1"/>
    <col min="14" max="14" width="16" bestFit="1" customWidth="1"/>
    <col min="15" max="15" width="12.7109375" bestFit="1" customWidth="1"/>
    <col min="16" max="16" width="14.42578125" bestFit="1" customWidth="1"/>
    <col min="17" max="17" width="8.85546875" bestFit="1" customWidth="1"/>
    <col min="18" max="18" width="9.5703125" bestFit="1" customWidth="1"/>
    <col min="19" max="19" width="13.140625" bestFit="1" customWidth="1"/>
    <col min="20" max="20" width="13.28515625" bestFit="1" customWidth="1"/>
    <col min="21" max="21" width="13.42578125" bestFit="1" customWidth="1"/>
    <col min="22" max="22" width="14.42578125" bestFit="1" customWidth="1"/>
    <col min="23" max="23" width="10.5703125" bestFit="1" customWidth="1"/>
    <col min="24" max="24" width="12.140625" bestFit="1" customWidth="1"/>
    <col min="25" max="25" width="11.5703125" bestFit="1" customWidth="1"/>
  </cols>
  <sheetData>
    <row r="1" spans="1:25">
      <c r="C1" s="18" t="s">
        <v>39</v>
      </c>
      <c r="D1" s="19"/>
      <c r="E1" s="19"/>
      <c r="F1" s="19"/>
      <c r="G1" s="18"/>
      <c r="H1" s="16" t="s">
        <v>43</v>
      </c>
      <c r="I1" s="54"/>
      <c r="J1" s="54"/>
      <c r="K1" s="35" t="s">
        <v>42</v>
      </c>
      <c r="L1" s="20" t="s">
        <v>40</v>
      </c>
      <c r="M1" s="20"/>
      <c r="N1" s="17" t="s">
        <v>41</v>
      </c>
    </row>
    <row r="2" spans="1:25" ht="30" customHeight="1">
      <c r="A2" s="11" t="s">
        <v>0</v>
      </c>
      <c r="B2" s="11" t="s">
        <v>1</v>
      </c>
      <c r="C2" s="13" t="s">
        <v>2</v>
      </c>
      <c r="D2" s="13" t="s">
        <v>3</v>
      </c>
      <c r="E2" s="13" t="s">
        <v>130</v>
      </c>
      <c r="F2" s="13" t="s">
        <v>4</v>
      </c>
      <c r="G2" s="13" t="s">
        <v>11</v>
      </c>
      <c r="H2" s="11" t="s">
        <v>46</v>
      </c>
      <c r="I2" s="13" t="s">
        <v>160</v>
      </c>
      <c r="J2" s="13" t="s">
        <v>161</v>
      </c>
      <c r="K2" s="13" t="s">
        <v>165</v>
      </c>
      <c r="L2" s="13" t="s">
        <v>12</v>
      </c>
      <c r="M2" s="13" t="s">
        <v>38</v>
      </c>
      <c r="N2" s="13" t="s">
        <v>26</v>
      </c>
      <c r="O2" s="13" t="s">
        <v>177</v>
      </c>
      <c r="P2" s="13" t="s">
        <v>178</v>
      </c>
      <c r="Q2" s="13" t="s">
        <v>179</v>
      </c>
      <c r="R2" s="13" t="s">
        <v>180</v>
      </c>
      <c r="S2" s="13" t="s">
        <v>181</v>
      </c>
      <c r="T2" s="13" t="s">
        <v>182</v>
      </c>
      <c r="U2" s="13" t="s">
        <v>183</v>
      </c>
      <c r="V2" s="13" t="s">
        <v>184</v>
      </c>
      <c r="W2" s="13" t="s">
        <v>185</v>
      </c>
      <c r="X2" s="13" t="s">
        <v>186</v>
      </c>
      <c r="Y2" s="13" t="s">
        <v>187</v>
      </c>
    </row>
    <row r="3" spans="1:25" ht="15" customHeight="1">
      <c r="A3" s="66" t="s">
        <v>188</v>
      </c>
      <c r="B3" s="66" t="s">
        <v>188</v>
      </c>
      <c r="C3" s="67"/>
      <c r="D3" s="68"/>
      <c r="E3" s="69"/>
      <c r="F3" s="70"/>
      <c r="G3" s="67"/>
      <c r="H3" s="71"/>
      <c r="I3" s="72"/>
      <c r="J3" s="72"/>
      <c r="K3" s="36"/>
      <c r="L3" s="73"/>
      <c r="M3" s="73"/>
      <c r="N3" s="74"/>
      <c r="O3" s="80" t="s">
        <v>179</v>
      </c>
      <c r="P3" s="82">
        <v>41563.243379629632</v>
      </c>
      <c r="Q3" s="80" t="s">
        <v>623</v>
      </c>
      <c r="R3" s="80"/>
      <c r="S3" s="80"/>
      <c r="T3" s="80" t="s">
        <v>2392</v>
      </c>
      <c r="U3" s="82">
        <v>41563.243379629632</v>
      </c>
      <c r="V3" s="86" t="s">
        <v>2563</v>
      </c>
      <c r="W3" s="80"/>
      <c r="X3" s="80"/>
      <c r="Y3" s="87" t="s">
        <v>4378</v>
      </c>
    </row>
    <row r="4" spans="1:25" ht="15" customHeight="1">
      <c r="A4" s="66" t="s">
        <v>189</v>
      </c>
      <c r="B4" s="66" t="s">
        <v>408</v>
      </c>
      <c r="C4" s="67"/>
      <c r="D4" s="68"/>
      <c r="E4" s="69"/>
      <c r="F4" s="70"/>
      <c r="G4" s="67"/>
      <c r="H4" s="71"/>
      <c r="I4" s="72"/>
      <c r="J4" s="72"/>
      <c r="K4" s="36"/>
      <c r="L4" s="79"/>
      <c r="M4" s="79"/>
      <c r="N4" s="74"/>
      <c r="O4" s="81" t="s">
        <v>621</v>
      </c>
      <c r="P4" s="83">
        <v>41563.407500000001</v>
      </c>
      <c r="Q4" s="81" t="s">
        <v>624</v>
      </c>
      <c r="R4" s="85" t="s">
        <v>2135</v>
      </c>
      <c r="S4" s="81" t="s">
        <v>2331</v>
      </c>
      <c r="T4" s="81" t="s">
        <v>2393</v>
      </c>
      <c r="U4" s="83">
        <v>41563.407500000001</v>
      </c>
      <c r="V4" s="85" t="s">
        <v>2564</v>
      </c>
      <c r="W4" s="81"/>
      <c r="X4" s="81"/>
      <c r="Y4" s="84" t="s">
        <v>4379</v>
      </c>
    </row>
    <row r="5" spans="1:25">
      <c r="A5" s="66" t="s">
        <v>190</v>
      </c>
      <c r="B5" s="66" t="s">
        <v>464</v>
      </c>
      <c r="C5" s="67"/>
      <c r="D5" s="68"/>
      <c r="E5" s="69"/>
      <c r="F5" s="70"/>
      <c r="G5" s="67"/>
      <c r="H5" s="71"/>
      <c r="I5" s="72"/>
      <c r="J5" s="72"/>
      <c r="K5" s="36"/>
      <c r="L5" s="79"/>
      <c r="M5" s="79"/>
      <c r="N5" s="74"/>
      <c r="O5" s="81" t="s">
        <v>621</v>
      </c>
      <c r="P5" s="83">
        <v>41563.530844907407</v>
      </c>
      <c r="Q5" s="81" t="s">
        <v>625</v>
      </c>
      <c r="R5" s="81"/>
      <c r="S5" s="81"/>
      <c r="T5" s="81" t="s">
        <v>2393</v>
      </c>
      <c r="U5" s="83">
        <v>41563.530844907407</v>
      </c>
      <c r="V5" s="85" t="s">
        <v>2565</v>
      </c>
      <c r="W5" s="81"/>
      <c r="X5" s="81"/>
      <c r="Y5" s="84" t="s">
        <v>4380</v>
      </c>
    </row>
    <row r="6" spans="1:25">
      <c r="A6" s="66" t="s">
        <v>191</v>
      </c>
      <c r="B6" s="66" t="s">
        <v>506</v>
      </c>
      <c r="C6" s="67"/>
      <c r="D6" s="68"/>
      <c r="E6" s="69"/>
      <c r="F6" s="70"/>
      <c r="G6" s="67"/>
      <c r="H6" s="71"/>
      <c r="I6" s="72"/>
      <c r="J6" s="72"/>
      <c r="K6" s="36"/>
      <c r="L6" s="79"/>
      <c r="M6" s="79"/>
      <c r="N6" s="74"/>
      <c r="O6" s="81" t="s">
        <v>622</v>
      </c>
      <c r="P6" s="83">
        <v>41563.559155092589</v>
      </c>
      <c r="Q6" s="81" t="s">
        <v>626</v>
      </c>
      <c r="R6" s="81"/>
      <c r="S6" s="81"/>
      <c r="T6" s="81" t="s">
        <v>2394</v>
      </c>
      <c r="U6" s="83">
        <v>41563.559155092589</v>
      </c>
      <c r="V6" s="85" t="s">
        <v>2566</v>
      </c>
      <c r="W6" s="81"/>
      <c r="X6" s="81"/>
      <c r="Y6" s="84" t="s">
        <v>4381</v>
      </c>
    </row>
    <row r="7" spans="1:25">
      <c r="A7" s="66" t="s">
        <v>192</v>
      </c>
      <c r="B7" s="66" t="s">
        <v>507</v>
      </c>
      <c r="C7" s="67"/>
      <c r="D7" s="68"/>
      <c r="E7" s="69"/>
      <c r="F7" s="70"/>
      <c r="G7" s="67"/>
      <c r="H7" s="71"/>
      <c r="I7" s="72"/>
      <c r="J7" s="72"/>
      <c r="K7" s="36"/>
      <c r="L7" s="79"/>
      <c r="M7" s="79"/>
      <c r="N7" s="74"/>
      <c r="O7" s="81" t="s">
        <v>621</v>
      </c>
      <c r="P7" s="83">
        <v>41563.572141203702</v>
      </c>
      <c r="Q7" s="81" t="s">
        <v>627</v>
      </c>
      <c r="R7" s="85" t="s">
        <v>2136</v>
      </c>
      <c r="S7" s="81" t="s">
        <v>2332</v>
      </c>
      <c r="T7" s="81" t="s">
        <v>2393</v>
      </c>
      <c r="U7" s="83">
        <v>41563.572141203702</v>
      </c>
      <c r="V7" s="85" t="s">
        <v>2567</v>
      </c>
      <c r="W7" s="81"/>
      <c r="X7" s="81"/>
      <c r="Y7" s="84" t="s">
        <v>4382</v>
      </c>
    </row>
    <row r="8" spans="1:25">
      <c r="A8" s="66" t="s">
        <v>193</v>
      </c>
      <c r="B8" s="66" t="s">
        <v>493</v>
      </c>
      <c r="C8" s="67"/>
      <c r="D8" s="68"/>
      <c r="E8" s="69"/>
      <c r="F8" s="70"/>
      <c r="G8" s="67"/>
      <c r="H8" s="71"/>
      <c r="I8" s="72"/>
      <c r="J8" s="72"/>
      <c r="K8" s="36"/>
      <c r="L8" s="79"/>
      <c r="M8" s="79"/>
      <c r="N8" s="74"/>
      <c r="O8" s="81" t="s">
        <v>622</v>
      </c>
      <c r="P8" s="83">
        <v>41563.58184027778</v>
      </c>
      <c r="Q8" s="81" t="s">
        <v>628</v>
      </c>
      <c r="R8" s="85" t="s">
        <v>2137</v>
      </c>
      <c r="S8" s="81" t="s">
        <v>2332</v>
      </c>
      <c r="T8" s="81" t="s">
        <v>2395</v>
      </c>
      <c r="U8" s="83">
        <v>41563.58184027778</v>
      </c>
      <c r="V8" s="85" t="s">
        <v>2568</v>
      </c>
      <c r="W8" s="81"/>
      <c r="X8" s="81"/>
      <c r="Y8" s="84" t="s">
        <v>4383</v>
      </c>
    </row>
    <row r="9" spans="1:25">
      <c r="A9" s="66" t="s">
        <v>194</v>
      </c>
      <c r="B9" s="66" t="s">
        <v>493</v>
      </c>
      <c r="C9" s="67"/>
      <c r="D9" s="68"/>
      <c r="E9" s="69"/>
      <c r="F9" s="70"/>
      <c r="G9" s="67"/>
      <c r="H9" s="71"/>
      <c r="I9" s="72"/>
      <c r="J9" s="72"/>
      <c r="K9" s="36"/>
      <c r="L9" s="79"/>
      <c r="M9" s="79"/>
      <c r="N9" s="74"/>
      <c r="O9" s="81" t="s">
        <v>622</v>
      </c>
      <c r="P9" s="83">
        <v>41563.58666666667</v>
      </c>
      <c r="Q9" s="81" t="s">
        <v>628</v>
      </c>
      <c r="R9" s="85" t="s">
        <v>2137</v>
      </c>
      <c r="S9" s="81" t="s">
        <v>2332</v>
      </c>
      <c r="T9" s="81" t="s">
        <v>2395</v>
      </c>
      <c r="U9" s="83">
        <v>41563.58666666667</v>
      </c>
      <c r="V9" s="85" t="s">
        <v>2569</v>
      </c>
      <c r="W9" s="81"/>
      <c r="X9" s="81"/>
      <c r="Y9" s="84" t="s">
        <v>4384</v>
      </c>
    </row>
    <row r="10" spans="1:25">
      <c r="A10" s="66" t="s">
        <v>195</v>
      </c>
      <c r="B10" s="66" t="s">
        <v>493</v>
      </c>
      <c r="C10" s="67"/>
      <c r="D10" s="68"/>
      <c r="E10" s="69"/>
      <c r="F10" s="70"/>
      <c r="G10" s="67"/>
      <c r="H10" s="71"/>
      <c r="I10" s="72"/>
      <c r="J10" s="72"/>
      <c r="K10" s="36"/>
      <c r="L10" s="79"/>
      <c r="M10" s="79"/>
      <c r="N10" s="74"/>
      <c r="O10" s="81" t="s">
        <v>622</v>
      </c>
      <c r="P10" s="83">
        <v>41563.59847222222</v>
      </c>
      <c r="Q10" s="81" t="s">
        <v>629</v>
      </c>
      <c r="R10" s="81"/>
      <c r="S10" s="81"/>
      <c r="T10" s="81" t="s">
        <v>2393</v>
      </c>
      <c r="U10" s="83">
        <v>41563.59847222222</v>
      </c>
      <c r="V10" s="85" t="s">
        <v>2570</v>
      </c>
      <c r="W10" s="81"/>
      <c r="X10" s="81"/>
      <c r="Y10" s="84" t="s">
        <v>4385</v>
      </c>
    </row>
    <row r="11" spans="1:25">
      <c r="A11" s="66" t="s">
        <v>196</v>
      </c>
      <c r="B11" s="66" t="s">
        <v>489</v>
      </c>
      <c r="C11" s="67"/>
      <c r="D11" s="68"/>
      <c r="E11" s="69"/>
      <c r="F11" s="70"/>
      <c r="G11" s="67"/>
      <c r="H11" s="71"/>
      <c r="I11" s="72"/>
      <c r="J11" s="72"/>
      <c r="K11" s="36"/>
      <c r="L11" s="79"/>
      <c r="M11" s="79"/>
      <c r="N11" s="74"/>
      <c r="O11" s="81" t="s">
        <v>622</v>
      </c>
      <c r="P11" s="83">
        <v>41563.603483796294</v>
      </c>
      <c r="Q11" s="81" t="s">
        <v>630</v>
      </c>
      <c r="R11" s="85" t="s">
        <v>2138</v>
      </c>
      <c r="S11" s="81" t="s">
        <v>2333</v>
      </c>
      <c r="T11" s="81" t="s">
        <v>2393</v>
      </c>
      <c r="U11" s="83">
        <v>41563.603483796294</v>
      </c>
      <c r="V11" s="85" t="s">
        <v>2571</v>
      </c>
      <c r="W11" s="81"/>
      <c r="X11" s="81"/>
      <c r="Y11" s="84" t="s">
        <v>4386</v>
      </c>
    </row>
    <row r="12" spans="1:25">
      <c r="A12" s="66" t="s">
        <v>196</v>
      </c>
      <c r="B12" s="66" t="s">
        <v>339</v>
      </c>
      <c r="C12" s="67"/>
      <c r="D12" s="68"/>
      <c r="E12" s="69"/>
      <c r="F12" s="70"/>
      <c r="G12" s="67"/>
      <c r="H12" s="71"/>
      <c r="I12" s="72"/>
      <c r="J12" s="72"/>
      <c r="K12" s="36"/>
      <c r="L12" s="79"/>
      <c r="M12" s="79"/>
      <c r="N12" s="74"/>
      <c r="O12" s="81" t="s">
        <v>622</v>
      </c>
      <c r="P12" s="83">
        <v>41563.603483796294</v>
      </c>
      <c r="Q12" s="81" t="s">
        <v>630</v>
      </c>
      <c r="R12" s="85" t="s">
        <v>2138</v>
      </c>
      <c r="S12" s="81" t="s">
        <v>2333</v>
      </c>
      <c r="T12" s="81" t="s">
        <v>2393</v>
      </c>
      <c r="U12" s="83">
        <v>41563.603483796294</v>
      </c>
      <c r="V12" s="85" t="s">
        <v>2571</v>
      </c>
      <c r="W12" s="81"/>
      <c r="X12" s="81"/>
      <c r="Y12" s="84" t="s">
        <v>4386</v>
      </c>
    </row>
    <row r="13" spans="1:25">
      <c r="A13" s="66" t="s">
        <v>197</v>
      </c>
      <c r="B13" s="66" t="s">
        <v>445</v>
      </c>
      <c r="C13" s="67"/>
      <c r="D13" s="68"/>
      <c r="E13" s="69"/>
      <c r="F13" s="70"/>
      <c r="G13" s="67"/>
      <c r="H13" s="71"/>
      <c r="I13" s="72"/>
      <c r="J13" s="72"/>
      <c r="K13" s="36"/>
      <c r="L13" s="79"/>
      <c r="M13" s="79"/>
      <c r="N13" s="74"/>
      <c r="O13" s="81" t="s">
        <v>622</v>
      </c>
      <c r="P13" s="83">
        <v>41563.62296296296</v>
      </c>
      <c r="Q13" s="81" t="s">
        <v>631</v>
      </c>
      <c r="R13" s="81"/>
      <c r="S13" s="81"/>
      <c r="T13" s="81" t="s">
        <v>2393</v>
      </c>
      <c r="U13" s="83">
        <v>41563.62296296296</v>
      </c>
      <c r="V13" s="85" t="s">
        <v>2572</v>
      </c>
      <c r="W13" s="81"/>
      <c r="X13" s="81"/>
      <c r="Y13" s="84" t="s">
        <v>4387</v>
      </c>
    </row>
    <row r="14" spans="1:25">
      <c r="A14" s="66" t="s">
        <v>198</v>
      </c>
      <c r="B14" s="66" t="s">
        <v>493</v>
      </c>
      <c r="C14" s="67"/>
      <c r="D14" s="68"/>
      <c r="E14" s="69"/>
      <c r="F14" s="70"/>
      <c r="G14" s="67"/>
      <c r="H14" s="71"/>
      <c r="I14" s="72"/>
      <c r="J14" s="72"/>
      <c r="K14" s="36"/>
      <c r="L14" s="79"/>
      <c r="M14" s="79"/>
      <c r="N14" s="74"/>
      <c r="O14" s="81" t="s">
        <v>622</v>
      </c>
      <c r="P14" s="83">
        <v>41563.628541666665</v>
      </c>
      <c r="Q14" s="81" t="s">
        <v>632</v>
      </c>
      <c r="R14" s="85" t="s">
        <v>2139</v>
      </c>
      <c r="S14" s="81" t="s">
        <v>2332</v>
      </c>
      <c r="T14" s="81" t="s">
        <v>2396</v>
      </c>
      <c r="U14" s="83">
        <v>41563.628541666665</v>
      </c>
      <c r="V14" s="85" t="s">
        <v>2573</v>
      </c>
      <c r="W14" s="81"/>
      <c r="X14" s="81"/>
      <c r="Y14" s="84" t="s">
        <v>4388</v>
      </c>
    </row>
    <row r="15" spans="1:25">
      <c r="A15" s="66" t="s">
        <v>199</v>
      </c>
      <c r="B15" s="66" t="s">
        <v>291</v>
      </c>
      <c r="C15" s="67"/>
      <c r="D15" s="68"/>
      <c r="E15" s="69"/>
      <c r="F15" s="70"/>
      <c r="G15" s="67"/>
      <c r="H15" s="71"/>
      <c r="I15" s="72"/>
      <c r="J15" s="72"/>
      <c r="K15" s="36"/>
      <c r="L15" s="79"/>
      <c r="M15" s="79"/>
      <c r="N15" s="74"/>
      <c r="O15" s="81" t="s">
        <v>622</v>
      </c>
      <c r="P15" s="83">
        <v>41563.637326388889</v>
      </c>
      <c r="Q15" s="81" t="s">
        <v>633</v>
      </c>
      <c r="R15" s="85" t="s">
        <v>2140</v>
      </c>
      <c r="S15" s="81" t="s">
        <v>2334</v>
      </c>
      <c r="T15" s="81" t="s">
        <v>2393</v>
      </c>
      <c r="U15" s="83">
        <v>41563.637326388889</v>
      </c>
      <c r="V15" s="85" t="s">
        <v>2574</v>
      </c>
      <c r="W15" s="81"/>
      <c r="X15" s="81"/>
      <c r="Y15" s="84" t="s">
        <v>4389</v>
      </c>
    </row>
    <row r="16" spans="1:25">
      <c r="A16" s="66" t="s">
        <v>199</v>
      </c>
      <c r="B16" s="66" t="s">
        <v>291</v>
      </c>
      <c r="C16" s="67"/>
      <c r="D16" s="68"/>
      <c r="E16" s="69"/>
      <c r="F16" s="70"/>
      <c r="G16" s="67"/>
      <c r="H16" s="71"/>
      <c r="I16" s="72"/>
      <c r="J16" s="72"/>
      <c r="K16" s="36"/>
      <c r="L16" s="79"/>
      <c r="M16" s="79"/>
      <c r="N16" s="74"/>
      <c r="O16" s="81" t="s">
        <v>622</v>
      </c>
      <c r="P16" s="83">
        <v>41563.637430555558</v>
      </c>
      <c r="Q16" s="81" t="s">
        <v>634</v>
      </c>
      <c r="R16" s="81"/>
      <c r="S16" s="81"/>
      <c r="T16" s="81" t="s">
        <v>2393</v>
      </c>
      <c r="U16" s="83">
        <v>41563.637430555558</v>
      </c>
      <c r="V16" s="85" t="s">
        <v>2575</v>
      </c>
      <c r="W16" s="81"/>
      <c r="X16" s="81"/>
      <c r="Y16" s="84" t="s">
        <v>4390</v>
      </c>
    </row>
    <row r="17" spans="1:25">
      <c r="A17" s="66" t="s">
        <v>200</v>
      </c>
      <c r="B17" s="66" t="s">
        <v>508</v>
      </c>
      <c r="C17" s="67"/>
      <c r="D17" s="68"/>
      <c r="E17" s="69"/>
      <c r="F17" s="70"/>
      <c r="G17" s="67"/>
      <c r="H17" s="71"/>
      <c r="I17" s="72"/>
      <c r="J17" s="72"/>
      <c r="K17" s="36"/>
      <c r="L17" s="79"/>
      <c r="M17" s="79"/>
      <c r="N17" s="74"/>
      <c r="O17" s="81" t="s">
        <v>622</v>
      </c>
      <c r="P17" s="83">
        <v>41563.636666666665</v>
      </c>
      <c r="Q17" s="81" t="s">
        <v>635</v>
      </c>
      <c r="R17" s="81"/>
      <c r="S17" s="81"/>
      <c r="T17" s="81" t="s">
        <v>2394</v>
      </c>
      <c r="U17" s="83">
        <v>41563.636666666665</v>
      </c>
      <c r="V17" s="85" t="s">
        <v>2576</v>
      </c>
      <c r="W17" s="81"/>
      <c r="X17" s="81"/>
      <c r="Y17" s="84" t="s">
        <v>4391</v>
      </c>
    </row>
    <row r="18" spans="1:25">
      <c r="A18" s="66" t="s">
        <v>201</v>
      </c>
      <c r="B18" s="66" t="s">
        <v>508</v>
      </c>
      <c r="C18" s="67"/>
      <c r="D18" s="68"/>
      <c r="E18" s="69"/>
      <c r="F18" s="70"/>
      <c r="G18" s="67"/>
      <c r="H18" s="71"/>
      <c r="I18" s="72"/>
      <c r="J18" s="72"/>
      <c r="K18" s="36"/>
      <c r="L18" s="79"/>
      <c r="M18" s="79"/>
      <c r="N18" s="74"/>
      <c r="O18" s="81" t="s">
        <v>622</v>
      </c>
      <c r="P18" s="83">
        <v>41563.671331018515</v>
      </c>
      <c r="Q18" s="81" t="s">
        <v>635</v>
      </c>
      <c r="R18" s="81"/>
      <c r="S18" s="81"/>
      <c r="T18" s="81" t="s">
        <v>2394</v>
      </c>
      <c r="U18" s="83">
        <v>41563.671331018515</v>
      </c>
      <c r="V18" s="85" t="s">
        <v>2577</v>
      </c>
      <c r="W18" s="81"/>
      <c r="X18" s="81"/>
      <c r="Y18" s="84" t="s">
        <v>4392</v>
      </c>
    </row>
    <row r="19" spans="1:25">
      <c r="A19" s="66" t="s">
        <v>191</v>
      </c>
      <c r="B19" s="66" t="s">
        <v>200</v>
      </c>
      <c r="C19" s="67"/>
      <c r="D19" s="68"/>
      <c r="E19" s="69"/>
      <c r="F19" s="70"/>
      <c r="G19" s="67"/>
      <c r="H19" s="71"/>
      <c r="I19" s="72"/>
      <c r="J19" s="72"/>
      <c r="K19" s="36"/>
      <c r="L19" s="79"/>
      <c r="M19" s="79"/>
      <c r="N19" s="74"/>
      <c r="O19" s="81" t="s">
        <v>622</v>
      </c>
      <c r="P19" s="83">
        <v>41563.559155092589</v>
      </c>
      <c r="Q19" s="81" t="s">
        <v>626</v>
      </c>
      <c r="R19" s="81"/>
      <c r="S19" s="81"/>
      <c r="T19" s="81" t="s">
        <v>2394</v>
      </c>
      <c r="U19" s="83">
        <v>41563.559155092589</v>
      </c>
      <c r="V19" s="85" t="s">
        <v>2566</v>
      </c>
      <c r="W19" s="81"/>
      <c r="X19" s="81"/>
      <c r="Y19" s="84" t="s">
        <v>4381</v>
      </c>
    </row>
    <row r="20" spans="1:25">
      <c r="A20" s="66" t="s">
        <v>200</v>
      </c>
      <c r="B20" s="66" t="s">
        <v>201</v>
      </c>
      <c r="C20" s="67"/>
      <c r="D20" s="68"/>
      <c r="E20" s="69"/>
      <c r="F20" s="70"/>
      <c r="G20" s="67"/>
      <c r="H20" s="71"/>
      <c r="I20" s="72"/>
      <c r="J20" s="72"/>
      <c r="K20" s="36"/>
      <c r="L20" s="79"/>
      <c r="M20" s="79"/>
      <c r="N20" s="74"/>
      <c r="O20" s="81" t="s">
        <v>622</v>
      </c>
      <c r="P20" s="83">
        <v>41563.636666666665</v>
      </c>
      <c r="Q20" s="81" t="s">
        <v>635</v>
      </c>
      <c r="R20" s="81"/>
      <c r="S20" s="81"/>
      <c r="T20" s="81" t="s">
        <v>2394</v>
      </c>
      <c r="U20" s="83">
        <v>41563.636666666665</v>
      </c>
      <c r="V20" s="85" t="s">
        <v>2576</v>
      </c>
      <c r="W20" s="81"/>
      <c r="X20" s="81"/>
      <c r="Y20" s="84" t="s">
        <v>4391</v>
      </c>
    </row>
    <row r="21" spans="1:25">
      <c r="A21" s="66" t="s">
        <v>200</v>
      </c>
      <c r="B21" s="66" t="s">
        <v>191</v>
      </c>
      <c r="C21" s="67"/>
      <c r="D21" s="68"/>
      <c r="E21" s="69"/>
      <c r="F21" s="70"/>
      <c r="G21" s="67"/>
      <c r="H21" s="71"/>
      <c r="I21" s="72"/>
      <c r="J21" s="72"/>
      <c r="K21" s="36"/>
      <c r="L21" s="79"/>
      <c r="M21" s="79"/>
      <c r="N21" s="74"/>
      <c r="O21" s="81" t="s">
        <v>622</v>
      </c>
      <c r="P21" s="83">
        <v>41563.636666666665</v>
      </c>
      <c r="Q21" s="81" t="s">
        <v>635</v>
      </c>
      <c r="R21" s="81"/>
      <c r="S21" s="81"/>
      <c r="T21" s="81" t="s">
        <v>2394</v>
      </c>
      <c r="U21" s="83">
        <v>41563.636666666665</v>
      </c>
      <c r="V21" s="85" t="s">
        <v>2576</v>
      </c>
      <c r="W21" s="81"/>
      <c r="X21" s="81"/>
      <c r="Y21" s="84" t="s">
        <v>4391</v>
      </c>
    </row>
    <row r="22" spans="1:25">
      <c r="A22" s="66" t="s">
        <v>201</v>
      </c>
      <c r="B22" s="66" t="s">
        <v>200</v>
      </c>
      <c r="C22" s="67"/>
      <c r="D22" s="68"/>
      <c r="E22" s="69"/>
      <c r="F22" s="70"/>
      <c r="G22" s="67"/>
      <c r="H22" s="71"/>
      <c r="I22" s="72"/>
      <c r="J22" s="72"/>
      <c r="K22" s="36"/>
      <c r="L22" s="79"/>
      <c r="M22" s="79"/>
      <c r="N22" s="74"/>
      <c r="O22" s="81" t="s">
        <v>622</v>
      </c>
      <c r="P22" s="83">
        <v>41563.671331018515</v>
      </c>
      <c r="Q22" s="81" t="s">
        <v>635</v>
      </c>
      <c r="R22" s="81"/>
      <c r="S22" s="81"/>
      <c r="T22" s="81" t="s">
        <v>2394</v>
      </c>
      <c r="U22" s="83">
        <v>41563.671331018515</v>
      </c>
      <c r="V22" s="85" t="s">
        <v>2577</v>
      </c>
      <c r="W22" s="81"/>
      <c r="X22" s="81"/>
      <c r="Y22" s="84" t="s">
        <v>4392</v>
      </c>
    </row>
    <row r="23" spans="1:25">
      <c r="A23" s="66" t="s">
        <v>191</v>
      </c>
      <c r="B23" s="66" t="s">
        <v>201</v>
      </c>
      <c r="C23" s="67"/>
      <c r="D23" s="68"/>
      <c r="E23" s="69"/>
      <c r="F23" s="70"/>
      <c r="G23" s="67"/>
      <c r="H23" s="71"/>
      <c r="I23" s="72"/>
      <c r="J23" s="72"/>
      <c r="K23" s="36"/>
      <c r="L23" s="79"/>
      <c r="M23" s="79"/>
      <c r="N23" s="74"/>
      <c r="O23" s="81" t="s">
        <v>622</v>
      </c>
      <c r="P23" s="83">
        <v>41563.559155092589</v>
      </c>
      <c r="Q23" s="81" t="s">
        <v>626</v>
      </c>
      <c r="R23" s="81"/>
      <c r="S23" s="81"/>
      <c r="T23" s="81" t="s">
        <v>2394</v>
      </c>
      <c r="U23" s="83">
        <v>41563.559155092589</v>
      </c>
      <c r="V23" s="85" t="s">
        <v>2566</v>
      </c>
      <c r="W23" s="81"/>
      <c r="X23" s="81"/>
      <c r="Y23" s="84" t="s">
        <v>4381</v>
      </c>
    </row>
    <row r="24" spans="1:25">
      <c r="A24" s="66" t="s">
        <v>201</v>
      </c>
      <c r="B24" s="66" t="s">
        <v>191</v>
      </c>
      <c r="C24" s="67"/>
      <c r="D24" s="68"/>
      <c r="E24" s="69"/>
      <c r="F24" s="70"/>
      <c r="G24" s="67"/>
      <c r="H24" s="71"/>
      <c r="I24" s="72"/>
      <c r="J24" s="72"/>
      <c r="K24" s="36"/>
      <c r="L24" s="79"/>
      <c r="M24" s="79"/>
      <c r="N24" s="74"/>
      <c r="O24" s="81" t="s">
        <v>622</v>
      </c>
      <c r="P24" s="83">
        <v>41563.671331018515</v>
      </c>
      <c r="Q24" s="81" t="s">
        <v>635</v>
      </c>
      <c r="R24" s="81"/>
      <c r="S24" s="81"/>
      <c r="T24" s="81" t="s">
        <v>2394</v>
      </c>
      <c r="U24" s="83">
        <v>41563.671331018515</v>
      </c>
      <c r="V24" s="85" t="s">
        <v>2577</v>
      </c>
      <c r="W24" s="81"/>
      <c r="X24" s="81"/>
      <c r="Y24" s="84" t="s">
        <v>4392</v>
      </c>
    </row>
    <row r="25" spans="1:25">
      <c r="A25" s="66" t="s">
        <v>201</v>
      </c>
      <c r="B25" s="66" t="s">
        <v>377</v>
      </c>
      <c r="C25" s="67"/>
      <c r="D25" s="68"/>
      <c r="E25" s="69"/>
      <c r="F25" s="70"/>
      <c r="G25" s="67"/>
      <c r="H25" s="71"/>
      <c r="I25" s="72"/>
      <c r="J25" s="72"/>
      <c r="K25" s="36"/>
      <c r="L25" s="79"/>
      <c r="M25" s="79"/>
      <c r="N25" s="74"/>
      <c r="O25" s="81" t="s">
        <v>622</v>
      </c>
      <c r="P25" s="83">
        <v>41563.671018518522</v>
      </c>
      <c r="Q25" s="81" t="s">
        <v>636</v>
      </c>
      <c r="R25" s="85" t="s">
        <v>2141</v>
      </c>
      <c r="S25" s="81" t="s">
        <v>2332</v>
      </c>
      <c r="T25" s="81" t="s">
        <v>2393</v>
      </c>
      <c r="U25" s="83">
        <v>41563.671018518522</v>
      </c>
      <c r="V25" s="85" t="s">
        <v>2578</v>
      </c>
      <c r="W25" s="81"/>
      <c r="X25" s="81"/>
      <c r="Y25" s="84" t="s">
        <v>4393</v>
      </c>
    </row>
    <row r="26" spans="1:25">
      <c r="A26" s="66" t="s">
        <v>202</v>
      </c>
      <c r="B26" s="66" t="s">
        <v>445</v>
      </c>
      <c r="C26" s="67"/>
      <c r="D26" s="68"/>
      <c r="E26" s="69"/>
      <c r="F26" s="70"/>
      <c r="G26" s="67"/>
      <c r="H26" s="71"/>
      <c r="I26" s="72"/>
      <c r="J26" s="72"/>
      <c r="K26" s="36"/>
      <c r="L26" s="79"/>
      <c r="M26" s="79"/>
      <c r="N26" s="74"/>
      <c r="O26" s="81" t="s">
        <v>622</v>
      </c>
      <c r="P26" s="83">
        <v>41563.720335648148</v>
      </c>
      <c r="Q26" s="81" t="s">
        <v>637</v>
      </c>
      <c r="R26" s="81"/>
      <c r="S26" s="81"/>
      <c r="T26" s="81" t="s">
        <v>2393</v>
      </c>
      <c r="U26" s="83">
        <v>41563.720335648148</v>
      </c>
      <c r="V26" s="85" t="s">
        <v>2579</v>
      </c>
      <c r="W26" s="81"/>
      <c r="X26" s="81"/>
      <c r="Y26" s="84" t="s">
        <v>4394</v>
      </c>
    </row>
    <row r="27" spans="1:25">
      <c r="A27" s="66" t="s">
        <v>202</v>
      </c>
      <c r="B27" s="66" t="s">
        <v>433</v>
      </c>
      <c r="C27" s="67"/>
      <c r="D27" s="68"/>
      <c r="E27" s="69"/>
      <c r="F27" s="70"/>
      <c r="G27" s="67"/>
      <c r="H27" s="71"/>
      <c r="I27" s="72"/>
      <c r="J27" s="72"/>
      <c r="K27" s="36"/>
      <c r="L27" s="79"/>
      <c r="M27" s="79"/>
      <c r="N27" s="74"/>
      <c r="O27" s="81" t="s">
        <v>622</v>
      </c>
      <c r="P27" s="83">
        <v>41563.720335648148</v>
      </c>
      <c r="Q27" s="81" t="s">
        <v>637</v>
      </c>
      <c r="R27" s="81"/>
      <c r="S27" s="81"/>
      <c r="T27" s="81" t="s">
        <v>2393</v>
      </c>
      <c r="U27" s="83">
        <v>41563.720335648148</v>
      </c>
      <c r="V27" s="85" t="s">
        <v>2579</v>
      </c>
      <c r="W27" s="81"/>
      <c r="X27" s="81"/>
      <c r="Y27" s="84" t="s">
        <v>4394</v>
      </c>
    </row>
    <row r="28" spans="1:25">
      <c r="A28" s="66" t="s">
        <v>203</v>
      </c>
      <c r="B28" s="66" t="s">
        <v>203</v>
      </c>
      <c r="C28" s="67"/>
      <c r="D28" s="68"/>
      <c r="E28" s="69"/>
      <c r="F28" s="70"/>
      <c r="G28" s="67"/>
      <c r="H28" s="71"/>
      <c r="I28" s="72"/>
      <c r="J28" s="72"/>
      <c r="K28" s="36"/>
      <c r="L28" s="79"/>
      <c r="M28" s="79"/>
      <c r="N28" s="74"/>
      <c r="O28" s="81" t="s">
        <v>179</v>
      </c>
      <c r="P28" s="83">
        <v>41563.759421296294</v>
      </c>
      <c r="Q28" s="81" t="s">
        <v>638</v>
      </c>
      <c r="R28" s="81"/>
      <c r="S28" s="81"/>
      <c r="T28" s="81" t="s">
        <v>2393</v>
      </c>
      <c r="U28" s="83">
        <v>41563.759421296294</v>
      </c>
      <c r="V28" s="85" t="s">
        <v>2580</v>
      </c>
      <c r="W28" s="81"/>
      <c r="X28" s="81"/>
      <c r="Y28" s="84" t="s">
        <v>4395</v>
      </c>
    </row>
    <row r="29" spans="1:25">
      <c r="A29" s="66" t="s">
        <v>204</v>
      </c>
      <c r="B29" s="66" t="s">
        <v>204</v>
      </c>
      <c r="C29" s="67"/>
      <c r="D29" s="68"/>
      <c r="E29" s="69"/>
      <c r="F29" s="70"/>
      <c r="G29" s="67"/>
      <c r="H29" s="71"/>
      <c r="I29" s="72"/>
      <c r="J29" s="72"/>
      <c r="K29" s="36"/>
      <c r="L29" s="79"/>
      <c r="M29" s="79"/>
      <c r="N29" s="74"/>
      <c r="O29" s="81" t="s">
        <v>179</v>
      </c>
      <c r="P29" s="83">
        <v>41563.774895833332</v>
      </c>
      <c r="Q29" s="81" t="s">
        <v>639</v>
      </c>
      <c r="R29" s="85" t="s">
        <v>2140</v>
      </c>
      <c r="S29" s="81" t="s">
        <v>2334</v>
      </c>
      <c r="T29" s="81" t="s">
        <v>2393</v>
      </c>
      <c r="U29" s="83">
        <v>41563.774895833332</v>
      </c>
      <c r="V29" s="85" t="s">
        <v>2581</v>
      </c>
      <c r="W29" s="81"/>
      <c r="X29" s="81"/>
      <c r="Y29" s="84" t="s">
        <v>4396</v>
      </c>
    </row>
    <row r="30" spans="1:25">
      <c r="A30" s="66" t="s">
        <v>205</v>
      </c>
      <c r="B30" s="66" t="s">
        <v>204</v>
      </c>
      <c r="C30" s="67"/>
      <c r="D30" s="68"/>
      <c r="E30" s="69"/>
      <c r="F30" s="70"/>
      <c r="G30" s="67"/>
      <c r="H30" s="71"/>
      <c r="I30" s="72"/>
      <c r="J30" s="72"/>
      <c r="K30" s="36"/>
      <c r="L30" s="79"/>
      <c r="M30" s="79"/>
      <c r="N30" s="74"/>
      <c r="O30" s="81" t="s">
        <v>622</v>
      </c>
      <c r="P30" s="83">
        <v>41563.787534722222</v>
      </c>
      <c r="Q30" s="81" t="s">
        <v>640</v>
      </c>
      <c r="R30" s="85" t="s">
        <v>2140</v>
      </c>
      <c r="S30" s="81" t="s">
        <v>2334</v>
      </c>
      <c r="T30" s="81" t="s">
        <v>2393</v>
      </c>
      <c r="U30" s="83">
        <v>41563.787534722222</v>
      </c>
      <c r="V30" s="85" t="s">
        <v>2582</v>
      </c>
      <c r="W30" s="81"/>
      <c r="X30" s="81"/>
      <c r="Y30" s="84" t="s">
        <v>4397</v>
      </c>
    </row>
    <row r="31" spans="1:25">
      <c r="A31" s="66" t="s">
        <v>206</v>
      </c>
      <c r="B31" s="66" t="s">
        <v>509</v>
      </c>
      <c r="C31" s="67"/>
      <c r="D31" s="68"/>
      <c r="E31" s="69"/>
      <c r="F31" s="70"/>
      <c r="G31" s="67"/>
      <c r="H31" s="71"/>
      <c r="I31" s="72"/>
      <c r="J31" s="72"/>
      <c r="K31" s="36"/>
      <c r="L31" s="79"/>
      <c r="M31" s="79"/>
      <c r="N31" s="74"/>
      <c r="O31" s="81" t="s">
        <v>622</v>
      </c>
      <c r="P31" s="83">
        <v>41563.885798611111</v>
      </c>
      <c r="Q31" s="81" t="s">
        <v>641</v>
      </c>
      <c r="R31" s="81"/>
      <c r="S31" s="81"/>
      <c r="T31" s="81" t="s">
        <v>2393</v>
      </c>
      <c r="U31" s="83">
        <v>41563.885798611111</v>
      </c>
      <c r="V31" s="85" t="s">
        <v>2583</v>
      </c>
      <c r="W31" s="81"/>
      <c r="X31" s="81"/>
      <c r="Y31" s="84" t="s">
        <v>4398</v>
      </c>
    </row>
    <row r="32" spans="1:25">
      <c r="A32" s="66" t="s">
        <v>207</v>
      </c>
      <c r="B32" s="66" t="s">
        <v>207</v>
      </c>
      <c r="C32" s="67"/>
      <c r="D32" s="68"/>
      <c r="E32" s="69"/>
      <c r="F32" s="70"/>
      <c r="G32" s="67"/>
      <c r="H32" s="71"/>
      <c r="I32" s="72"/>
      <c r="J32" s="72"/>
      <c r="K32" s="36"/>
      <c r="L32" s="79"/>
      <c r="M32" s="79"/>
      <c r="N32" s="74"/>
      <c r="O32" s="81" t="s">
        <v>179</v>
      </c>
      <c r="P32" s="83">
        <v>41563.91642361111</v>
      </c>
      <c r="Q32" s="81" t="s">
        <v>642</v>
      </c>
      <c r="R32" s="85" t="s">
        <v>2142</v>
      </c>
      <c r="S32" s="81" t="s">
        <v>2335</v>
      </c>
      <c r="T32" s="81" t="s">
        <v>2393</v>
      </c>
      <c r="U32" s="83">
        <v>41563.91642361111</v>
      </c>
      <c r="V32" s="85" t="s">
        <v>2584</v>
      </c>
      <c r="W32" s="81"/>
      <c r="X32" s="81"/>
      <c r="Y32" s="84" t="s">
        <v>4399</v>
      </c>
    </row>
    <row r="33" spans="1:25">
      <c r="A33" s="66" t="s">
        <v>208</v>
      </c>
      <c r="B33" s="66" t="s">
        <v>208</v>
      </c>
      <c r="C33" s="67"/>
      <c r="D33" s="68"/>
      <c r="E33" s="69"/>
      <c r="F33" s="70"/>
      <c r="G33" s="67"/>
      <c r="H33" s="71"/>
      <c r="I33" s="72"/>
      <c r="J33" s="72"/>
      <c r="K33" s="36"/>
      <c r="L33" s="79"/>
      <c r="M33" s="79"/>
      <c r="N33" s="74"/>
      <c r="O33" s="81" t="s">
        <v>179</v>
      </c>
      <c r="P33" s="83">
        <v>41563.954201388886</v>
      </c>
      <c r="Q33" s="81" t="s">
        <v>643</v>
      </c>
      <c r="R33" s="81"/>
      <c r="S33" s="81"/>
      <c r="T33" s="81" t="s">
        <v>2393</v>
      </c>
      <c r="U33" s="83">
        <v>41563.954201388886</v>
      </c>
      <c r="V33" s="85" t="s">
        <v>2585</v>
      </c>
      <c r="W33" s="81"/>
      <c r="X33" s="81"/>
      <c r="Y33" s="84" t="s">
        <v>4400</v>
      </c>
    </row>
    <row r="34" spans="1:25">
      <c r="A34" s="66" t="s">
        <v>209</v>
      </c>
      <c r="B34" s="66" t="s">
        <v>209</v>
      </c>
      <c r="C34" s="67"/>
      <c r="D34" s="68"/>
      <c r="E34" s="69"/>
      <c r="F34" s="70"/>
      <c r="G34" s="67"/>
      <c r="H34" s="71"/>
      <c r="I34" s="72"/>
      <c r="J34" s="72"/>
      <c r="K34" s="36"/>
      <c r="L34" s="79"/>
      <c r="M34" s="79"/>
      <c r="N34" s="74"/>
      <c r="O34" s="81" t="s">
        <v>179</v>
      </c>
      <c r="P34" s="83">
        <v>41563.9609837963</v>
      </c>
      <c r="Q34" s="81" t="s">
        <v>644</v>
      </c>
      <c r="R34" s="81"/>
      <c r="S34" s="81"/>
      <c r="T34" s="81" t="s">
        <v>2393</v>
      </c>
      <c r="U34" s="83">
        <v>41563.9609837963</v>
      </c>
      <c r="V34" s="85" t="s">
        <v>2586</v>
      </c>
      <c r="W34" s="81"/>
      <c r="X34" s="81"/>
      <c r="Y34" s="84" t="s">
        <v>4401</v>
      </c>
    </row>
    <row r="35" spans="1:25">
      <c r="A35" s="66" t="s">
        <v>209</v>
      </c>
      <c r="B35" s="66" t="s">
        <v>209</v>
      </c>
      <c r="C35" s="67"/>
      <c r="D35" s="68"/>
      <c r="E35" s="69"/>
      <c r="F35" s="70"/>
      <c r="G35" s="67"/>
      <c r="H35" s="71"/>
      <c r="I35" s="72"/>
      <c r="J35" s="72"/>
      <c r="K35" s="36"/>
      <c r="L35" s="79"/>
      <c r="M35" s="79"/>
      <c r="N35" s="74"/>
      <c r="O35" s="81" t="s">
        <v>179</v>
      </c>
      <c r="P35" s="83">
        <v>41563.961631944447</v>
      </c>
      <c r="Q35" s="81" t="s">
        <v>645</v>
      </c>
      <c r="R35" s="81"/>
      <c r="S35" s="81"/>
      <c r="T35" s="81" t="s">
        <v>2393</v>
      </c>
      <c r="U35" s="83">
        <v>41563.961631944447</v>
      </c>
      <c r="V35" s="85" t="s">
        <v>2587</v>
      </c>
      <c r="W35" s="81"/>
      <c r="X35" s="81"/>
      <c r="Y35" s="84" t="s">
        <v>4402</v>
      </c>
    </row>
    <row r="36" spans="1:25">
      <c r="A36" s="66" t="s">
        <v>210</v>
      </c>
      <c r="B36" s="66" t="s">
        <v>481</v>
      </c>
      <c r="C36" s="67"/>
      <c r="D36" s="68"/>
      <c r="E36" s="69"/>
      <c r="F36" s="70"/>
      <c r="G36" s="67"/>
      <c r="H36" s="71"/>
      <c r="I36" s="72"/>
      <c r="J36" s="72"/>
      <c r="K36" s="36"/>
      <c r="L36" s="79"/>
      <c r="M36" s="79"/>
      <c r="N36" s="74"/>
      <c r="O36" s="81" t="s">
        <v>622</v>
      </c>
      <c r="P36" s="83">
        <v>41563.98164351852</v>
      </c>
      <c r="Q36" s="81" t="s">
        <v>646</v>
      </c>
      <c r="R36" s="81"/>
      <c r="S36" s="81"/>
      <c r="T36" s="81" t="s">
        <v>2393</v>
      </c>
      <c r="U36" s="83">
        <v>41563.98164351852</v>
      </c>
      <c r="V36" s="85" t="s">
        <v>2588</v>
      </c>
      <c r="W36" s="81"/>
      <c r="X36" s="81"/>
      <c r="Y36" s="84" t="s">
        <v>4403</v>
      </c>
    </row>
    <row r="37" spans="1:25">
      <c r="A37" s="66" t="s">
        <v>211</v>
      </c>
      <c r="B37" s="66" t="s">
        <v>481</v>
      </c>
      <c r="C37" s="67"/>
      <c r="D37" s="68"/>
      <c r="E37" s="69"/>
      <c r="F37" s="70"/>
      <c r="G37" s="67"/>
      <c r="H37" s="71"/>
      <c r="I37" s="72"/>
      <c r="J37" s="72"/>
      <c r="K37" s="36"/>
      <c r="L37" s="79"/>
      <c r="M37" s="79"/>
      <c r="N37" s="74"/>
      <c r="O37" s="81" t="s">
        <v>622</v>
      </c>
      <c r="P37" s="83">
        <v>41564.070370370369</v>
      </c>
      <c r="Q37" s="81" t="s">
        <v>646</v>
      </c>
      <c r="R37" s="81"/>
      <c r="S37" s="81"/>
      <c r="T37" s="81" t="s">
        <v>2393</v>
      </c>
      <c r="U37" s="83">
        <v>41564.070370370369</v>
      </c>
      <c r="V37" s="85" t="s">
        <v>2589</v>
      </c>
      <c r="W37" s="81"/>
      <c r="X37" s="81"/>
      <c r="Y37" s="84" t="s">
        <v>4404</v>
      </c>
    </row>
    <row r="38" spans="1:25">
      <c r="A38" s="66" t="s">
        <v>212</v>
      </c>
      <c r="B38" s="66" t="s">
        <v>481</v>
      </c>
      <c r="C38" s="67"/>
      <c r="D38" s="68"/>
      <c r="E38" s="69"/>
      <c r="F38" s="70"/>
      <c r="G38" s="67"/>
      <c r="H38" s="71"/>
      <c r="I38" s="72"/>
      <c r="J38" s="72"/>
      <c r="K38" s="36"/>
      <c r="L38" s="79"/>
      <c r="M38" s="79"/>
      <c r="N38" s="74"/>
      <c r="O38" s="81" t="s">
        <v>622</v>
      </c>
      <c r="P38" s="83">
        <v>41564.075960648152</v>
      </c>
      <c r="Q38" s="81" t="s">
        <v>646</v>
      </c>
      <c r="R38" s="81"/>
      <c r="S38" s="81"/>
      <c r="T38" s="81" t="s">
        <v>2393</v>
      </c>
      <c r="U38" s="83">
        <v>41564.075960648152</v>
      </c>
      <c r="V38" s="85" t="s">
        <v>2590</v>
      </c>
      <c r="W38" s="81"/>
      <c r="X38" s="81"/>
      <c r="Y38" s="84" t="s">
        <v>4405</v>
      </c>
    </row>
    <row r="39" spans="1:25">
      <c r="A39" s="66" t="s">
        <v>212</v>
      </c>
      <c r="B39" s="66" t="s">
        <v>412</v>
      </c>
      <c r="C39" s="67"/>
      <c r="D39" s="68"/>
      <c r="E39" s="69"/>
      <c r="F39" s="70"/>
      <c r="G39" s="67"/>
      <c r="H39" s="71"/>
      <c r="I39" s="72"/>
      <c r="J39" s="72"/>
      <c r="K39" s="36"/>
      <c r="L39" s="79"/>
      <c r="M39" s="79"/>
      <c r="N39" s="74"/>
      <c r="O39" s="81" t="s">
        <v>622</v>
      </c>
      <c r="P39" s="83">
        <v>41564.07613425926</v>
      </c>
      <c r="Q39" s="81" t="s">
        <v>647</v>
      </c>
      <c r="R39" s="81"/>
      <c r="S39" s="81"/>
      <c r="T39" s="81" t="s">
        <v>2393</v>
      </c>
      <c r="U39" s="83">
        <v>41564.07613425926</v>
      </c>
      <c r="V39" s="85" t="s">
        <v>2591</v>
      </c>
      <c r="W39" s="81"/>
      <c r="X39" s="81"/>
      <c r="Y39" s="84" t="s">
        <v>4406</v>
      </c>
    </row>
    <row r="40" spans="1:25">
      <c r="A40" s="66" t="s">
        <v>213</v>
      </c>
      <c r="B40" s="66" t="s">
        <v>510</v>
      </c>
      <c r="C40" s="67"/>
      <c r="D40" s="68"/>
      <c r="E40" s="69"/>
      <c r="F40" s="70"/>
      <c r="G40" s="67"/>
      <c r="H40" s="71"/>
      <c r="I40" s="72"/>
      <c r="J40" s="72"/>
      <c r="K40" s="36"/>
      <c r="L40" s="79"/>
      <c r="M40" s="79"/>
      <c r="N40" s="74"/>
      <c r="O40" s="81" t="s">
        <v>622</v>
      </c>
      <c r="P40" s="83">
        <v>41564.090775462966</v>
      </c>
      <c r="Q40" s="81" t="s">
        <v>648</v>
      </c>
      <c r="R40" s="81"/>
      <c r="S40" s="81"/>
      <c r="T40" s="81" t="s">
        <v>2393</v>
      </c>
      <c r="U40" s="83">
        <v>41564.090775462966</v>
      </c>
      <c r="V40" s="85" t="s">
        <v>2592</v>
      </c>
      <c r="W40" s="81"/>
      <c r="X40" s="81"/>
      <c r="Y40" s="84" t="s">
        <v>4407</v>
      </c>
    </row>
    <row r="41" spans="1:25">
      <c r="A41" s="66" t="s">
        <v>213</v>
      </c>
      <c r="B41" s="66" t="s">
        <v>511</v>
      </c>
      <c r="C41" s="67"/>
      <c r="D41" s="68"/>
      <c r="E41" s="69"/>
      <c r="F41" s="70"/>
      <c r="G41" s="67"/>
      <c r="H41" s="71"/>
      <c r="I41" s="72"/>
      <c r="J41" s="72"/>
      <c r="K41" s="36"/>
      <c r="L41" s="79"/>
      <c r="M41" s="79"/>
      <c r="N41" s="74"/>
      <c r="O41" s="81" t="s">
        <v>622</v>
      </c>
      <c r="P41" s="83">
        <v>41564.090775462966</v>
      </c>
      <c r="Q41" s="81" t="s">
        <v>648</v>
      </c>
      <c r="R41" s="81"/>
      <c r="S41" s="81"/>
      <c r="T41" s="81" t="s">
        <v>2393</v>
      </c>
      <c r="U41" s="83">
        <v>41564.090775462966</v>
      </c>
      <c r="V41" s="85" t="s">
        <v>2592</v>
      </c>
      <c r="W41" s="81"/>
      <c r="X41" s="81"/>
      <c r="Y41" s="84" t="s">
        <v>4407</v>
      </c>
    </row>
    <row r="42" spans="1:25">
      <c r="A42" s="66" t="s">
        <v>213</v>
      </c>
      <c r="B42" s="66" t="s">
        <v>512</v>
      </c>
      <c r="C42" s="67"/>
      <c r="D42" s="68"/>
      <c r="E42" s="69"/>
      <c r="F42" s="70"/>
      <c r="G42" s="67"/>
      <c r="H42" s="71"/>
      <c r="I42" s="72"/>
      <c r="J42" s="72"/>
      <c r="K42" s="36"/>
      <c r="L42" s="79"/>
      <c r="M42" s="79"/>
      <c r="N42" s="74"/>
      <c r="O42" s="81" t="s">
        <v>622</v>
      </c>
      <c r="P42" s="83">
        <v>41564.090775462966</v>
      </c>
      <c r="Q42" s="81" t="s">
        <v>648</v>
      </c>
      <c r="R42" s="81"/>
      <c r="S42" s="81"/>
      <c r="T42" s="81" t="s">
        <v>2393</v>
      </c>
      <c r="U42" s="83">
        <v>41564.090775462966</v>
      </c>
      <c r="V42" s="85" t="s">
        <v>2592</v>
      </c>
      <c r="W42" s="81"/>
      <c r="X42" s="81"/>
      <c r="Y42" s="84" t="s">
        <v>4407</v>
      </c>
    </row>
    <row r="43" spans="1:25">
      <c r="A43" s="66" t="s">
        <v>213</v>
      </c>
      <c r="B43" s="66" t="s">
        <v>513</v>
      </c>
      <c r="C43" s="67"/>
      <c r="D43" s="68"/>
      <c r="E43" s="69"/>
      <c r="F43" s="70"/>
      <c r="G43" s="67"/>
      <c r="H43" s="71"/>
      <c r="I43" s="72"/>
      <c r="J43" s="72"/>
      <c r="K43" s="36"/>
      <c r="L43" s="79"/>
      <c r="M43" s="79"/>
      <c r="N43" s="74"/>
      <c r="O43" s="81" t="s">
        <v>621</v>
      </c>
      <c r="P43" s="83">
        <v>41564.090775462966</v>
      </c>
      <c r="Q43" s="81" t="s">
        <v>648</v>
      </c>
      <c r="R43" s="81"/>
      <c r="S43" s="81"/>
      <c r="T43" s="81" t="s">
        <v>2393</v>
      </c>
      <c r="U43" s="83">
        <v>41564.090775462966</v>
      </c>
      <c r="V43" s="85" t="s">
        <v>2592</v>
      </c>
      <c r="W43" s="81"/>
      <c r="X43" s="81"/>
      <c r="Y43" s="84" t="s">
        <v>4407</v>
      </c>
    </row>
    <row r="44" spans="1:25">
      <c r="A44" s="66" t="s">
        <v>213</v>
      </c>
      <c r="B44" s="66" t="s">
        <v>213</v>
      </c>
      <c r="C44" s="67"/>
      <c r="D44" s="68"/>
      <c r="E44" s="69"/>
      <c r="F44" s="70"/>
      <c r="G44" s="67"/>
      <c r="H44" s="71"/>
      <c r="I44" s="72"/>
      <c r="J44" s="72"/>
      <c r="K44" s="36"/>
      <c r="L44" s="79"/>
      <c r="M44" s="79"/>
      <c r="N44" s="74"/>
      <c r="O44" s="81" t="s">
        <v>179</v>
      </c>
      <c r="P44" s="83">
        <v>41563.801828703705</v>
      </c>
      <c r="Q44" s="81" t="s">
        <v>649</v>
      </c>
      <c r="R44" s="81"/>
      <c r="S44" s="81"/>
      <c r="T44" s="81" t="s">
        <v>2393</v>
      </c>
      <c r="U44" s="83">
        <v>41563.801828703705</v>
      </c>
      <c r="V44" s="85" t="s">
        <v>2593</v>
      </c>
      <c r="W44" s="81"/>
      <c r="X44" s="81"/>
      <c r="Y44" s="84" t="s">
        <v>4408</v>
      </c>
    </row>
    <row r="45" spans="1:25">
      <c r="A45" s="66" t="s">
        <v>214</v>
      </c>
      <c r="B45" s="66" t="s">
        <v>407</v>
      </c>
      <c r="C45" s="67"/>
      <c r="D45" s="68"/>
      <c r="E45" s="69"/>
      <c r="F45" s="70"/>
      <c r="G45" s="67"/>
      <c r="H45" s="71"/>
      <c r="I45" s="72"/>
      <c r="J45" s="72"/>
      <c r="K45" s="36"/>
      <c r="L45" s="79"/>
      <c r="M45" s="79"/>
      <c r="N45" s="74"/>
      <c r="O45" s="81" t="s">
        <v>622</v>
      </c>
      <c r="P45" s="83">
        <v>41564.18886574074</v>
      </c>
      <c r="Q45" s="81" t="s">
        <v>650</v>
      </c>
      <c r="R45" s="85" t="s">
        <v>2143</v>
      </c>
      <c r="S45" s="81" t="s">
        <v>2336</v>
      </c>
      <c r="T45" s="81" t="s">
        <v>2397</v>
      </c>
      <c r="U45" s="83">
        <v>41564.18886574074</v>
      </c>
      <c r="V45" s="85" t="s">
        <v>2594</v>
      </c>
      <c r="W45" s="81"/>
      <c r="X45" s="81"/>
      <c r="Y45" s="84" t="s">
        <v>4409</v>
      </c>
    </row>
    <row r="46" spans="1:25">
      <c r="A46" s="66" t="s">
        <v>215</v>
      </c>
      <c r="B46" s="66" t="s">
        <v>493</v>
      </c>
      <c r="C46" s="67"/>
      <c r="D46" s="68"/>
      <c r="E46" s="69"/>
      <c r="F46" s="70"/>
      <c r="G46" s="67"/>
      <c r="H46" s="71"/>
      <c r="I46" s="72"/>
      <c r="J46" s="72"/>
      <c r="K46" s="36"/>
      <c r="L46" s="79"/>
      <c r="M46" s="79"/>
      <c r="N46" s="74"/>
      <c r="O46" s="81" t="s">
        <v>622</v>
      </c>
      <c r="P46" s="83">
        <v>41564.284814814811</v>
      </c>
      <c r="Q46" s="81" t="s">
        <v>651</v>
      </c>
      <c r="R46" s="81"/>
      <c r="S46" s="81"/>
      <c r="T46" s="81" t="s">
        <v>2393</v>
      </c>
      <c r="U46" s="83">
        <v>41564.284814814811</v>
      </c>
      <c r="V46" s="85" t="s">
        <v>2595</v>
      </c>
      <c r="W46" s="81"/>
      <c r="X46" s="81"/>
      <c r="Y46" s="84" t="s">
        <v>4410</v>
      </c>
    </row>
    <row r="47" spans="1:25">
      <c r="A47" s="66" t="s">
        <v>216</v>
      </c>
      <c r="B47" s="66" t="s">
        <v>514</v>
      </c>
      <c r="C47" s="67"/>
      <c r="D47" s="68"/>
      <c r="E47" s="69"/>
      <c r="F47" s="70"/>
      <c r="G47" s="67"/>
      <c r="H47" s="71"/>
      <c r="I47" s="72"/>
      <c r="J47" s="72"/>
      <c r="K47" s="36"/>
      <c r="L47" s="79"/>
      <c r="M47" s="79"/>
      <c r="N47" s="74"/>
      <c r="O47" s="81" t="s">
        <v>622</v>
      </c>
      <c r="P47" s="83">
        <v>41564.325636574074</v>
      </c>
      <c r="Q47" s="81" t="s">
        <v>652</v>
      </c>
      <c r="R47" s="85" t="s">
        <v>2144</v>
      </c>
      <c r="S47" s="81" t="s">
        <v>2337</v>
      </c>
      <c r="T47" s="81" t="s">
        <v>2393</v>
      </c>
      <c r="U47" s="83">
        <v>41564.325636574074</v>
      </c>
      <c r="V47" s="85" t="s">
        <v>2596</v>
      </c>
      <c r="W47" s="81"/>
      <c r="X47" s="81"/>
      <c r="Y47" s="84" t="s">
        <v>4411</v>
      </c>
    </row>
    <row r="48" spans="1:25">
      <c r="A48" s="66" t="s">
        <v>217</v>
      </c>
      <c r="B48" s="66" t="s">
        <v>217</v>
      </c>
      <c r="C48" s="67"/>
      <c r="D48" s="68"/>
      <c r="E48" s="69"/>
      <c r="F48" s="70"/>
      <c r="G48" s="67"/>
      <c r="H48" s="71"/>
      <c r="I48" s="72"/>
      <c r="J48" s="72"/>
      <c r="K48" s="36"/>
      <c r="L48" s="79"/>
      <c r="M48" s="79"/>
      <c r="N48" s="74"/>
      <c r="O48" s="81" t="s">
        <v>179</v>
      </c>
      <c r="P48" s="83">
        <v>41564.487719907411</v>
      </c>
      <c r="Q48" s="81" t="s">
        <v>653</v>
      </c>
      <c r="R48" s="81"/>
      <c r="S48" s="81"/>
      <c r="T48" s="81" t="s">
        <v>2393</v>
      </c>
      <c r="U48" s="83">
        <v>41564.487719907411</v>
      </c>
      <c r="V48" s="85" t="s">
        <v>2597</v>
      </c>
      <c r="W48" s="81"/>
      <c r="X48" s="81"/>
      <c r="Y48" s="84" t="s">
        <v>4412</v>
      </c>
    </row>
    <row r="49" spans="1:25">
      <c r="A49" s="66" t="s">
        <v>217</v>
      </c>
      <c r="B49" s="66" t="s">
        <v>217</v>
      </c>
      <c r="C49" s="67"/>
      <c r="D49" s="68"/>
      <c r="E49" s="69"/>
      <c r="F49" s="70"/>
      <c r="G49" s="67"/>
      <c r="H49" s="71"/>
      <c r="I49" s="72"/>
      <c r="J49" s="72"/>
      <c r="K49" s="36"/>
      <c r="L49" s="79"/>
      <c r="M49" s="79"/>
      <c r="N49" s="74"/>
      <c r="O49" s="81" t="s">
        <v>179</v>
      </c>
      <c r="P49" s="83">
        <v>41564.487928240742</v>
      </c>
      <c r="Q49" s="81" t="s">
        <v>654</v>
      </c>
      <c r="R49" s="81"/>
      <c r="S49" s="81"/>
      <c r="T49" s="81" t="s">
        <v>2393</v>
      </c>
      <c r="U49" s="83">
        <v>41564.487928240742</v>
      </c>
      <c r="V49" s="85" t="s">
        <v>2598</v>
      </c>
      <c r="W49" s="81"/>
      <c r="X49" s="81"/>
      <c r="Y49" s="84" t="s">
        <v>4413</v>
      </c>
    </row>
    <row r="50" spans="1:25">
      <c r="A50" s="66" t="s">
        <v>217</v>
      </c>
      <c r="B50" s="66" t="s">
        <v>407</v>
      </c>
      <c r="C50" s="67"/>
      <c r="D50" s="68"/>
      <c r="E50" s="69"/>
      <c r="F50" s="70"/>
      <c r="G50" s="67"/>
      <c r="H50" s="71"/>
      <c r="I50" s="72"/>
      <c r="J50" s="72"/>
      <c r="K50" s="36"/>
      <c r="L50" s="79"/>
      <c r="M50" s="79"/>
      <c r="N50" s="74"/>
      <c r="O50" s="81" t="s">
        <v>622</v>
      </c>
      <c r="P50" s="83">
        <v>41564.488819444443</v>
      </c>
      <c r="Q50" s="81" t="s">
        <v>655</v>
      </c>
      <c r="R50" s="81"/>
      <c r="S50" s="81"/>
      <c r="T50" s="81" t="s">
        <v>2395</v>
      </c>
      <c r="U50" s="83">
        <v>41564.488819444443</v>
      </c>
      <c r="V50" s="85" t="s">
        <v>2599</v>
      </c>
      <c r="W50" s="81"/>
      <c r="X50" s="81"/>
      <c r="Y50" s="84" t="s">
        <v>4414</v>
      </c>
    </row>
    <row r="51" spans="1:25">
      <c r="A51" s="66" t="s">
        <v>217</v>
      </c>
      <c r="B51" s="66" t="s">
        <v>489</v>
      </c>
      <c r="C51" s="67"/>
      <c r="D51" s="68"/>
      <c r="E51" s="69"/>
      <c r="F51" s="70"/>
      <c r="G51" s="67"/>
      <c r="H51" s="71"/>
      <c r="I51" s="72"/>
      <c r="J51" s="72"/>
      <c r="K51" s="36"/>
      <c r="L51" s="79"/>
      <c r="M51" s="79"/>
      <c r="N51" s="74"/>
      <c r="O51" s="81" t="s">
        <v>622</v>
      </c>
      <c r="P51" s="83">
        <v>41564.489953703705</v>
      </c>
      <c r="Q51" s="81" t="s">
        <v>630</v>
      </c>
      <c r="R51" s="85" t="s">
        <v>2138</v>
      </c>
      <c r="S51" s="81" t="s">
        <v>2333</v>
      </c>
      <c r="T51" s="81" t="s">
        <v>2393</v>
      </c>
      <c r="U51" s="83">
        <v>41564.489953703705</v>
      </c>
      <c r="V51" s="85" t="s">
        <v>2600</v>
      </c>
      <c r="W51" s="81"/>
      <c r="X51" s="81"/>
      <c r="Y51" s="84" t="s">
        <v>4415</v>
      </c>
    </row>
    <row r="52" spans="1:25">
      <c r="A52" s="66" t="s">
        <v>217</v>
      </c>
      <c r="B52" s="66" t="s">
        <v>339</v>
      </c>
      <c r="C52" s="67"/>
      <c r="D52" s="68"/>
      <c r="E52" s="69"/>
      <c r="F52" s="70"/>
      <c r="G52" s="67"/>
      <c r="H52" s="71"/>
      <c r="I52" s="72"/>
      <c r="J52" s="72"/>
      <c r="K52" s="36"/>
      <c r="L52" s="79"/>
      <c r="M52" s="79"/>
      <c r="N52" s="74"/>
      <c r="O52" s="81" t="s">
        <v>622</v>
      </c>
      <c r="P52" s="83">
        <v>41564.489953703705</v>
      </c>
      <c r="Q52" s="81" t="s">
        <v>630</v>
      </c>
      <c r="R52" s="85" t="s">
        <v>2138</v>
      </c>
      <c r="S52" s="81" t="s">
        <v>2333</v>
      </c>
      <c r="T52" s="81" t="s">
        <v>2393</v>
      </c>
      <c r="U52" s="83">
        <v>41564.489953703705</v>
      </c>
      <c r="V52" s="85" t="s">
        <v>2600</v>
      </c>
      <c r="W52" s="81"/>
      <c r="X52" s="81"/>
      <c r="Y52" s="84" t="s">
        <v>4415</v>
      </c>
    </row>
    <row r="53" spans="1:25">
      <c r="A53" s="66" t="s">
        <v>218</v>
      </c>
      <c r="B53" s="66" t="s">
        <v>505</v>
      </c>
      <c r="C53" s="67"/>
      <c r="D53" s="68"/>
      <c r="E53" s="69"/>
      <c r="F53" s="70"/>
      <c r="G53" s="67"/>
      <c r="H53" s="71"/>
      <c r="I53" s="72"/>
      <c r="J53" s="72"/>
      <c r="K53" s="36"/>
      <c r="L53" s="79"/>
      <c r="M53" s="79"/>
      <c r="N53" s="74"/>
      <c r="O53" s="81" t="s">
        <v>622</v>
      </c>
      <c r="P53" s="83">
        <v>41564.455370370371</v>
      </c>
      <c r="Q53" s="81" t="s">
        <v>656</v>
      </c>
      <c r="R53" s="81"/>
      <c r="S53" s="81"/>
      <c r="T53" s="81" t="s">
        <v>2393</v>
      </c>
      <c r="U53" s="83">
        <v>41564.455370370371</v>
      </c>
      <c r="V53" s="85" t="s">
        <v>2601</v>
      </c>
      <c r="W53" s="81"/>
      <c r="X53" s="81"/>
      <c r="Y53" s="84" t="s">
        <v>4416</v>
      </c>
    </row>
    <row r="54" spans="1:25">
      <c r="A54" s="66" t="s">
        <v>218</v>
      </c>
      <c r="B54" s="66" t="s">
        <v>494</v>
      </c>
      <c r="C54" s="67"/>
      <c r="D54" s="68"/>
      <c r="E54" s="69"/>
      <c r="F54" s="70"/>
      <c r="G54" s="67"/>
      <c r="H54" s="71"/>
      <c r="I54" s="72"/>
      <c r="J54" s="72"/>
      <c r="K54" s="36"/>
      <c r="L54" s="79"/>
      <c r="M54" s="79"/>
      <c r="N54" s="74"/>
      <c r="O54" s="81" t="s">
        <v>622</v>
      </c>
      <c r="P54" s="83">
        <v>41564.455370370371</v>
      </c>
      <c r="Q54" s="81" t="s">
        <v>656</v>
      </c>
      <c r="R54" s="81"/>
      <c r="S54" s="81"/>
      <c r="T54" s="81" t="s">
        <v>2393</v>
      </c>
      <c r="U54" s="83">
        <v>41564.455370370371</v>
      </c>
      <c r="V54" s="85" t="s">
        <v>2601</v>
      </c>
      <c r="W54" s="81"/>
      <c r="X54" s="81"/>
      <c r="Y54" s="84" t="s">
        <v>4416</v>
      </c>
    </row>
    <row r="55" spans="1:25">
      <c r="A55" s="66" t="s">
        <v>218</v>
      </c>
      <c r="B55" s="66" t="s">
        <v>515</v>
      </c>
      <c r="C55" s="67"/>
      <c r="D55" s="68"/>
      <c r="E55" s="69"/>
      <c r="F55" s="70"/>
      <c r="G55" s="67"/>
      <c r="H55" s="71"/>
      <c r="I55" s="72"/>
      <c r="J55" s="72"/>
      <c r="K55" s="36"/>
      <c r="L55" s="79"/>
      <c r="M55" s="79"/>
      <c r="N55" s="74"/>
      <c r="O55" s="81" t="s">
        <v>622</v>
      </c>
      <c r="P55" s="83">
        <v>41564.509421296294</v>
      </c>
      <c r="Q55" s="81" t="s">
        <v>657</v>
      </c>
      <c r="R55" s="81"/>
      <c r="S55" s="81"/>
      <c r="T55" s="81" t="s">
        <v>2393</v>
      </c>
      <c r="U55" s="83">
        <v>41564.509421296294</v>
      </c>
      <c r="V55" s="85" t="s">
        <v>2602</v>
      </c>
      <c r="W55" s="81"/>
      <c r="X55" s="81"/>
      <c r="Y55" s="84" t="s">
        <v>4417</v>
      </c>
    </row>
    <row r="56" spans="1:25">
      <c r="A56" s="66" t="s">
        <v>219</v>
      </c>
      <c r="B56" s="66" t="s">
        <v>219</v>
      </c>
      <c r="C56" s="67"/>
      <c r="D56" s="68"/>
      <c r="E56" s="69"/>
      <c r="F56" s="70"/>
      <c r="G56" s="67"/>
      <c r="H56" s="71"/>
      <c r="I56" s="72"/>
      <c r="J56" s="72"/>
      <c r="K56" s="36"/>
      <c r="L56" s="79"/>
      <c r="M56" s="79"/>
      <c r="N56" s="74"/>
      <c r="O56" s="81" t="s">
        <v>179</v>
      </c>
      <c r="P56" s="83">
        <v>41564.526747685188</v>
      </c>
      <c r="Q56" s="81" t="s">
        <v>658</v>
      </c>
      <c r="R56" s="81"/>
      <c r="S56" s="81"/>
      <c r="T56" s="81" t="s">
        <v>2393</v>
      </c>
      <c r="U56" s="83">
        <v>41564.526747685188</v>
      </c>
      <c r="V56" s="85" t="s">
        <v>2603</v>
      </c>
      <c r="W56" s="81"/>
      <c r="X56" s="81"/>
      <c r="Y56" s="84" t="s">
        <v>4418</v>
      </c>
    </row>
    <row r="57" spans="1:25">
      <c r="A57" s="66" t="s">
        <v>220</v>
      </c>
      <c r="B57" s="66" t="s">
        <v>505</v>
      </c>
      <c r="C57" s="67"/>
      <c r="D57" s="68"/>
      <c r="E57" s="69"/>
      <c r="F57" s="70"/>
      <c r="G57" s="67"/>
      <c r="H57" s="71"/>
      <c r="I57" s="72"/>
      <c r="J57" s="72"/>
      <c r="K57" s="36"/>
      <c r="L57" s="79"/>
      <c r="M57" s="79"/>
      <c r="N57" s="74"/>
      <c r="O57" s="81" t="s">
        <v>622</v>
      </c>
      <c r="P57" s="83">
        <v>41564.550798611112</v>
      </c>
      <c r="Q57" s="81" t="s">
        <v>656</v>
      </c>
      <c r="R57" s="81"/>
      <c r="S57" s="81"/>
      <c r="T57" s="81" t="s">
        <v>2393</v>
      </c>
      <c r="U57" s="83">
        <v>41564.550798611112</v>
      </c>
      <c r="V57" s="85" t="s">
        <v>2604</v>
      </c>
      <c r="W57" s="81"/>
      <c r="X57" s="81"/>
      <c r="Y57" s="84" t="s">
        <v>4419</v>
      </c>
    </row>
    <row r="58" spans="1:25">
      <c r="A58" s="66" t="s">
        <v>220</v>
      </c>
      <c r="B58" s="66" t="s">
        <v>494</v>
      </c>
      <c r="C58" s="67"/>
      <c r="D58" s="68"/>
      <c r="E58" s="69"/>
      <c r="F58" s="70"/>
      <c r="G58" s="67"/>
      <c r="H58" s="71"/>
      <c r="I58" s="72"/>
      <c r="J58" s="72"/>
      <c r="K58" s="36"/>
      <c r="L58" s="79"/>
      <c r="M58" s="79"/>
      <c r="N58" s="74"/>
      <c r="O58" s="81" t="s">
        <v>622</v>
      </c>
      <c r="P58" s="83">
        <v>41564.550798611112</v>
      </c>
      <c r="Q58" s="81" t="s">
        <v>656</v>
      </c>
      <c r="R58" s="81"/>
      <c r="S58" s="81"/>
      <c r="T58" s="81" t="s">
        <v>2393</v>
      </c>
      <c r="U58" s="83">
        <v>41564.550798611112</v>
      </c>
      <c r="V58" s="85" t="s">
        <v>2604</v>
      </c>
      <c r="W58" s="81"/>
      <c r="X58" s="81"/>
      <c r="Y58" s="84" t="s">
        <v>4419</v>
      </c>
    </row>
    <row r="59" spans="1:25">
      <c r="A59" s="66" t="s">
        <v>221</v>
      </c>
      <c r="B59" s="66" t="s">
        <v>343</v>
      </c>
      <c r="C59" s="67"/>
      <c r="D59" s="68"/>
      <c r="E59" s="69"/>
      <c r="F59" s="70"/>
      <c r="G59" s="67"/>
      <c r="H59" s="71"/>
      <c r="I59" s="72"/>
      <c r="J59" s="72"/>
      <c r="K59" s="36"/>
      <c r="L59" s="79"/>
      <c r="M59" s="79"/>
      <c r="N59" s="74"/>
      <c r="O59" s="81" t="s">
        <v>622</v>
      </c>
      <c r="P59" s="83">
        <v>41564.559733796297</v>
      </c>
      <c r="Q59" s="81" t="s">
        <v>659</v>
      </c>
      <c r="R59" s="81"/>
      <c r="S59" s="81"/>
      <c r="T59" s="81" t="s">
        <v>2398</v>
      </c>
      <c r="U59" s="83">
        <v>41564.559733796297</v>
      </c>
      <c r="V59" s="85" t="s">
        <v>2605</v>
      </c>
      <c r="W59" s="81"/>
      <c r="X59" s="81"/>
      <c r="Y59" s="84" t="s">
        <v>4420</v>
      </c>
    </row>
    <row r="60" spans="1:25">
      <c r="A60" s="66" t="s">
        <v>222</v>
      </c>
      <c r="B60" s="66" t="s">
        <v>516</v>
      </c>
      <c r="C60" s="67"/>
      <c r="D60" s="68"/>
      <c r="E60" s="69"/>
      <c r="F60" s="70"/>
      <c r="G60" s="67"/>
      <c r="H60" s="71"/>
      <c r="I60" s="72"/>
      <c r="J60" s="72"/>
      <c r="K60" s="36"/>
      <c r="L60" s="79"/>
      <c r="M60" s="79"/>
      <c r="N60" s="74"/>
      <c r="O60" s="81" t="s">
        <v>622</v>
      </c>
      <c r="P60" s="83">
        <v>41563.831863425927</v>
      </c>
      <c r="Q60" s="81" t="s">
        <v>660</v>
      </c>
      <c r="R60" s="81"/>
      <c r="S60" s="81"/>
      <c r="T60" s="81" t="s">
        <v>2393</v>
      </c>
      <c r="U60" s="83">
        <v>41563.831863425927</v>
      </c>
      <c r="V60" s="85" t="s">
        <v>2606</v>
      </c>
      <c r="W60" s="81"/>
      <c r="X60" s="81"/>
      <c r="Y60" s="84" t="s">
        <v>4421</v>
      </c>
    </row>
    <row r="61" spans="1:25">
      <c r="A61" s="66" t="s">
        <v>222</v>
      </c>
      <c r="B61" s="66" t="s">
        <v>517</v>
      </c>
      <c r="C61" s="67"/>
      <c r="D61" s="68"/>
      <c r="E61" s="69"/>
      <c r="F61" s="70"/>
      <c r="G61" s="67"/>
      <c r="H61" s="71"/>
      <c r="I61" s="72"/>
      <c r="J61" s="72"/>
      <c r="K61" s="36"/>
      <c r="L61" s="79"/>
      <c r="M61" s="79"/>
      <c r="N61" s="74"/>
      <c r="O61" s="81" t="s">
        <v>622</v>
      </c>
      <c r="P61" s="83">
        <v>41563.831863425927</v>
      </c>
      <c r="Q61" s="81" t="s">
        <v>660</v>
      </c>
      <c r="R61" s="81"/>
      <c r="S61" s="81"/>
      <c r="T61" s="81" t="s">
        <v>2393</v>
      </c>
      <c r="U61" s="83">
        <v>41563.831863425927</v>
      </c>
      <c r="V61" s="85" t="s">
        <v>2606</v>
      </c>
      <c r="W61" s="81"/>
      <c r="X61" s="81"/>
      <c r="Y61" s="84" t="s">
        <v>4421</v>
      </c>
    </row>
    <row r="62" spans="1:25">
      <c r="A62" s="66" t="s">
        <v>223</v>
      </c>
      <c r="B62" s="66" t="s">
        <v>294</v>
      </c>
      <c r="C62" s="67"/>
      <c r="D62" s="68"/>
      <c r="E62" s="69"/>
      <c r="F62" s="70"/>
      <c r="G62" s="67"/>
      <c r="H62" s="71"/>
      <c r="I62" s="72"/>
      <c r="J62" s="72"/>
      <c r="K62" s="36"/>
      <c r="L62" s="79"/>
      <c r="M62" s="79"/>
      <c r="N62" s="74"/>
      <c r="O62" s="81" t="s">
        <v>622</v>
      </c>
      <c r="P62" s="83">
        <v>41564.572129629632</v>
      </c>
      <c r="Q62" s="81" t="s">
        <v>661</v>
      </c>
      <c r="R62" s="81"/>
      <c r="S62" s="81"/>
      <c r="T62" s="81" t="s">
        <v>2393</v>
      </c>
      <c r="U62" s="83">
        <v>41564.572129629632</v>
      </c>
      <c r="V62" s="85" t="s">
        <v>2607</v>
      </c>
      <c r="W62" s="81"/>
      <c r="X62" s="81"/>
      <c r="Y62" s="84" t="s">
        <v>4422</v>
      </c>
    </row>
    <row r="63" spans="1:25">
      <c r="A63" s="66" t="s">
        <v>224</v>
      </c>
      <c r="B63" s="66" t="s">
        <v>489</v>
      </c>
      <c r="C63" s="67"/>
      <c r="D63" s="68"/>
      <c r="E63" s="69"/>
      <c r="F63" s="70"/>
      <c r="G63" s="67"/>
      <c r="H63" s="71"/>
      <c r="I63" s="72"/>
      <c r="J63" s="72"/>
      <c r="K63" s="36"/>
      <c r="L63" s="79"/>
      <c r="M63" s="79"/>
      <c r="N63" s="74"/>
      <c r="O63" s="81" t="s">
        <v>622</v>
      </c>
      <c r="P63" s="83">
        <v>41564.576840277776</v>
      </c>
      <c r="Q63" s="81" t="s">
        <v>662</v>
      </c>
      <c r="R63" s="85" t="s">
        <v>2145</v>
      </c>
      <c r="S63" s="81" t="s">
        <v>2338</v>
      </c>
      <c r="T63" s="81" t="s">
        <v>2393</v>
      </c>
      <c r="U63" s="83">
        <v>41564.576840277776</v>
      </c>
      <c r="V63" s="85" t="s">
        <v>2608</v>
      </c>
      <c r="W63" s="81"/>
      <c r="X63" s="81"/>
      <c r="Y63" s="84" t="s">
        <v>4423</v>
      </c>
    </row>
    <row r="64" spans="1:25">
      <c r="A64" s="66" t="s">
        <v>225</v>
      </c>
      <c r="B64" s="66" t="s">
        <v>518</v>
      </c>
      <c r="C64" s="67"/>
      <c r="D64" s="68"/>
      <c r="E64" s="69"/>
      <c r="F64" s="70"/>
      <c r="G64" s="67"/>
      <c r="H64" s="71"/>
      <c r="I64" s="72"/>
      <c r="J64" s="72"/>
      <c r="K64" s="36"/>
      <c r="L64" s="79"/>
      <c r="M64" s="79"/>
      <c r="N64" s="74"/>
      <c r="O64" s="81" t="s">
        <v>622</v>
      </c>
      <c r="P64" s="83">
        <v>41563.620462962965</v>
      </c>
      <c r="Q64" s="81" t="s">
        <v>663</v>
      </c>
      <c r="R64" s="85" t="s">
        <v>2146</v>
      </c>
      <c r="S64" s="81" t="s">
        <v>2338</v>
      </c>
      <c r="T64" s="81" t="s">
        <v>2393</v>
      </c>
      <c r="U64" s="83">
        <v>41563.620462962965</v>
      </c>
      <c r="V64" s="85" t="s">
        <v>2609</v>
      </c>
      <c r="W64" s="81"/>
      <c r="X64" s="81"/>
      <c r="Y64" s="84" t="s">
        <v>4424</v>
      </c>
    </row>
    <row r="65" spans="1:25">
      <c r="A65" s="66" t="s">
        <v>225</v>
      </c>
      <c r="B65" s="66" t="s">
        <v>489</v>
      </c>
      <c r="C65" s="67"/>
      <c r="D65" s="68"/>
      <c r="E65" s="69"/>
      <c r="F65" s="70"/>
      <c r="G65" s="67"/>
      <c r="H65" s="71"/>
      <c r="I65" s="72"/>
      <c r="J65" s="72"/>
      <c r="K65" s="36"/>
      <c r="L65" s="79"/>
      <c r="M65" s="79"/>
      <c r="N65" s="74"/>
      <c r="O65" s="81" t="s">
        <v>622</v>
      </c>
      <c r="P65" s="83">
        <v>41563.620462962965</v>
      </c>
      <c r="Q65" s="81" t="s">
        <v>663</v>
      </c>
      <c r="R65" s="85" t="s">
        <v>2146</v>
      </c>
      <c r="S65" s="81" t="s">
        <v>2338</v>
      </c>
      <c r="T65" s="81" t="s">
        <v>2393</v>
      </c>
      <c r="U65" s="83">
        <v>41563.620462962965</v>
      </c>
      <c r="V65" s="85" t="s">
        <v>2609</v>
      </c>
      <c r="W65" s="81"/>
      <c r="X65" s="81"/>
      <c r="Y65" s="84" t="s">
        <v>4424</v>
      </c>
    </row>
    <row r="66" spans="1:25">
      <c r="A66" s="66" t="s">
        <v>225</v>
      </c>
      <c r="B66" s="66" t="s">
        <v>225</v>
      </c>
      <c r="C66" s="67"/>
      <c r="D66" s="68"/>
      <c r="E66" s="69"/>
      <c r="F66" s="70"/>
      <c r="G66" s="67"/>
      <c r="H66" s="71"/>
      <c r="I66" s="72"/>
      <c r="J66" s="72"/>
      <c r="K66" s="36"/>
      <c r="L66" s="79"/>
      <c r="M66" s="79"/>
      <c r="N66" s="74"/>
      <c r="O66" s="81" t="s">
        <v>179</v>
      </c>
      <c r="P66" s="83">
        <v>41564.558877314812</v>
      </c>
      <c r="Q66" s="81" t="s">
        <v>664</v>
      </c>
      <c r="R66" s="81"/>
      <c r="S66" s="81"/>
      <c r="T66" s="81" t="s">
        <v>2399</v>
      </c>
      <c r="U66" s="83">
        <v>41564.558877314812</v>
      </c>
      <c r="V66" s="85" t="s">
        <v>2610</v>
      </c>
      <c r="W66" s="81"/>
      <c r="X66" s="81"/>
      <c r="Y66" s="84" t="s">
        <v>4425</v>
      </c>
    </row>
    <row r="67" spans="1:25">
      <c r="A67" s="66" t="s">
        <v>225</v>
      </c>
      <c r="B67" s="66" t="s">
        <v>225</v>
      </c>
      <c r="C67" s="67"/>
      <c r="D67" s="68"/>
      <c r="E67" s="69"/>
      <c r="F67" s="70"/>
      <c r="G67" s="67"/>
      <c r="H67" s="71"/>
      <c r="I67" s="72"/>
      <c r="J67" s="72"/>
      <c r="K67" s="36"/>
      <c r="L67" s="79"/>
      <c r="M67" s="79"/>
      <c r="N67" s="74"/>
      <c r="O67" s="81" t="s">
        <v>179</v>
      </c>
      <c r="P67" s="83">
        <v>41564.590370370373</v>
      </c>
      <c r="Q67" s="81" t="s">
        <v>665</v>
      </c>
      <c r="R67" s="85" t="s">
        <v>2147</v>
      </c>
      <c r="S67" s="81" t="s">
        <v>2339</v>
      </c>
      <c r="T67" s="81" t="s">
        <v>2393</v>
      </c>
      <c r="U67" s="83">
        <v>41564.590370370373</v>
      </c>
      <c r="V67" s="85" t="s">
        <v>2611</v>
      </c>
      <c r="W67" s="81"/>
      <c r="X67" s="81"/>
      <c r="Y67" s="84" t="s">
        <v>4426</v>
      </c>
    </row>
    <row r="68" spans="1:25">
      <c r="A68" s="66" t="s">
        <v>226</v>
      </c>
      <c r="B68" s="66" t="s">
        <v>226</v>
      </c>
      <c r="C68" s="67"/>
      <c r="D68" s="68"/>
      <c r="E68" s="69"/>
      <c r="F68" s="70"/>
      <c r="G68" s="67"/>
      <c r="H68" s="71"/>
      <c r="I68" s="72"/>
      <c r="J68" s="72"/>
      <c r="K68" s="36"/>
      <c r="L68" s="79"/>
      <c r="M68" s="79"/>
      <c r="N68" s="74"/>
      <c r="O68" s="81" t="s">
        <v>179</v>
      </c>
      <c r="P68" s="83">
        <v>41564.606562499997</v>
      </c>
      <c r="Q68" s="81" t="s">
        <v>666</v>
      </c>
      <c r="R68" s="81"/>
      <c r="S68" s="81"/>
      <c r="T68" s="81" t="s">
        <v>2393</v>
      </c>
      <c r="U68" s="83">
        <v>41564.606562499997</v>
      </c>
      <c r="V68" s="85" t="s">
        <v>2612</v>
      </c>
      <c r="W68" s="81"/>
      <c r="X68" s="81"/>
      <c r="Y68" s="84" t="s">
        <v>4427</v>
      </c>
    </row>
    <row r="69" spans="1:25">
      <c r="A69" s="66" t="s">
        <v>227</v>
      </c>
      <c r="B69" s="66" t="s">
        <v>488</v>
      </c>
      <c r="C69" s="67"/>
      <c r="D69" s="68"/>
      <c r="E69" s="69"/>
      <c r="F69" s="70"/>
      <c r="G69" s="67"/>
      <c r="H69" s="71"/>
      <c r="I69" s="72"/>
      <c r="J69" s="72"/>
      <c r="K69" s="36"/>
      <c r="L69" s="79"/>
      <c r="M69" s="79"/>
      <c r="N69" s="74"/>
      <c r="O69" s="81" t="s">
        <v>622</v>
      </c>
      <c r="P69" s="83">
        <v>41564.613587962966</v>
      </c>
      <c r="Q69" s="81" t="s">
        <v>667</v>
      </c>
      <c r="R69" s="81"/>
      <c r="S69" s="81"/>
      <c r="T69" s="81" t="s">
        <v>2393</v>
      </c>
      <c r="U69" s="83">
        <v>41564.613587962966</v>
      </c>
      <c r="V69" s="85" t="s">
        <v>2613</v>
      </c>
      <c r="W69" s="81"/>
      <c r="X69" s="81"/>
      <c r="Y69" s="84" t="s">
        <v>4428</v>
      </c>
    </row>
    <row r="70" spans="1:25">
      <c r="A70" s="66" t="s">
        <v>227</v>
      </c>
      <c r="B70" s="66" t="s">
        <v>384</v>
      </c>
      <c r="C70" s="67"/>
      <c r="D70" s="68"/>
      <c r="E70" s="69"/>
      <c r="F70" s="70"/>
      <c r="G70" s="67"/>
      <c r="H70" s="71"/>
      <c r="I70" s="72"/>
      <c r="J70" s="72"/>
      <c r="K70" s="36"/>
      <c r="L70" s="79"/>
      <c r="M70" s="79"/>
      <c r="N70" s="74"/>
      <c r="O70" s="81" t="s">
        <v>622</v>
      </c>
      <c r="P70" s="83">
        <v>41564.613587962966</v>
      </c>
      <c r="Q70" s="81" t="s">
        <v>667</v>
      </c>
      <c r="R70" s="81"/>
      <c r="S70" s="81"/>
      <c r="T70" s="81" t="s">
        <v>2393</v>
      </c>
      <c r="U70" s="83">
        <v>41564.613587962966</v>
      </c>
      <c r="V70" s="85" t="s">
        <v>2613</v>
      </c>
      <c r="W70" s="81"/>
      <c r="X70" s="81"/>
      <c r="Y70" s="84" t="s">
        <v>4428</v>
      </c>
    </row>
    <row r="71" spans="1:25">
      <c r="A71" s="66" t="s">
        <v>228</v>
      </c>
      <c r="B71" s="66" t="s">
        <v>228</v>
      </c>
      <c r="C71" s="67"/>
      <c r="D71" s="68"/>
      <c r="E71" s="69"/>
      <c r="F71" s="70"/>
      <c r="G71" s="67"/>
      <c r="H71" s="71"/>
      <c r="I71" s="72"/>
      <c r="J71" s="72"/>
      <c r="K71" s="36"/>
      <c r="L71" s="79"/>
      <c r="M71" s="79"/>
      <c r="N71" s="74"/>
      <c r="O71" s="81" t="s">
        <v>179</v>
      </c>
      <c r="P71" s="83">
        <v>41564.614016203705</v>
      </c>
      <c r="Q71" s="81" t="s">
        <v>668</v>
      </c>
      <c r="R71" s="81"/>
      <c r="S71" s="81"/>
      <c r="T71" s="81" t="s">
        <v>2393</v>
      </c>
      <c r="U71" s="83">
        <v>41564.614016203705</v>
      </c>
      <c r="V71" s="85" t="s">
        <v>2614</v>
      </c>
      <c r="W71" s="81"/>
      <c r="X71" s="81"/>
      <c r="Y71" s="84" t="s">
        <v>4429</v>
      </c>
    </row>
    <row r="72" spans="1:25">
      <c r="A72" s="66" t="s">
        <v>229</v>
      </c>
      <c r="B72" s="66" t="s">
        <v>505</v>
      </c>
      <c r="C72" s="67"/>
      <c r="D72" s="68"/>
      <c r="E72" s="69"/>
      <c r="F72" s="70"/>
      <c r="G72" s="67"/>
      <c r="H72" s="71"/>
      <c r="I72" s="72"/>
      <c r="J72" s="72"/>
      <c r="K72" s="36"/>
      <c r="L72" s="79"/>
      <c r="M72" s="79"/>
      <c r="N72" s="74"/>
      <c r="O72" s="81" t="s">
        <v>622</v>
      </c>
      <c r="P72" s="83">
        <v>41564.614895833336</v>
      </c>
      <c r="Q72" s="81" t="s">
        <v>656</v>
      </c>
      <c r="R72" s="81"/>
      <c r="S72" s="81"/>
      <c r="T72" s="81" t="s">
        <v>2393</v>
      </c>
      <c r="U72" s="83">
        <v>41564.614895833336</v>
      </c>
      <c r="V72" s="85" t="s">
        <v>2615</v>
      </c>
      <c r="W72" s="81"/>
      <c r="X72" s="81"/>
      <c r="Y72" s="84" t="s">
        <v>4430</v>
      </c>
    </row>
    <row r="73" spans="1:25">
      <c r="A73" s="66" t="s">
        <v>229</v>
      </c>
      <c r="B73" s="66" t="s">
        <v>494</v>
      </c>
      <c r="C73" s="67"/>
      <c r="D73" s="68"/>
      <c r="E73" s="69"/>
      <c r="F73" s="70"/>
      <c r="G73" s="67"/>
      <c r="H73" s="71"/>
      <c r="I73" s="72"/>
      <c r="J73" s="72"/>
      <c r="K73" s="36"/>
      <c r="L73" s="79"/>
      <c r="M73" s="79"/>
      <c r="N73" s="74"/>
      <c r="O73" s="81" t="s">
        <v>622</v>
      </c>
      <c r="P73" s="83">
        <v>41564.614895833336</v>
      </c>
      <c r="Q73" s="81" t="s">
        <v>656</v>
      </c>
      <c r="R73" s="81"/>
      <c r="S73" s="81"/>
      <c r="T73" s="81" t="s">
        <v>2393</v>
      </c>
      <c r="U73" s="83">
        <v>41564.614895833336</v>
      </c>
      <c r="V73" s="85" t="s">
        <v>2615</v>
      </c>
      <c r="W73" s="81"/>
      <c r="X73" s="81"/>
      <c r="Y73" s="84" t="s">
        <v>4430</v>
      </c>
    </row>
    <row r="74" spans="1:25">
      <c r="A74" s="66" t="s">
        <v>230</v>
      </c>
      <c r="B74" s="66" t="s">
        <v>356</v>
      </c>
      <c r="C74" s="67"/>
      <c r="D74" s="68"/>
      <c r="E74" s="69"/>
      <c r="F74" s="70"/>
      <c r="G74" s="67"/>
      <c r="H74" s="71"/>
      <c r="I74" s="72"/>
      <c r="J74" s="72"/>
      <c r="K74" s="36"/>
      <c r="L74" s="79"/>
      <c r="M74" s="79"/>
      <c r="N74" s="74"/>
      <c r="O74" s="81" t="s">
        <v>622</v>
      </c>
      <c r="P74" s="83">
        <v>41564.616412037038</v>
      </c>
      <c r="Q74" s="81" t="s">
        <v>669</v>
      </c>
      <c r="R74" s="81"/>
      <c r="S74" s="81"/>
      <c r="T74" s="81" t="s">
        <v>2400</v>
      </c>
      <c r="U74" s="83">
        <v>41564.616412037038</v>
      </c>
      <c r="V74" s="85" t="s">
        <v>2616</v>
      </c>
      <c r="W74" s="81"/>
      <c r="X74" s="81"/>
      <c r="Y74" s="84" t="s">
        <v>4431</v>
      </c>
    </row>
    <row r="75" spans="1:25">
      <c r="A75" s="66" t="s">
        <v>231</v>
      </c>
      <c r="B75" s="66" t="s">
        <v>356</v>
      </c>
      <c r="C75" s="67"/>
      <c r="D75" s="68"/>
      <c r="E75" s="69"/>
      <c r="F75" s="70"/>
      <c r="G75" s="67"/>
      <c r="H75" s="71"/>
      <c r="I75" s="72"/>
      <c r="J75" s="72"/>
      <c r="K75" s="36"/>
      <c r="L75" s="79"/>
      <c r="M75" s="79"/>
      <c r="N75" s="74"/>
      <c r="O75" s="81" t="s">
        <v>622</v>
      </c>
      <c r="P75" s="83">
        <v>41564.617523148147</v>
      </c>
      <c r="Q75" s="81" t="s">
        <v>670</v>
      </c>
      <c r="R75" s="81"/>
      <c r="S75" s="81"/>
      <c r="T75" s="81" t="s">
        <v>2393</v>
      </c>
      <c r="U75" s="83">
        <v>41564.617523148147</v>
      </c>
      <c r="V75" s="85" t="s">
        <v>2617</v>
      </c>
      <c r="W75" s="81"/>
      <c r="X75" s="81"/>
      <c r="Y75" s="84" t="s">
        <v>4432</v>
      </c>
    </row>
    <row r="76" spans="1:25">
      <c r="A76" s="66" t="s">
        <v>232</v>
      </c>
      <c r="B76" s="66" t="s">
        <v>407</v>
      </c>
      <c r="C76" s="67"/>
      <c r="D76" s="68"/>
      <c r="E76" s="69"/>
      <c r="F76" s="70"/>
      <c r="G76" s="67"/>
      <c r="H76" s="71"/>
      <c r="I76" s="72"/>
      <c r="J76" s="72"/>
      <c r="K76" s="36"/>
      <c r="L76" s="79"/>
      <c r="M76" s="79"/>
      <c r="N76" s="74"/>
      <c r="O76" s="81" t="s">
        <v>622</v>
      </c>
      <c r="P76" s="83">
        <v>41563.239791666667</v>
      </c>
      <c r="Q76" s="81" t="s">
        <v>671</v>
      </c>
      <c r="R76" s="85" t="s">
        <v>2148</v>
      </c>
      <c r="S76" s="81" t="s">
        <v>2340</v>
      </c>
      <c r="T76" s="81" t="s">
        <v>2393</v>
      </c>
      <c r="U76" s="83">
        <v>41563.239791666667</v>
      </c>
      <c r="V76" s="85" t="s">
        <v>2618</v>
      </c>
      <c r="W76" s="81"/>
      <c r="X76" s="81"/>
      <c r="Y76" s="84" t="s">
        <v>4433</v>
      </c>
    </row>
    <row r="77" spans="1:25">
      <c r="A77" s="66" t="s">
        <v>233</v>
      </c>
      <c r="B77" s="66" t="s">
        <v>232</v>
      </c>
      <c r="C77" s="67"/>
      <c r="D77" s="68"/>
      <c r="E77" s="69"/>
      <c r="F77" s="70"/>
      <c r="G77" s="67"/>
      <c r="H77" s="71"/>
      <c r="I77" s="72"/>
      <c r="J77" s="72"/>
      <c r="K77" s="36"/>
      <c r="L77" s="79"/>
      <c r="M77" s="79"/>
      <c r="N77" s="74"/>
      <c r="O77" s="81" t="s">
        <v>622</v>
      </c>
      <c r="P77" s="83">
        <v>41563.498113425929</v>
      </c>
      <c r="Q77" s="81" t="s">
        <v>672</v>
      </c>
      <c r="R77" s="85" t="s">
        <v>2148</v>
      </c>
      <c r="S77" s="81" t="s">
        <v>2340</v>
      </c>
      <c r="T77" s="81" t="s">
        <v>2393</v>
      </c>
      <c r="U77" s="83">
        <v>41563.498113425929</v>
      </c>
      <c r="V77" s="85" t="s">
        <v>2619</v>
      </c>
      <c r="W77" s="81"/>
      <c r="X77" s="81"/>
      <c r="Y77" s="84" t="s">
        <v>4434</v>
      </c>
    </row>
    <row r="78" spans="1:25">
      <c r="A78" s="66" t="s">
        <v>233</v>
      </c>
      <c r="B78" s="66" t="s">
        <v>519</v>
      </c>
      <c r="C78" s="67"/>
      <c r="D78" s="68"/>
      <c r="E78" s="69"/>
      <c r="F78" s="70"/>
      <c r="G78" s="67"/>
      <c r="H78" s="71"/>
      <c r="I78" s="72"/>
      <c r="J78" s="72"/>
      <c r="K78" s="36"/>
      <c r="L78" s="79"/>
      <c r="M78" s="79"/>
      <c r="N78" s="74"/>
      <c r="O78" s="81" t="s">
        <v>622</v>
      </c>
      <c r="P78" s="83">
        <v>41563.548726851855</v>
      </c>
      <c r="Q78" s="81" t="s">
        <v>673</v>
      </c>
      <c r="R78" s="81"/>
      <c r="S78" s="81"/>
      <c r="T78" s="81" t="s">
        <v>2397</v>
      </c>
      <c r="U78" s="83">
        <v>41563.548726851855</v>
      </c>
      <c r="V78" s="85" t="s">
        <v>2620</v>
      </c>
      <c r="W78" s="81">
        <v>38.916134589999999</v>
      </c>
      <c r="X78" s="81">
        <v>-77.044594099999998</v>
      </c>
      <c r="Y78" s="84" t="s">
        <v>4435</v>
      </c>
    </row>
    <row r="79" spans="1:25">
      <c r="A79" s="66" t="s">
        <v>233</v>
      </c>
      <c r="B79" s="66" t="s">
        <v>520</v>
      </c>
      <c r="C79" s="67"/>
      <c r="D79" s="68"/>
      <c r="E79" s="69"/>
      <c r="F79" s="70"/>
      <c r="G79" s="67"/>
      <c r="H79" s="71"/>
      <c r="I79" s="72"/>
      <c r="J79" s="72"/>
      <c r="K79" s="36"/>
      <c r="L79" s="79"/>
      <c r="M79" s="79"/>
      <c r="N79" s="74"/>
      <c r="O79" s="81" t="s">
        <v>622</v>
      </c>
      <c r="P79" s="83">
        <v>41564.618657407409</v>
      </c>
      <c r="Q79" s="81" t="s">
        <v>674</v>
      </c>
      <c r="R79" s="81"/>
      <c r="S79" s="81"/>
      <c r="T79" s="81" t="s">
        <v>2393</v>
      </c>
      <c r="U79" s="83">
        <v>41564.618657407409</v>
      </c>
      <c r="V79" s="85" t="s">
        <v>2621</v>
      </c>
      <c r="W79" s="81"/>
      <c r="X79" s="81"/>
      <c r="Y79" s="84" t="s">
        <v>4436</v>
      </c>
    </row>
    <row r="80" spans="1:25">
      <c r="A80" s="66" t="s">
        <v>234</v>
      </c>
      <c r="B80" s="66" t="s">
        <v>234</v>
      </c>
      <c r="C80" s="67"/>
      <c r="D80" s="68"/>
      <c r="E80" s="69"/>
      <c r="F80" s="70"/>
      <c r="G80" s="67"/>
      <c r="H80" s="71"/>
      <c r="I80" s="72"/>
      <c r="J80" s="72"/>
      <c r="K80" s="36"/>
      <c r="L80" s="79"/>
      <c r="M80" s="79"/>
      <c r="N80" s="74"/>
      <c r="O80" s="81" t="s">
        <v>179</v>
      </c>
      <c r="P80" s="83">
        <v>41564.636840277781</v>
      </c>
      <c r="Q80" s="81" t="s">
        <v>675</v>
      </c>
      <c r="R80" s="81"/>
      <c r="S80" s="81"/>
      <c r="T80" s="81" t="s">
        <v>2401</v>
      </c>
      <c r="U80" s="83">
        <v>41564.636840277781</v>
      </c>
      <c r="V80" s="85" t="s">
        <v>2622</v>
      </c>
      <c r="W80" s="81"/>
      <c r="X80" s="81"/>
      <c r="Y80" s="84" t="s">
        <v>4437</v>
      </c>
    </row>
    <row r="81" spans="1:25">
      <c r="A81" s="66" t="s">
        <v>235</v>
      </c>
      <c r="B81" s="66" t="s">
        <v>489</v>
      </c>
      <c r="C81" s="67"/>
      <c r="D81" s="68"/>
      <c r="E81" s="69"/>
      <c r="F81" s="70"/>
      <c r="G81" s="67"/>
      <c r="H81" s="71"/>
      <c r="I81" s="72"/>
      <c r="J81" s="72"/>
      <c r="K81" s="36"/>
      <c r="L81" s="79"/>
      <c r="M81" s="79"/>
      <c r="N81" s="74"/>
      <c r="O81" s="81" t="s">
        <v>622</v>
      </c>
      <c r="P81" s="83">
        <v>41564.651145833333</v>
      </c>
      <c r="Q81" s="81" t="s">
        <v>676</v>
      </c>
      <c r="R81" s="85" t="s">
        <v>2145</v>
      </c>
      <c r="S81" s="81" t="s">
        <v>2338</v>
      </c>
      <c r="T81" s="81" t="s">
        <v>2393</v>
      </c>
      <c r="U81" s="83">
        <v>41564.651145833333</v>
      </c>
      <c r="V81" s="85" t="s">
        <v>2623</v>
      </c>
      <c r="W81" s="81"/>
      <c r="X81" s="81"/>
      <c r="Y81" s="84" t="s">
        <v>4438</v>
      </c>
    </row>
    <row r="82" spans="1:25">
      <c r="A82" s="66" t="s">
        <v>236</v>
      </c>
      <c r="B82" s="66" t="s">
        <v>521</v>
      </c>
      <c r="C82" s="67"/>
      <c r="D82" s="68"/>
      <c r="E82" s="69"/>
      <c r="F82" s="70"/>
      <c r="G82" s="67"/>
      <c r="H82" s="71"/>
      <c r="I82" s="72"/>
      <c r="J82" s="72"/>
      <c r="K82" s="36"/>
      <c r="L82" s="79"/>
      <c r="M82" s="79"/>
      <c r="N82" s="74"/>
      <c r="O82" s="81" t="s">
        <v>622</v>
      </c>
      <c r="P82" s="83">
        <v>41564.668298611112</v>
      </c>
      <c r="Q82" s="81" t="s">
        <v>677</v>
      </c>
      <c r="R82" s="85" t="s">
        <v>2149</v>
      </c>
      <c r="S82" s="81" t="s">
        <v>2341</v>
      </c>
      <c r="T82" s="81" t="s">
        <v>2402</v>
      </c>
      <c r="U82" s="83">
        <v>41564.668298611112</v>
      </c>
      <c r="V82" s="85" t="s">
        <v>2624</v>
      </c>
      <c r="W82" s="81"/>
      <c r="X82" s="81"/>
      <c r="Y82" s="84" t="s">
        <v>4439</v>
      </c>
    </row>
    <row r="83" spans="1:25">
      <c r="A83" s="66" t="s">
        <v>236</v>
      </c>
      <c r="B83" s="66" t="s">
        <v>496</v>
      </c>
      <c r="C83" s="67"/>
      <c r="D83" s="68"/>
      <c r="E83" s="69"/>
      <c r="F83" s="70"/>
      <c r="G83" s="67"/>
      <c r="H83" s="71"/>
      <c r="I83" s="72"/>
      <c r="J83" s="72"/>
      <c r="K83" s="36"/>
      <c r="L83" s="79"/>
      <c r="M83" s="79"/>
      <c r="N83" s="74"/>
      <c r="O83" s="81" t="s">
        <v>622</v>
      </c>
      <c r="P83" s="83">
        <v>41564.668298611112</v>
      </c>
      <c r="Q83" s="81" t="s">
        <v>677</v>
      </c>
      <c r="R83" s="85" t="s">
        <v>2149</v>
      </c>
      <c r="S83" s="81" t="s">
        <v>2341</v>
      </c>
      <c r="T83" s="81" t="s">
        <v>2402</v>
      </c>
      <c r="U83" s="83">
        <v>41564.668298611112</v>
      </c>
      <c r="V83" s="85" t="s">
        <v>2624</v>
      </c>
      <c r="W83" s="81"/>
      <c r="X83" s="81"/>
      <c r="Y83" s="84" t="s">
        <v>4439</v>
      </c>
    </row>
    <row r="84" spans="1:25">
      <c r="A84" s="66" t="s">
        <v>237</v>
      </c>
      <c r="B84" s="66" t="s">
        <v>522</v>
      </c>
      <c r="C84" s="67"/>
      <c r="D84" s="68"/>
      <c r="E84" s="69"/>
      <c r="F84" s="70"/>
      <c r="G84" s="67"/>
      <c r="H84" s="71"/>
      <c r="I84" s="72"/>
      <c r="J84" s="72"/>
      <c r="K84" s="36"/>
      <c r="L84" s="79"/>
      <c r="M84" s="79"/>
      <c r="N84" s="74"/>
      <c r="O84" s="81" t="s">
        <v>622</v>
      </c>
      <c r="P84" s="83">
        <v>41564.674872685187</v>
      </c>
      <c r="Q84" s="81" t="s">
        <v>678</v>
      </c>
      <c r="R84" s="81"/>
      <c r="S84" s="81"/>
      <c r="T84" s="81" t="s">
        <v>2393</v>
      </c>
      <c r="U84" s="83">
        <v>41564.674872685187</v>
      </c>
      <c r="V84" s="85" t="s">
        <v>2625</v>
      </c>
      <c r="W84" s="81"/>
      <c r="X84" s="81"/>
      <c r="Y84" s="84" t="s">
        <v>4440</v>
      </c>
    </row>
    <row r="85" spans="1:25">
      <c r="A85" s="66" t="s">
        <v>237</v>
      </c>
      <c r="B85" s="66" t="s">
        <v>493</v>
      </c>
      <c r="C85" s="67"/>
      <c r="D85" s="68"/>
      <c r="E85" s="69"/>
      <c r="F85" s="70"/>
      <c r="G85" s="67"/>
      <c r="H85" s="71"/>
      <c r="I85" s="72"/>
      <c r="J85" s="72"/>
      <c r="K85" s="36"/>
      <c r="L85" s="79"/>
      <c r="M85" s="79"/>
      <c r="N85" s="74"/>
      <c r="O85" s="81" t="s">
        <v>622</v>
      </c>
      <c r="P85" s="83">
        <v>41564.674872685187</v>
      </c>
      <c r="Q85" s="81" t="s">
        <v>678</v>
      </c>
      <c r="R85" s="81"/>
      <c r="S85" s="81"/>
      <c r="T85" s="81" t="s">
        <v>2393</v>
      </c>
      <c r="U85" s="83">
        <v>41564.674872685187</v>
      </c>
      <c r="V85" s="85" t="s">
        <v>2625</v>
      </c>
      <c r="W85" s="81"/>
      <c r="X85" s="81"/>
      <c r="Y85" s="84" t="s">
        <v>4440</v>
      </c>
    </row>
    <row r="86" spans="1:25">
      <c r="A86" s="66" t="s">
        <v>222</v>
      </c>
      <c r="B86" s="66" t="s">
        <v>523</v>
      </c>
      <c r="C86" s="67"/>
      <c r="D86" s="68"/>
      <c r="E86" s="69"/>
      <c r="F86" s="70"/>
      <c r="G86" s="67"/>
      <c r="H86" s="71"/>
      <c r="I86" s="72"/>
      <c r="J86" s="72"/>
      <c r="K86" s="36"/>
      <c r="L86" s="79"/>
      <c r="M86" s="79"/>
      <c r="N86" s="74"/>
      <c r="O86" s="81" t="s">
        <v>622</v>
      </c>
      <c r="P86" s="83">
        <v>41564.569930555554</v>
      </c>
      <c r="Q86" s="81" t="s">
        <v>679</v>
      </c>
      <c r="R86" s="81"/>
      <c r="S86" s="81"/>
      <c r="T86" s="81" t="s">
        <v>2393</v>
      </c>
      <c r="U86" s="83">
        <v>41564.569930555554</v>
      </c>
      <c r="V86" s="85" t="s">
        <v>2626</v>
      </c>
      <c r="W86" s="81"/>
      <c r="X86" s="81"/>
      <c r="Y86" s="84" t="s">
        <v>4441</v>
      </c>
    </row>
    <row r="87" spans="1:25">
      <c r="A87" s="66" t="s">
        <v>238</v>
      </c>
      <c r="B87" s="66" t="s">
        <v>523</v>
      </c>
      <c r="C87" s="67"/>
      <c r="D87" s="68"/>
      <c r="E87" s="69"/>
      <c r="F87" s="70"/>
      <c r="G87" s="67"/>
      <c r="H87" s="71"/>
      <c r="I87" s="72"/>
      <c r="J87" s="72"/>
      <c r="K87" s="36"/>
      <c r="L87" s="79"/>
      <c r="M87" s="79"/>
      <c r="N87" s="74"/>
      <c r="O87" s="81" t="s">
        <v>622</v>
      </c>
      <c r="P87" s="83">
        <v>41564.700370370374</v>
      </c>
      <c r="Q87" s="81" t="s">
        <v>680</v>
      </c>
      <c r="R87" s="81"/>
      <c r="S87" s="81"/>
      <c r="T87" s="81" t="s">
        <v>2393</v>
      </c>
      <c r="U87" s="83">
        <v>41564.700370370374</v>
      </c>
      <c r="V87" s="85" t="s">
        <v>2627</v>
      </c>
      <c r="W87" s="81"/>
      <c r="X87" s="81"/>
      <c r="Y87" s="84" t="s">
        <v>4442</v>
      </c>
    </row>
    <row r="88" spans="1:25">
      <c r="A88" s="66" t="s">
        <v>222</v>
      </c>
      <c r="B88" s="66" t="s">
        <v>238</v>
      </c>
      <c r="C88" s="67"/>
      <c r="D88" s="68"/>
      <c r="E88" s="69"/>
      <c r="F88" s="70"/>
      <c r="G88" s="67"/>
      <c r="H88" s="71"/>
      <c r="I88" s="72"/>
      <c r="J88" s="72"/>
      <c r="K88" s="36"/>
      <c r="L88" s="79"/>
      <c r="M88" s="79"/>
      <c r="N88" s="74"/>
      <c r="O88" s="81" t="s">
        <v>622</v>
      </c>
      <c r="P88" s="83">
        <v>41564.569930555554</v>
      </c>
      <c r="Q88" s="81" t="s">
        <v>679</v>
      </c>
      <c r="R88" s="81"/>
      <c r="S88" s="81"/>
      <c r="T88" s="81" t="s">
        <v>2393</v>
      </c>
      <c r="U88" s="83">
        <v>41564.569930555554</v>
      </c>
      <c r="V88" s="85" t="s">
        <v>2626</v>
      </c>
      <c r="W88" s="81"/>
      <c r="X88" s="81"/>
      <c r="Y88" s="84" t="s">
        <v>4441</v>
      </c>
    </row>
    <row r="89" spans="1:25">
      <c r="A89" s="66" t="s">
        <v>238</v>
      </c>
      <c r="B89" s="66" t="s">
        <v>222</v>
      </c>
      <c r="C89" s="67"/>
      <c r="D89" s="68"/>
      <c r="E89" s="69"/>
      <c r="F89" s="70"/>
      <c r="G89" s="67"/>
      <c r="H89" s="71"/>
      <c r="I89" s="72"/>
      <c r="J89" s="72"/>
      <c r="K89" s="36"/>
      <c r="L89" s="79"/>
      <c r="M89" s="79"/>
      <c r="N89" s="74"/>
      <c r="O89" s="81" t="s">
        <v>622</v>
      </c>
      <c r="P89" s="83">
        <v>41564.700370370374</v>
      </c>
      <c r="Q89" s="81" t="s">
        <v>680</v>
      </c>
      <c r="R89" s="81"/>
      <c r="S89" s="81"/>
      <c r="T89" s="81" t="s">
        <v>2393</v>
      </c>
      <c r="U89" s="83">
        <v>41564.700370370374</v>
      </c>
      <c r="V89" s="85" t="s">
        <v>2627</v>
      </c>
      <c r="W89" s="81"/>
      <c r="X89" s="81"/>
      <c r="Y89" s="84" t="s">
        <v>4442</v>
      </c>
    </row>
    <row r="90" spans="1:25">
      <c r="A90" s="66" t="s">
        <v>239</v>
      </c>
      <c r="B90" s="66" t="s">
        <v>294</v>
      </c>
      <c r="C90" s="67"/>
      <c r="D90" s="68"/>
      <c r="E90" s="69"/>
      <c r="F90" s="70"/>
      <c r="G90" s="67"/>
      <c r="H90" s="71"/>
      <c r="I90" s="72"/>
      <c r="J90" s="72"/>
      <c r="K90" s="36"/>
      <c r="L90" s="79"/>
      <c r="M90" s="79"/>
      <c r="N90" s="74"/>
      <c r="O90" s="81" t="s">
        <v>622</v>
      </c>
      <c r="P90" s="83">
        <v>41564.703576388885</v>
      </c>
      <c r="Q90" s="81" t="s">
        <v>661</v>
      </c>
      <c r="R90" s="81"/>
      <c r="S90" s="81"/>
      <c r="T90" s="81" t="s">
        <v>2393</v>
      </c>
      <c r="U90" s="83">
        <v>41564.703576388885</v>
      </c>
      <c r="V90" s="85" t="s">
        <v>2628</v>
      </c>
      <c r="W90" s="81"/>
      <c r="X90" s="81"/>
      <c r="Y90" s="84" t="s">
        <v>4443</v>
      </c>
    </row>
    <row r="91" spans="1:25">
      <c r="A91" s="66" t="s">
        <v>240</v>
      </c>
      <c r="B91" s="66" t="s">
        <v>505</v>
      </c>
      <c r="C91" s="67"/>
      <c r="D91" s="68"/>
      <c r="E91" s="69"/>
      <c r="F91" s="70"/>
      <c r="G91" s="67"/>
      <c r="H91" s="71"/>
      <c r="I91" s="72"/>
      <c r="J91" s="72"/>
      <c r="K91" s="36"/>
      <c r="L91" s="79"/>
      <c r="M91" s="79"/>
      <c r="N91" s="74"/>
      <c r="O91" s="81" t="s">
        <v>622</v>
      </c>
      <c r="P91" s="83">
        <v>41564.705277777779</v>
      </c>
      <c r="Q91" s="81" t="s">
        <v>681</v>
      </c>
      <c r="R91" s="85" t="s">
        <v>2150</v>
      </c>
      <c r="S91" s="81" t="s">
        <v>2338</v>
      </c>
      <c r="T91" s="81" t="s">
        <v>2393</v>
      </c>
      <c r="U91" s="83">
        <v>41564.705277777779</v>
      </c>
      <c r="V91" s="85" t="s">
        <v>2629</v>
      </c>
      <c r="W91" s="81"/>
      <c r="X91" s="81"/>
      <c r="Y91" s="84" t="s">
        <v>4444</v>
      </c>
    </row>
    <row r="92" spans="1:25">
      <c r="A92" s="66" t="s">
        <v>240</v>
      </c>
      <c r="B92" s="66" t="s">
        <v>489</v>
      </c>
      <c r="C92" s="67"/>
      <c r="D92" s="68"/>
      <c r="E92" s="69"/>
      <c r="F92" s="70"/>
      <c r="G92" s="67"/>
      <c r="H92" s="71"/>
      <c r="I92" s="72"/>
      <c r="J92" s="72"/>
      <c r="K92" s="36"/>
      <c r="L92" s="79"/>
      <c r="M92" s="79"/>
      <c r="N92" s="74"/>
      <c r="O92" s="81" t="s">
        <v>622</v>
      </c>
      <c r="P92" s="83">
        <v>41564.705277777779</v>
      </c>
      <c r="Q92" s="81" t="s">
        <v>681</v>
      </c>
      <c r="R92" s="85" t="s">
        <v>2150</v>
      </c>
      <c r="S92" s="81" t="s">
        <v>2338</v>
      </c>
      <c r="T92" s="81" t="s">
        <v>2393</v>
      </c>
      <c r="U92" s="83">
        <v>41564.705277777779</v>
      </c>
      <c r="V92" s="85" t="s">
        <v>2629</v>
      </c>
      <c r="W92" s="81"/>
      <c r="X92" s="81"/>
      <c r="Y92" s="84" t="s">
        <v>4444</v>
      </c>
    </row>
    <row r="93" spans="1:25">
      <c r="A93" s="66" t="s">
        <v>241</v>
      </c>
      <c r="B93" s="66" t="s">
        <v>241</v>
      </c>
      <c r="C93" s="67"/>
      <c r="D93" s="68"/>
      <c r="E93" s="69"/>
      <c r="F93" s="70"/>
      <c r="G93" s="67"/>
      <c r="H93" s="71"/>
      <c r="I93" s="72"/>
      <c r="J93" s="72"/>
      <c r="K93" s="36"/>
      <c r="L93" s="79"/>
      <c r="M93" s="79"/>
      <c r="N93" s="74"/>
      <c r="O93" s="81" t="s">
        <v>179</v>
      </c>
      <c r="P93" s="83">
        <v>41564.732673611114</v>
      </c>
      <c r="Q93" s="81" t="s">
        <v>682</v>
      </c>
      <c r="R93" s="85" t="s">
        <v>2151</v>
      </c>
      <c r="S93" s="81" t="s">
        <v>2332</v>
      </c>
      <c r="T93" s="81" t="s">
        <v>2393</v>
      </c>
      <c r="U93" s="83">
        <v>41564.732673611114</v>
      </c>
      <c r="V93" s="85" t="s">
        <v>2630</v>
      </c>
      <c r="W93" s="81"/>
      <c r="X93" s="81"/>
      <c r="Y93" s="84" t="s">
        <v>4445</v>
      </c>
    </row>
    <row r="94" spans="1:25">
      <c r="A94" s="66" t="s">
        <v>242</v>
      </c>
      <c r="B94" s="66" t="s">
        <v>242</v>
      </c>
      <c r="C94" s="67"/>
      <c r="D94" s="68"/>
      <c r="E94" s="69"/>
      <c r="F94" s="70"/>
      <c r="G94" s="67"/>
      <c r="H94" s="71"/>
      <c r="I94" s="72"/>
      <c r="J94" s="72"/>
      <c r="K94" s="36"/>
      <c r="L94" s="79"/>
      <c r="M94" s="79"/>
      <c r="N94" s="74"/>
      <c r="O94" s="81" t="s">
        <v>179</v>
      </c>
      <c r="P94" s="83">
        <v>41564.028969907406</v>
      </c>
      <c r="Q94" s="81" t="s">
        <v>683</v>
      </c>
      <c r="R94" s="81"/>
      <c r="S94" s="81"/>
      <c r="T94" s="81" t="s">
        <v>2393</v>
      </c>
      <c r="U94" s="83">
        <v>41564.028969907406</v>
      </c>
      <c r="V94" s="85" t="s">
        <v>2631</v>
      </c>
      <c r="W94" s="81"/>
      <c r="X94" s="81"/>
      <c r="Y94" s="84" t="s">
        <v>4446</v>
      </c>
    </row>
    <row r="95" spans="1:25">
      <c r="A95" s="66" t="s">
        <v>242</v>
      </c>
      <c r="B95" s="66" t="s">
        <v>242</v>
      </c>
      <c r="C95" s="67"/>
      <c r="D95" s="68"/>
      <c r="E95" s="69"/>
      <c r="F95" s="70"/>
      <c r="G95" s="67"/>
      <c r="H95" s="71"/>
      <c r="I95" s="72"/>
      <c r="J95" s="72"/>
      <c r="K95" s="36"/>
      <c r="L95" s="79"/>
      <c r="M95" s="79"/>
      <c r="N95" s="74"/>
      <c r="O95" s="81" t="s">
        <v>179</v>
      </c>
      <c r="P95" s="83">
        <v>41564.035729166666</v>
      </c>
      <c r="Q95" s="81" t="s">
        <v>684</v>
      </c>
      <c r="R95" s="85" t="s">
        <v>2152</v>
      </c>
      <c r="S95" s="81" t="s">
        <v>2342</v>
      </c>
      <c r="T95" s="81" t="s">
        <v>2393</v>
      </c>
      <c r="U95" s="83">
        <v>41564.035729166666</v>
      </c>
      <c r="V95" s="85" t="s">
        <v>2632</v>
      </c>
      <c r="W95" s="81"/>
      <c r="X95" s="81"/>
      <c r="Y95" s="84" t="s">
        <v>4447</v>
      </c>
    </row>
    <row r="96" spans="1:25">
      <c r="A96" s="66" t="s">
        <v>242</v>
      </c>
      <c r="B96" s="66" t="s">
        <v>242</v>
      </c>
      <c r="C96" s="67"/>
      <c r="D96" s="68"/>
      <c r="E96" s="69"/>
      <c r="F96" s="70"/>
      <c r="G96" s="67"/>
      <c r="H96" s="71"/>
      <c r="I96" s="72"/>
      <c r="J96" s="72"/>
      <c r="K96" s="36"/>
      <c r="L96" s="79"/>
      <c r="M96" s="79"/>
      <c r="N96" s="74"/>
      <c r="O96" s="81" t="s">
        <v>179</v>
      </c>
      <c r="P96" s="83">
        <v>41564.613634259258</v>
      </c>
      <c r="Q96" s="81" t="s">
        <v>685</v>
      </c>
      <c r="R96" s="81"/>
      <c r="S96" s="81"/>
      <c r="T96" s="81" t="s">
        <v>2393</v>
      </c>
      <c r="U96" s="83">
        <v>41564.613634259258</v>
      </c>
      <c r="V96" s="85" t="s">
        <v>2633</v>
      </c>
      <c r="W96" s="81"/>
      <c r="X96" s="81"/>
      <c r="Y96" s="84" t="s">
        <v>4448</v>
      </c>
    </row>
    <row r="97" spans="1:25">
      <c r="A97" s="66" t="s">
        <v>242</v>
      </c>
      <c r="B97" s="66" t="s">
        <v>242</v>
      </c>
      <c r="C97" s="67"/>
      <c r="D97" s="68"/>
      <c r="E97" s="69"/>
      <c r="F97" s="70"/>
      <c r="G97" s="67"/>
      <c r="H97" s="71"/>
      <c r="I97" s="72"/>
      <c r="J97" s="72"/>
      <c r="K97" s="36"/>
      <c r="L97" s="79"/>
      <c r="M97" s="79"/>
      <c r="N97" s="74"/>
      <c r="O97" s="81" t="s">
        <v>179</v>
      </c>
      <c r="P97" s="83">
        <v>41564.640451388892</v>
      </c>
      <c r="Q97" s="81" t="s">
        <v>686</v>
      </c>
      <c r="R97" s="81"/>
      <c r="S97" s="81"/>
      <c r="T97" s="81" t="s">
        <v>2393</v>
      </c>
      <c r="U97" s="83">
        <v>41564.640451388892</v>
      </c>
      <c r="V97" s="85" t="s">
        <v>2634</v>
      </c>
      <c r="W97" s="81"/>
      <c r="X97" s="81"/>
      <c r="Y97" s="84" t="s">
        <v>4449</v>
      </c>
    </row>
    <row r="98" spans="1:25">
      <c r="A98" s="66" t="s">
        <v>242</v>
      </c>
      <c r="B98" s="66" t="s">
        <v>242</v>
      </c>
      <c r="C98" s="67"/>
      <c r="D98" s="68"/>
      <c r="E98" s="69"/>
      <c r="F98" s="70"/>
      <c r="G98" s="67"/>
      <c r="H98" s="71"/>
      <c r="I98" s="72"/>
      <c r="J98" s="72"/>
      <c r="K98" s="36"/>
      <c r="L98" s="79"/>
      <c r="M98" s="79"/>
      <c r="N98" s="74"/>
      <c r="O98" s="81" t="s">
        <v>179</v>
      </c>
      <c r="P98" s="83">
        <v>41564.733368055553</v>
      </c>
      <c r="Q98" s="81" t="s">
        <v>687</v>
      </c>
      <c r="R98" s="81"/>
      <c r="S98" s="81"/>
      <c r="T98" s="81" t="s">
        <v>2393</v>
      </c>
      <c r="U98" s="83">
        <v>41564.733368055553</v>
      </c>
      <c r="V98" s="85" t="s">
        <v>2635</v>
      </c>
      <c r="W98" s="81"/>
      <c r="X98" s="81"/>
      <c r="Y98" s="84" t="s">
        <v>4450</v>
      </c>
    </row>
    <row r="99" spans="1:25">
      <c r="A99" s="66" t="s">
        <v>243</v>
      </c>
      <c r="B99" s="66" t="s">
        <v>243</v>
      </c>
      <c r="C99" s="67"/>
      <c r="D99" s="68"/>
      <c r="E99" s="69"/>
      <c r="F99" s="70"/>
      <c r="G99" s="67"/>
      <c r="H99" s="71"/>
      <c r="I99" s="72"/>
      <c r="J99" s="72"/>
      <c r="K99" s="36"/>
      <c r="L99" s="79"/>
      <c r="M99" s="79"/>
      <c r="N99" s="74"/>
      <c r="O99" s="81" t="s">
        <v>179</v>
      </c>
      <c r="P99" s="83">
        <v>41564.750104166669</v>
      </c>
      <c r="Q99" s="81" t="s">
        <v>688</v>
      </c>
      <c r="R99" s="81"/>
      <c r="S99" s="81"/>
      <c r="T99" s="81" t="s">
        <v>2393</v>
      </c>
      <c r="U99" s="83">
        <v>41564.750104166669</v>
      </c>
      <c r="V99" s="85" t="s">
        <v>2636</v>
      </c>
      <c r="W99" s="81"/>
      <c r="X99" s="81"/>
      <c r="Y99" s="84" t="s">
        <v>4451</v>
      </c>
    </row>
    <row r="100" spans="1:25">
      <c r="A100" s="66" t="s">
        <v>244</v>
      </c>
      <c r="B100" s="66" t="s">
        <v>493</v>
      </c>
      <c r="C100" s="67"/>
      <c r="D100" s="68"/>
      <c r="E100" s="69"/>
      <c r="F100" s="70"/>
      <c r="G100" s="67"/>
      <c r="H100" s="71"/>
      <c r="I100" s="72"/>
      <c r="J100" s="72"/>
      <c r="K100" s="36"/>
      <c r="L100" s="79"/>
      <c r="M100" s="79"/>
      <c r="N100" s="74"/>
      <c r="O100" s="81" t="s">
        <v>622</v>
      </c>
      <c r="P100" s="83">
        <v>41564.583287037036</v>
      </c>
      <c r="Q100" s="81" t="s">
        <v>689</v>
      </c>
      <c r="R100" s="81"/>
      <c r="S100" s="81"/>
      <c r="T100" s="81" t="s">
        <v>2393</v>
      </c>
      <c r="U100" s="83">
        <v>41564.583287037036</v>
      </c>
      <c r="V100" s="85" t="s">
        <v>2637</v>
      </c>
      <c r="W100" s="81"/>
      <c r="X100" s="81"/>
      <c r="Y100" s="84" t="s">
        <v>4452</v>
      </c>
    </row>
    <row r="101" spans="1:25">
      <c r="A101" s="66" t="s">
        <v>244</v>
      </c>
      <c r="B101" s="66" t="s">
        <v>524</v>
      </c>
      <c r="C101" s="67"/>
      <c r="D101" s="68"/>
      <c r="E101" s="69"/>
      <c r="F101" s="70"/>
      <c r="G101" s="67"/>
      <c r="H101" s="71"/>
      <c r="I101" s="72"/>
      <c r="J101" s="72"/>
      <c r="K101" s="36"/>
      <c r="L101" s="79"/>
      <c r="M101" s="79"/>
      <c r="N101" s="74"/>
      <c r="O101" s="81" t="s">
        <v>622</v>
      </c>
      <c r="P101" s="83">
        <v>41564.583287037036</v>
      </c>
      <c r="Q101" s="81" t="s">
        <v>689</v>
      </c>
      <c r="R101" s="81"/>
      <c r="S101" s="81"/>
      <c r="T101" s="81" t="s">
        <v>2393</v>
      </c>
      <c r="U101" s="83">
        <v>41564.583287037036</v>
      </c>
      <c r="V101" s="85" t="s">
        <v>2637</v>
      </c>
      <c r="W101" s="81"/>
      <c r="X101" s="81"/>
      <c r="Y101" s="84" t="s">
        <v>4452</v>
      </c>
    </row>
    <row r="102" spans="1:25">
      <c r="A102" s="66" t="s">
        <v>244</v>
      </c>
      <c r="B102" s="66" t="s">
        <v>244</v>
      </c>
      <c r="C102" s="67"/>
      <c r="D102" s="68"/>
      <c r="E102" s="69"/>
      <c r="F102" s="70"/>
      <c r="G102" s="67"/>
      <c r="H102" s="71"/>
      <c r="I102" s="72"/>
      <c r="J102" s="72"/>
      <c r="K102" s="36"/>
      <c r="L102" s="79"/>
      <c r="M102" s="79"/>
      <c r="N102" s="74"/>
      <c r="O102" s="81" t="s">
        <v>179</v>
      </c>
      <c r="P102" s="83">
        <v>41564.584108796298</v>
      </c>
      <c r="Q102" s="81" t="s">
        <v>690</v>
      </c>
      <c r="R102" s="81"/>
      <c r="S102" s="81"/>
      <c r="T102" s="81" t="s">
        <v>2393</v>
      </c>
      <c r="U102" s="83">
        <v>41564.584108796298</v>
      </c>
      <c r="V102" s="85" t="s">
        <v>2638</v>
      </c>
      <c r="W102" s="81"/>
      <c r="X102" s="81"/>
      <c r="Y102" s="84" t="s">
        <v>4453</v>
      </c>
    </row>
    <row r="103" spans="1:25">
      <c r="A103" s="66" t="s">
        <v>244</v>
      </c>
      <c r="B103" s="66" t="s">
        <v>244</v>
      </c>
      <c r="C103" s="67"/>
      <c r="D103" s="68"/>
      <c r="E103" s="69"/>
      <c r="F103" s="70"/>
      <c r="G103" s="67"/>
      <c r="H103" s="71"/>
      <c r="I103" s="72"/>
      <c r="J103" s="72"/>
      <c r="K103" s="36"/>
      <c r="L103" s="79"/>
      <c r="M103" s="79"/>
      <c r="N103" s="74"/>
      <c r="O103" s="81" t="s">
        <v>179</v>
      </c>
      <c r="P103" s="83">
        <v>41564.749039351853</v>
      </c>
      <c r="Q103" s="81" t="s">
        <v>691</v>
      </c>
      <c r="R103" s="81"/>
      <c r="S103" s="81"/>
      <c r="T103" s="81" t="s">
        <v>2393</v>
      </c>
      <c r="U103" s="83">
        <v>41564.749039351853</v>
      </c>
      <c r="V103" s="85" t="s">
        <v>2639</v>
      </c>
      <c r="W103" s="81"/>
      <c r="X103" s="81"/>
      <c r="Y103" s="84" t="s">
        <v>4454</v>
      </c>
    </row>
    <row r="104" spans="1:25">
      <c r="A104" s="66" t="s">
        <v>244</v>
      </c>
      <c r="B104" s="66" t="s">
        <v>244</v>
      </c>
      <c r="C104" s="67"/>
      <c r="D104" s="68"/>
      <c r="E104" s="69"/>
      <c r="F104" s="70"/>
      <c r="G104" s="67"/>
      <c r="H104" s="71"/>
      <c r="I104" s="72"/>
      <c r="J104" s="72"/>
      <c r="K104" s="36"/>
      <c r="L104" s="79"/>
      <c r="M104" s="79"/>
      <c r="N104" s="74"/>
      <c r="O104" s="81" t="s">
        <v>179</v>
      </c>
      <c r="P104" s="83">
        <v>41564.749745370369</v>
      </c>
      <c r="Q104" s="81" t="s">
        <v>692</v>
      </c>
      <c r="R104" s="81"/>
      <c r="S104" s="81"/>
      <c r="T104" s="81" t="s">
        <v>2403</v>
      </c>
      <c r="U104" s="83">
        <v>41564.749745370369</v>
      </c>
      <c r="V104" s="85" t="s">
        <v>2640</v>
      </c>
      <c r="W104" s="81"/>
      <c r="X104" s="81"/>
      <c r="Y104" s="84" t="s">
        <v>4455</v>
      </c>
    </row>
    <row r="105" spans="1:25">
      <c r="A105" s="66" t="s">
        <v>244</v>
      </c>
      <c r="B105" s="66" t="s">
        <v>244</v>
      </c>
      <c r="C105" s="67"/>
      <c r="D105" s="68"/>
      <c r="E105" s="69"/>
      <c r="F105" s="70"/>
      <c r="G105" s="67"/>
      <c r="H105" s="71"/>
      <c r="I105" s="72"/>
      <c r="J105" s="72"/>
      <c r="K105" s="36"/>
      <c r="L105" s="79"/>
      <c r="M105" s="79"/>
      <c r="N105" s="74"/>
      <c r="O105" s="81" t="s">
        <v>179</v>
      </c>
      <c r="P105" s="83">
        <v>41564.752314814818</v>
      </c>
      <c r="Q105" s="81" t="s">
        <v>693</v>
      </c>
      <c r="R105" s="81" t="s">
        <v>2153</v>
      </c>
      <c r="S105" s="81" t="s">
        <v>2343</v>
      </c>
      <c r="T105" s="81" t="s">
        <v>2393</v>
      </c>
      <c r="U105" s="83">
        <v>41564.752314814818</v>
      </c>
      <c r="V105" s="85" t="s">
        <v>2641</v>
      </c>
      <c r="W105" s="81"/>
      <c r="X105" s="81"/>
      <c r="Y105" s="84" t="s">
        <v>4456</v>
      </c>
    </row>
    <row r="106" spans="1:25">
      <c r="A106" s="66" t="s">
        <v>245</v>
      </c>
      <c r="B106" s="66" t="s">
        <v>525</v>
      </c>
      <c r="C106" s="67"/>
      <c r="D106" s="68"/>
      <c r="E106" s="69"/>
      <c r="F106" s="70"/>
      <c r="G106" s="67"/>
      <c r="H106" s="71"/>
      <c r="I106" s="72"/>
      <c r="J106" s="72"/>
      <c r="K106" s="36"/>
      <c r="L106" s="79"/>
      <c r="M106" s="79"/>
      <c r="N106" s="74"/>
      <c r="O106" s="81" t="s">
        <v>622</v>
      </c>
      <c r="P106" s="83">
        <v>41563.844212962962</v>
      </c>
      <c r="Q106" s="81" t="s">
        <v>694</v>
      </c>
      <c r="R106" s="81"/>
      <c r="S106" s="81"/>
      <c r="T106" s="81" t="s">
        <v>2393</v>
      </c>
      <c r="U106" s="83">
        <v>41563.844212962962</v>
      </c>
      <c r="V106" s="85" t="s">
        <v>2642</v>
      </c>
      <c r="W106" s="81">
        <v>38.916099019999997</v>
      </c>
      <c r="X106" s="81">
        <v>-77.045172559999997</v>
      </c>
      <c r="Y106" s="84" t="s">
        <v>4457</v>
      </c>
    </row>
    <row r="107" spans="1:25">
      <c r="A107" s="66" t="s">
        <v>246</v>
      </c>
      <c r="B107" s="66" t="s">
        <v>489</v>
      </c>
      <c r="C107" s="67"/>
      <c r="D107" s="68"/>
      <c r="E107" s="69"/>
      <c r="F107" s="70"/>
      <c r="G107" s="67"/>
      <c r="H107" s="71"/>
      <c r="I107" s="72"/>
      <c r="J107" s="72"/>
      <c r="K107" s="36"/>
      <c r="L107" s="79"/>
      <c r="M107" s="79"/>
      <c r="N107" s="74"/>
      <c r="O107" s="81" t="s">
        <v>622</v>
      </c>
      <c r="P107" s="83">
        <v>41564.805706018517</v>
      </c>
      <c r="Q107" s="81" t="s">
        <v>676</v>
      </c>
      <c r="R107" s="85" t="s">
        <v>2145</v>
      </c>
      <c r="S107" s="81" t="s">
        <v>2338</v>
      </c>
      <c r="T107" s="81" t="s">
        <v>2393</v>
      </c>
      <c r="U107" s="83">
        <v>41564.805706018517</v>
      </c>
      <c r="V107" s="85" t="s">
        <v>2643</v>
      </c>
      <c r="W107" s="81"/>
      <c r="X107" s="81"/>
      <c r="Y107" s="84" t="s">
        <v>4458</v>
      </c>
    </row>
    <row r="108" spans="1:25">
      <c r="A108" s="66" t="s">
        <v>247</v>
      </c>
      <c r="B108" s="66" t="s">
        <v>526</v>
      </c>
      <c r="C108" s="67"/>
      <c r="D108" s="68"/>
      <c r="E108" s="69"/>
      <c r="F108" s="70"/>
      <c r="G108" s="67"/>
      <c r="H108" s="71"/>
      <c r="I108" s="72"/>
      <c r="J108" s="72"/>
      <c r="K108" s="36"/>
      <c r="L108" s="79"/>
      <c r="M108" s="79"/>
      <c r="N108" s="74"/>
      <c r="O108" s="81" t="s">
        <v>622</v>
      </c>
      <c r="P108" s="83">
        <v>41564.822245370371</v>
      </c>
      <c r="Q108" s="81" t="s">
        <v>695</v>
      </c>
      <c r="R108" s="81"/>
      <c r="S108" s="81"/>
      <c r="T108" s="81" t="s">
        <v>2393</v>
      </c>
      <c r="U108" s="83">
        <v>41564.822245370371</v>
      </c>
      <c r="V108" s="85" t="s">
        <v>2644</v>
      </c>
      <c r="W108" s="81"/>
      <c r="X108" s="81"/>
      <c r="Y108" s="84" t="s">
        <v>4459</v>
      </c>
    </row>
    <row r="109" spans="1:25">
      <c r="A109" s="66" t="s">
        <v>248</v>
      </c>
      <c r="B109" s="66" t="s">
        <v>248</v>
      </c>
      <c r="C109" s="67"/>
      <c r="D109" s="68"/>
      <c r="E109" s="69"/>
      <c r="F109" s="70"/>
      <c r="G109" s="67"/>
      <c r="H109" s="71"/>
      <c r="I109" s="72"/>
      <c r="J109" s="72"/>
      <c r="K109" s="36"/>
      <c r="L109" s="79"/>
      <c r="M109" s="79"/>
      <c r="N109" s="74"/>
      <c r="O109" s="81" t="s">
        <v>179</v>
      </c>
      <c r="P109" s="83">
        <v>41564.793900462966</v>
      </c>
      <c r="Q109" s="81" t="s">
        <v>696</v>
      </c>
      <c r="R109" s="81"/>
      <c r="S109" s="81"/>
      <c r="T109" s="81" t="s">
        <v>2393</v>
      </c>
      <c r="U109" s="83">
        <v>41564.793900462966</v>
      </c>
      <c r="V109" s="85" t="s">
        <v>2645</v>
      </c>
      <c r="W109" s="81"/>
      <c r="X109" s="81"/>
      <c r="Y109" s="84" t="s">
        <v>4460</v>
      </c>
    </row>
    <row r="110" spans="1:25">
      <c r="A110" s="66" t="s">
        <v>247</v>
      </c>
      <c r="B110" s="66" t="s">
        <v>248</v>
      </c>
      <c r="C110" s="67"/>
      <c r="D110" s="68"/>
      <c r="E110" s="69"/>
      <c r="F110" s="70"/>
      <c r="G110" s="67"/>
      <c r="H110" s="71"/>
      <c r="I110" s="72"/>
      <c r="J110" s="72"/>
      <c r="K110" s="36"/>
      <c r="L110" s="79"/>
      <c r="M110" s="79"/>
      <c r="N110" s="74"/>
      <c r="O110" s="81" t="s">
        <v>622</v>
      </c>
      <c r="P110" s="83">
        <v>41564.822245370371</v>
      </c>
      <c r="Q110" s="81" t="s">
        <v>695</v>
      </c>
      <c r="R110" s="81"/>
      <c r="S110" s="81"/>
      <c r="T110" s="81" t="s">
        <v>2393</v>
      </c>
      <c r="U110" s="83">
        <v>41564.822245370371</v>
      </c>
      <c r="V110" s="85" t="s">
        <v>2644</v>
      </c>
      <c r="W110" s="81"/>
      <c r="X110" s="81"/>
      <c r="Y110" s="84" t="s">
        <v>4459</v>
      </c>
    </row>
    <row r="111" spans="1:25">
      <c r="A111" s="66" t="s">
        <v>249</v>
      </c>
      <c r="B111" s="66" t="s">
        <v>493</v>
      </c>
      <c r="C111" s="67"/>
      <c r="D111" s="68"/>
      <c r="E111" s="69"/>
      <c r="F111" s="70"/>
      <c r="G111" s="67"/>
      <c r="H111" s="71"/>
      <c r="I111" s="72"/>
      <c r="J111" s="72"/>
      <c r="K111" s="36"/>
      <c r="L111" s="79"/>
      <c r="M111" s="79"/>
      <c r="N111" s="74"/>
      <c r="O111" s="81" t="s">
        <v>622</v>
      </c>
      <c r="P111" s="83">
        <v>41564.823587962965</v>
      </c>
      <c r="Q111" s="81" t="s">
        <v>697</v>
      </c>
      <c r="R111" s="81"/>
      <c r="S111" s="81"/>
      <c r="T111" s="81" t="s">
        <v>2393</v>
      </c>
      <c r="U111" s="83">
        <v>41564.823587962965</v>
      </c>
      <c r="V111" s="85" t="s">
        <v>2646</v>
      </c>
      <c r="W111" s="81"/>
      <c r="X111" s="81"/>
      <c r="Y111" s="84" t="s">
        <v>4461</v>
      </c>
    </row>
    <row r="112" spans="1:25">
      <c r="A112" s="66" t="s">
        <v>249</v>
      </c>
      <c r="B112" s="66" t="s">
        <v>409</v>
      </c>
      <c r="C112" s="67"/>
      <c r="D112" s="68"/>
      <c r="E112" s="69"/>
      <c r="F112" s="70"/>
      <c r="G112" s="67"/>
      <c r="H112" s="71"/>
      <c r="I112" s="72"/>
      <c r="J112" s="72"/>
      <c r="K112" s="36"/>
      <c r="L112" s="79"/>
      <c r="M112" s="79"/>
      <c r="N112" s="74"/>
      <c r="O112" s="81" t="s">
        <v>622</v>
      </c>
      <c r="P112" s="83">
        <v>41564.823587962965</v>
      </c>
      <c r="Q112" s="81" t="s">
        <v>697</v>
      </c>
      <c r="R112" s="81"/>
      <c r="S112" s="81"/>
      <c r="T112" s="81" t="s">
        <v>2393</v>
      </c>
      <c r="U112" s="83">
        <v>41564.823587962965</v>
      </c>
      <c r="V112" s="85" t="s">
        <v>2646</v>
      </c>
      <c r="W112" s="81"/>
      <c r="X112" s="81"/>
      <c r="Y112" s="84" t="s">
        <v>4461</v>
      </c>
    </row>
    <row r="113" spans="1:25">
      <c r="A113" s="66" t="s">
        <v>250</v>
      </c>
      <c r="B113" s="66" t="s">
        <v>326</v>
      </c>
      <c r="C113" s="67"/>
      <c r="D113" s="68"/>
      <c r="E113" s="69"/>
      <c r="F113" s="70"/>
      <c r="G113" s="67"/>
      <c r="H113" s="71"/>
      <c r="I113" s="72"/>
      <c r="J113" s="72"/>
      <c r="K113" s="36"/>
      <c r="L113" s="79"/>
      <c r="M113" s="79"/>
      <c r="N113" s="74"/>
      <c r="O113" s="81" t="s">
        <v>622</v>
      </c>
      <c r="P113" s="83">
        <v>41564.871122685188</v>
      </c>
      <c r="Q113" s="81" t="s">
        <v>698</v>
      </c>
      <c r="R113" s="81"/>
      <c r="S113" s="81"/>
      <c r="T113" s="81" t="s">
        <v>2404</v>
      </c>
      <c r="U113" s="83">
        <v>41564.871122685188</v>
      </c>
      <c r="V113" s="85" t="s">
        <v>2647</v>
      </c>
      <c r="W113" s="81"/>
      <c r="X113" s="81"/>
      <c r="Y113" s="84" t="s">
        <v>4462</v>
      </c>
    </row>
    <row r="114" spans="1:25">
      <c r="A114" s="66" t="s">
        <v>251</v>
      </c>
      <c r="B114" s="66" t="s">
        <v>251</v>
      </c>
      <c r="C114" s="67"/>
      <c r="D114" s="68"/>
      <c r="E114" s="69"/>
      <c r="F114" s="70"/>
      <c r="G114" s="67"/>
      <c r="H114" s="71"/>
      <c r="I114" s="72"/>
      <c r="J114" s="72"/>
      <c r="K114" s="36"/>
      <c r="L114" s="79"/>
      <c r="M114" s="79"/>
      <c r="N114" s="74"/>
      <c r="O114" s="81" t="s">
        <v>179</v>
      </c>
      <c r="P114" s="83">
        <v>41564.645914351851</v>
      </c>
      <c r="Q114" s="81" t="s">
        <v>699</v>
      </c>
      <c r="R114" s="81"/>
      <c r="S114" s="81"/>
      <c r="T114" s="81" t="s">
        <v>2405</v>
      </c>
      <c r="U114" s="83">
        <v>41564.645914351851</v>
      </c>
      <c r="V114" s="85" t="s">
        <v>2648</v>
      </c>
      <c r="W114" s="81"/>
      <c r="X114" s="81"/>
      <c r="Y114" s="84" t="s">
        <v>4463</v>
      </c>
    </row>
    <row r="115" spans="1:25">
      <c r="A115" s="66" t="s">
        <v>251</v>
      </c>
      <c r="B115" s="66" t="s">
        <v>527</v>
      </c>
      <c r="C115" s="67"/>
      <c r="D115" s="68"/>
      <c r="E115" s="69"/>
      <c r="F115" s="70"/>
      <c r="G115" s="67"/>
      <c r="H115" s="71"/>
      <c r="I115" s="72"/>
      <c r="J115" s="72"/>
      <c r="K115" s="36"/>
      <c r="L115" s="79"/>
      <c r="M115" s="79"/>
      <c r="N115" s="74"/>
      <c r="O115" s="81" t="s">
        <v>622</v>
      </c>
      <c r="P115" s="83">
        <v>41564.647615740738</v>
      </c>
      <c r="Q115" s="81" t="s">
        <v>700</v>
      </c>
      <c r="R115" s="81"/>
      <c r="S115" s="81"/>
      <c r="T115" s="81" t="s">
        <v>2393</v>
      </c>
      <c r="U115" s="83">
        <v>41564.647615740738</v>
      </c>
      <c r="V115" s="85" t="s">
        <v>2649</v>
      </c>
      <c r="W115" s="81"/>
      <c r="X115" s="81"/>
      <c r="Y115" s="84" t="s">
        <v>4464</v>
      </c>
    </row>
    <row r="116" spans="1:25">
      <c r="A116" s="66" t="s">
        <v>251</v>
      </c>
      <c r="B116" s="66" t="s">
        <v>454</v>
      </c>
      <c r="C116" s="67"/>
      <c r="D116" s="68"/>
      <c r="E116" s="69"/>
      <c r="F116" s="70"/>
      <c r="G116" s="67"/>
      <c r="H116" s="71"/>
      <c r="I116" s="72"/>
      <c r="J116" s="72"/>
      <c r="K116" s="36"/>
      <c r="L116" s="79"/>
      <c r="M116" s="79"/>
      <c r="N116" s="74"/>
      <c r="O116" s="81" t="s">
        <v>622</v>
      </c>
      <c r="P116" s="83">
        <v>41564.647615740738</v>
      </c>
      <c r="Q116" s="81" t="s">
        <v>700</v>
      </c>
      <c r="R116" s="81"/>
      <c r="S116" s="81"/>
      <c r="T116" s="81" t="s">
        <v>2393</v>
      </c>
      <c r="U116" s="83">
        <v>41564.647615740738</v>
      </c>
      <c r="V116" s="85" t="s">
        <v>2649</v>
      </c>
      <c r="W116" s="81"/>
      <c r="X116" s="81"/>
      <c r="Y116" s="84" t="s">
        <v>4464</v>
      </c>
    </row>
    <row r="117" spans="1:25">
      <c r="A117" s="66" t="s">
        <v>251</v>
      </c>
      <c r="B117" s="66" t="s">
        <v>521</v>
      </c>
      <c r="C117" s="67"/>
      <c r="D117" s="68"/>
      <c r="E117" s="69"/>
      <c r="F117" s="70"/>
      <c r="G117" s="67"/>
      <c r="H117" s="71"/>
      <c r="I117" s="72"/>
      <c r="J117" s="72"/>
      <c r="K117" s="36"/>
      <c r="L117" s="79"/>
      <c r="M117" s="79"/>
      <c r="N117" s="74"/>
      <c r="O117" s="81" t="s">
        <v>622</v>
      </c>
      <c r="P117" s="83">
        <v>41564.828923611109</v>
      </c>
      <c r="Q117" s="81" t="s">
        <v>677</v>
      </c>
      <c r="R117" s="85" t="s">
        <v>2149</v>
      </c>
      <c r="S117" s="81" t="s">
        <v>2341</v>
      </c>
      <c r="T117" s="81" t="s">
        <v>2402</v>
      </c>
      <c r="U117" s="83">
        <v>41564.828923611109</v>
      </c>
      <c r="V117" s="85" t="s">
        <v>2650</v>
      </c>
      <c r="W117" s="81"/>
      <c r="X117" s="81"/>
      <c r="Y117" s="84" t="s">
        <v>4465</v>
      </c>
    </row>
    <row r="118" spans="1:25">
      <c r="A118" s="66" t="s">
        <v>251</v>
      </c>
      <c r="B118" s="66" t="s">
        <v>496</v>
      </c>
      <c r="C118" s="67"/>
      <c r="D118" s="68"/>
      <c r="E118" s="69"/>
      <c r="F118" s="70"/>
      <c r="G118" s="67"/>
      <c r="H118" s="71"/>
      <c r="I118" s="72"/>
      <c r="J118" s="72"/>
      <c r="K118" s="36"/>
      <c r="L118" s="79"/>
      <c r="M118" s="79"/>
      <c r="N118" s="74"/>
      <c r="O118" s="81" t="s">
        <v>622</v>
      </c>
      <c r="P118" s="83">
        <v>41564.828923611109</v>
      </c>
      <c r="Q118" s="81" t="s">
        <v>677</v>
      </c>
      <c r="R118" s="85" t="s">
        <v>2149</v>
      </c>
      <c r="S118" s="81" t="s">
        <v>2341</v>
      </c>
      <c r="T118" s="81" t="s">
        <v>2402</v>
      </c>
      <c r="U118" s="83">
        <v>41564.828923611109</v>
      </c>
      <c r="V118" s="85" t="s">
        <v>2650</v>
      </c>
      <c r="W118" s="81"/>
      <c r="X118" s="81"/>
      <c r="Y118" s="84" t="s">
        <v>4465</v>
      </c>
    </row>
    <row r="119" spans="1:25">
      <c r="A119" s="66" t="s">
        <v>251</v>
      </c>
      <c r="B119" s="66" t="s">
        <v>251</v>
      </c>
      <c r="C119" s="67"/>
      <c r="D119" s="68"/>
      <c r="E119" s="69"/>
      <c r="F119" s="70"/>
      <c r="G119" s="67"/>
      <c r="H119" s="71"/>
      <c r="I119" s="72"/>
      <c r="J119" s="72"/>
      <c r="K119" s="36"/>
      <c r="L119" s="79"/>
      <c r="M119" s="79"/>
      <c r="N119" s="74"/>
      <c r="O119" s="81" t="s">
        <v>179</v>
      </c>
      <c r="P119" s="83">
        <v>41564.894976851851</v>
      </c>
      <c r="Q119" s="81" t="s">
        <v>701</v>
      </c>
      <c r="R119" s="81"/>
      <c r="S119" s="81"/>
      <c r="T119" s="81" t="s">
        <v>2406</v>
      </c>
      <c r="U119" s="83">
        <v>41564.894976851851</v>
      </c>
      <c r="V119" s="85" t="s">
        <v>2651</v>
      </c>
      <c r="W119" s="81"/>
      <c r="X119" s="81"/>
      <c r="Y119" s="84" t="s">
        <v>4466</v>
      </c>
    </row>
    <row r="120" spans="1:25">
      <c r="A120" s="66" t="s">
        <v>252</v>
      </c>
      <c r="B120" s="66" t="s">
        <v>384</v>
      </c>
      <c r="C120" s="67"/>
      <c r="D120" s="68"/>
      <c r="E120" s="69"/>
      <c r="F120" s="70"/>
      <c r="G120" s="67"/>
      <c r="H120" s="71"/>
      <c r="I120" s="72"/>
      <c r="J120" s="72"/>
      <c r="K120" s="36"/>
      <c r="L120" s="79"/>
      <c r="M120" s="79"/>
      <c r="N120" s="74"/>
      <c r="O120" s="81" t="s">
        <v>622</v>
      </c>
      <c r="P120" s="83">
        <v>41564.900127314817</v>
      </c>
      <c r="Q120" s="81" t="s">
        <v>702</v>
      </c>
      <c r="R120" s="81"/>
      <c r="S120" s="81"/>
      <c r="T120" s="81" t="s">
        <v>2393</v>
      </c>
      <c r="U120" s="83">
        <v>41564.900127314817</v>
      </c>
      <c r="V120" s="85" t="s">
        <v>2652</v>
      </c>
      <c r="W120" s="81"/>
      <c r="X120" s="81"/>
      <c r="Y120" s="84" t="s">
        <v>4467</v>
      </c>
    </row>
    <row r="121" spans="1:25">
      <c r="A121" s="66" t="s">
        <v>253</v>
      </c>
      <c r="B121" s="66" t="s">
        <v>253</v>
      </c>
      <c r="C121" s="67"/>
      <c r="D121" s="68"/>
      <c r="E121" s="69"/>
      <c r="F121" s="70"/>
      <c r="G121" s="67"/>
      <c r="H121" s="71"/>
      <c r="I121" s="72"/>
      <c r="J121" s="72"/>
      <c r="K121" s="36"/>
      <c r="L121" s="79"/>
      <c r="M121" s="79"/>
      <c r="N121" s="74"/>
      <c r="O121" s="81" t="s">
        <v>179</v>
      </c>
      <c r="P121" s="83">
        <v>41564.90048611111</v>
      </c>
      <c r="Q121" s="81" t="s">
        <v>703</v>
      </c>
      <c r="R121" s="81"/>
      <c r="S121" s="81"/>
      <c r="T121" s="81" t="s">
        <v>2407</v>
      </c>
      <c r="U121" s="83">
        <v>41564.90048611111</v>
      </c>
      <c r="V121" s="85" t="s">
        <v>2653</v>
      </c>
      <c r="W121" s="81">
        <v>38.8999089</v>
      </c>
      <c r="X121" s="81">
        <v>-77.0187782</v>
      </c>
      <c r="Y121" s="84" t="s">
        <v>4468</v>
      </c>
    </row>
    <row r="122" spans="1:25">
      <c r="A122" s="66" t="s">
        <v>254</v>
      </c>
      <c r="B122" s="66" t="s">
        <v>254</v>
      </c>
      <c r="C122" s="67"/>
      <c r="D122" s="68"/>
      <c r="E122" s="69"/>
      <c r="F122" s="70"/>
      <c r="G122" s="67"/>
      <c r="H122" s="71"/>
      <c r="I122" s="72"/>
      <c r="J122" s="72"/>
      <c r="K122" s="36"/>
      <c r="L122" s="79"/>
      <c r="M122" s="79"/>
      <c r="N122" s="74"/>
      <c r="O122" s="81" t="s">
        <v>179</v>
      </c>
      <c r="P122" s="83">
        <v>41562.972094907411</v>
      </c>
      <c r="Q122" s="81" t="s">
        <v>704</v>
      </c>
      <c r="R122" s="81"/>
      <c r="S122" s="81"/>
      <c r="T122" s="81" t="s">
        <v>2393</v>
      </c>
      <c r="U122" s="83">
        <v>41562.972094907411</v>
      </c>
      <c r="V122" s="85" t="s">
        <v>2654</v>
      </c>
      <c r="W122" s="81"/>
      <c r="X122" s="81"/>
      <c r="Y122" s="84" t="s">
        <v>4469</v>
      </c>
    </row>
    <row r="123" spans="1:25">
      <c r="A123" s="66" t="s">
        <v>254</v>
      </c>
      <c r="B123" s="66" t="s">
        <v>528</v>
      </c>
      <c r="C123" s="67"/>
      <c r="D123" s="68"/>
      <c r="E123" s="69"/>
      <c r="F123" s="70"/>
      <c r="G123" s="67"/>
      <c r="H123" s="71"/>
      <c r="I123" s="72"/>
      <c r="J123" s="72"/>
      <c r="K123" s="36"/>
      <c r="L123" s="79"/>
      <c r="M123" s="79"/>
      <c r="N123" s="74"/>
      <c r="O123" s="81" t="s">
        <v>622</v>
      </c>
      <c r="P123" s="83">
        <v>41564.56753472222</v>
      </c>
      <c r="Q123" s="81" t="s">
        <v>705</v>
      </c>
      <c r="R123" s="81"/>
      <c r="S123" s="81"/>
      <c r="T123" s="81" t="s">
        <v>2393</v>
      </c>
      <c r="U123" s="83">
        <v>41564.56753472222</v>
      </c>
      <c r="V123" s="85" t="s">
        <v>2655</v>
      </c>
      <c r="W123" s="81"/>
      <c r="X123" s="81"/>
      <c r="Y123" s="84" t="s">
        <v>4470</v>
      </c>
    </row>
    <row r="124" spans="1:25">
      <c r="A124" s="66" t="s">
        <v>254</v>
      </c>
      <c r="B124" s="66" t="s">
        <v>454</v>
      </c>
      <c r="C124" s="67"/>
      <c r="D124" s="68"/>
      <c r="E124" s="69"/>
      <c r="F124" s="70"/>
      <c r="G124" s="67"/>
      <c r="H124" s="71"/>
      <c r="I124" s="72"/>
      <c r="J124" s="72"/>
      <c r="K124" s="36"/>
      <c r="L124" s="79"/>
      <c r="M124" s="79"/>
      <c r="N124" s="74"/>
      <c r="O124" s="81" t="s">
        <v>622</v>
      </c>
      <c r="P124" s="83">
        <v>41564.904120370367</v>
      </c>
      <c r="Q124" s="81" t="s">
        <v>706</v>
      </c>
      <c r="R124" s="81"/>
      <c r="S124" s="81"/>
      <c r="T124" s="81" t="s">
        <v>2393</v>
      </c>
      <c r="U124" s="83">
        <v>41564.904120370367</v>
      </c>
      <c r="V124" s="85" t="s">
        <v>2656</v>
      </c>
      <c r="W124" s="81"/>
      <c r="X124" s="81"/>
      <c r="Y124" s="84" t="s">
        <v>4471</v>
      </c>
    </row>
    <row r="125" spans="1:25">
      <c r="A125" s="66" t="s">
        <v>255</v>
      </c>
      <c r="B125" s="66" t="s">
        <v>255</v>
      </c>
      <c r="C125" s="67"/>
      <c r="D125" s="68"/>
      <c r="E125" s="69"/>
      <c r="F125" s="70"/>
      <c r="G125" s="67"/>
      <c r="H125" s="71"/>
      <c r="I125" s="72"/>
      <c r="J125" s="72"/>
      <c r="K125" s="36"/>
      <c r="L125" s="79"/>
      <c r="M125" s="79"/>
      <c r="N125" s="74"/>
      <c r="O125" s="81" t="s">
        <v>179</v>
      </c>
      <c r="P125" s="83">
        <v>41564.944212962961</v>
      </c>
      <c r="Q125" s="81" t="s">
        <v>707</v>
      </c>
      <c r="R125" s="81"/>
      <c r="S125" s="81"/>
      <c r="T125" s="81" t="s">
        <v>2393</v>
      </c>
      <c r="U125" s="83">
        <v>41564.944212962961</v>
      </c>
      <c r="V125" s="85" t="s">
        <v>2657</v>
      </c>
      <c r="W125" s="81"/>
      <c r="X125" s="81"/>
      <c r="Y125" s="84" t="s">
        <v>4472</v>
      </c>
    </row>
    <row r="126" spans="1:25">
      <c r="A126" s="66" t="s">
        <v>256</v>
      </c>
      <c r="B126" s="66" t="s">
        <v>368</v>
      </c>
      <c r="C126" s="67"/>
      <c r="D126" s="68"/>
      <c r="E126" s="69"/>
      <c r="F126" s="70"/>
      <c r="G126" s="67"/>
      <c r="H126" s="71"/>
      <c r="I126" s="72"/>
      <c r="J126" s="72"/>
      <c r="K126" s="36"/>
      <c r="L126" s="79"/>
      <c r="M126" s="79"/>
      <c r="N126" s="74"/>
      <c r="O126" s="81" t="s">
        <v>622</v>
      </c>
      <c r="P126" s="83">
        <v>41564.954247685186</v>
      </c>
      <c r="Q126" s="81" t="s">
        <v>708</v>
      </c>
      <c r="R126" s="85" t="s">
        <v>2154</v>
      </c>
      <c r="S126" s="81" t="s">
        <v>2344</v>
      </c>
      <c r="T126" s="81" t="s">
        <v>2408</v>
      </c>
      <c r="U126" s="83">
        <v>41564.954247685186</v>
      </c>
      <c r="V126" s="85" t="s">
        <v>2658</v>
      </c>
      <c r="W126" s="81"/>
      <c r="X126" s="81"/>
      <c r="Y126" s="84" t="s">
        <v>4473</v>
      </c>
    </row>
    <row r="127" spans="1:25">
      <c r="A127" s="66" t="s">
        <v>256</v>
      </c>
      <c r="B127" s="66" t="s">
        <v>365</v>
      </c>
      <c r="C127" s="67"/>
      <c r="D127" s="68"/>
      <c r="E127" s="69"/>
      <c r="F127" s="70"/>
      <c r="G127" s="67"/>
      <c r="H127" s="71"/>
      <c r="I127" s="72"/>
      <c r="J127" s="72"/>
      <c r="K127" s="36"/>
      <c r="L127" s="79"/>
      <c r="M127" s="79"/>
      <c r="N127" s="74"/>
      <c r="O127" s="81" t="s">
        <v>622</v>
      </c>
      <c r="P127" s="83">
        <v>41564.954247685186</v>
      </c>
      <c r="Q127" s="81" t="s">
        <v>708</v>
      </c>
      <c r="R127" s="85" t="s">
        <v>2154</v>
      </c>
      <c r="S127" s="81" t="s">
        <v>2344</v>
      </c>
      <c r="T127" s="81" t="s">
        <v>2408</v>
      </c>
      <c r="U127" s="83">
        <v>41564.954247685186</v>
      </c>
      <c r="V127" s="85" t="s">
        <v>2658</v>
      </c>
      <c r="W127" s="81"/>
      <c r="X127" s="81"/>
      <c r="Y127" s="84" t="s">
        <v>4473</v>
      </c>
    </row>
    <row r="128" spans="1:25">
      <c r="A128" s="66" t="s">
        <v>257</v>
      </c>
      <c r="B128" s="66" t="s">
        <v>455</v>
      </c>
      <c r="C128" s="67"/>
      <c r="D128" s="68"/>
      <c r="E128" s="69"/>
      <c r="F128" s="70"/>
      <c r="G128" s="67"/>
      <c r="H128" s="71"/>
      <c r="I128" s="72"/>
      <c r="J128" s="72"/>
      <c r="K128" s="36"/>
      <c r="L128" s="79"/>
      <c r="M128" s="79"/>
      <c r="N128" s="74"/>
      <c r="O128" s="81" t="s">
        <v>622</v>
      </c>
      <c r="P128" s="83">
        <v>41565.100694444445</v>
      </c>
      <c r="Q128" s="81" t="s">
        <v>709</v>
      </c>
      <c r="R128" s="81"/>
      <c r="S128" s="81"/>
      <c r="T128" s="81" t="s">
        <v>2393</v>
      </c>
      <c r="U128" s="83">
        <v>41565.100694444445</v>
      </c>
      <c r="V128" s="85" t="s">
        <v>2659</v>
      </c>
      <c r="W128" s="81"/>
      <c r="X128" s="81"/>
      <c r="Y128" s="84" t="s">
        <v>4474</v>
      </c>
    </row>
    <row r="129" spans="1:25">
      <c r="A129" s="66" t="s">
        <v>257</v>
      </c>
      <c r="B129" s="66" t="s">
        <v>454</v>
      </c>
      <c r="C129" s="67"/>
      <c r="D129" s="68"/>
      <c r="E129" s="69"/>
      <c r="F129" s="70"/>
      <c r="G129" s="67"/>
      <c r="H129" s="71"/>
      <c r="I129" s="72"/>
      <c r="J129" s="72"/>
      <c r="K129" s="36"/>
      <c r="L129" s="79"/>
      <c r="M129" s="79"/>
      <c r="N129" s="74"/>
      <c r="O129" s="81" t="s">
        <v>622</v>
      </c>
      <c r="P129" s="83">
        <v>41565.100694444445</v>
      </c>
      <c r="Q129" s="81" t="s">
        <v>709</v>
      </c>
      <c r="R129" s="81"/>
      <c r="S129" s="81"/>
      <c r="T129" s="81" t="s">
        <v>2393</v>
      </c>
      <c r="U129" s="83">
        <v>41565.100694444445</v>
      </c>
      <c r="V129" s="85" t="s">
        <v>2659</v>
      </c>
      <c r="W129" s="81"/>
      <c r="X129" s="81"/>
      <c r="Y129" s="84" t="s">
        <v>4474</v>
      </c>
    </row>
    <row r="130" spans="1:25">
      <c r="A130" s="66" t="s">
        <v>258</v>
      </c>
      <c r="B130" s="66" t="s">
        <v>258</v>
      </c>
      <c r="C130" s="67"/>
      <c r="D130" s="68"/>
      <c r="E130" s="69"/>
      <c r="F130" s="70"/>
      <c r="G130" s="67"/>
      <c r="H130" s="71"/>
      <c r="I130" s="72"/>
      <c r="J130" s="72"/>
      <c r="K130" s="36"/>
      <c r="L130" s="79"/>
      <c r="M130" s="79"/>
      <c r="N130" s="74"/>
      <c r="O130" s="81" t="s">
        <v>179</v>
      </c>
      <c r="P130" s="83">
        <v>41565.16201388889</v>
      </c>
      <c r="Q130" s="81" t="s">
        <v>710</v>
      </c>
      <c r="R130" s="81"/>
      <c r="S130" s="81"/>
      <c r="T130" s="81" t="s">
        <v>2393</v>
      </c>
      <c r="U130" s="83">
        <v>41565.16201388889</v>
      </c>
      <c r="V130" s="85" t="s">
        <v>2660</v>
      </c>
      <c r="W130" s="81"/>
      <c r="X130" s="81"/>
      <c r="Y130" s="84" t="s">
        <v>4475</v>
      </c>
    </row>
    <row r="131" spans="1:25">
      <c r="A131" s="66" t="s">
        <v>259</v>
      </c>
      <c r="B131" s="66" t="s">
        <v>529</v>
      </c>
      <c r="C131" s="67"/>
      <c r="D131" s="68"/>
      <c r="E131" s="69"/>
      <c r="F131" s="70"/>
      <c r="G131" s="67"/>
      <c r="H131" s="71"/>
      <c r="I131" s="72"/>
      <c r="J131" s="72"/>
      <c r="K131" s="36"/>
      <c r="L131" s="79"/>
      <c r="M131" s="79"/>
      <c r="N131" s="74"/>
      <c r="O131" s="81" t="s">
        <v>622</v>
      </c>
      <c r="P131" s="83">
        <v>41565.163078703707</v>
      </c>
      <c r="Q131" s="81" t="s">
        <v>711</v>
      </c>
      <c r="R131" s="81"/>
      <c r="S131" s="81"/>
      <c r="T131" s="81" t="s">
        <v>2409</v>
      </c>
      <c r="U131" s="83">
        <v>41565.163078703707</v>
      </c>
      <c r="V131" s="85" t="s">
        <v>2661</v>
      </c>
      <c r="W131" s="81"/>
      <c r="X131" s="81"/>
      <c r="Y131" s="84" t="s">
        <v>4476</v>
      </c>
    </row>
    <row r="132" spans="1:25">
      <c r="A132" s="66" t="s">
        <v>259</v>
      </c>
      <c r="B132" s="66" t="s">
        <v>530</v>
      </c>
      <c r="C132" s="67"/>
      <c r="D132" s="68"/>
      <c r="E132" s="69"/>
      <c r="F132" s="70"/>
      <c r="G132" s="67"/>
      <c r="H132" s="71"/>
      <c r="I132" s="72"/>
      <c r="J132" s="72"/>
      <c r="K132" s="36"/>
      <c r="L132" s="79"/>
      <c r="M132" s="79"/>
      <c r="N132" s="74"/>
      <c r="O132" s="81" t="s">
        <v>622</v>
      </c>
      <c r="P132" s="83">
        <v>41565.163078703707</v>
      </c>
      <c r="Q132" s="81" t="s">
        <v>711</v>
      </c>
      <c r="R132" s="81"/>
      <c r="S132" s="81"/>
      <c r="T132" s="81" t="s">
        <v>2409</v>
      </c>
      <c r="U132" s="83">
        <v>41565.163078703707</v>
      </c>
      <c r="V132" s="85" t="s">
        <v>2661</v>
      </c>
      <c r="W132" s="81"/>
      <c r="X132" s="81"/>
      <c r="Y132" s="84" t="s">
        <v>4476</v>
      </c>
    </row>
    <row r="133" spans="1:25">
      <c r="A133" s="66" t="s">
        <v>260</v>
      </c>
      <c r="B133" s="66" t="s">
        <v>260</v>
      </c>
      <c r="C133" s="67"/>
      <c r="D133" s="68"/>
      <c r="E133" s="69"/>
      <c r="F133" s="70"/>
      <c r="G133" s="67"/>
      <c r="H133" s="71"/>
      <c r="I133" s="72"/>
      <c r="J133" s="72"/>
      <c r="K133" s="36"/>
      <c r="L133" s="79"/>
      <c r="M133" s="79"/>
      <c r="N133" s="74"/>
      <c r="O133" s="81" t="s">
        <v>179</v>
      </c>
      <c r="P133" s="83">
        <v>41565.177824074075</v>
      </c>
      <c r="Q133" s="81" t="s">
        <v>712</v>
      </c>
      <c r="R133" s="81"/>
      <c r="S133" s="81"/>
      <c r="T133" s="81" t="s">
        <v>2393</v>
      </c>
      <c r="U133" s="83">
        <v>41565.177824074075</v>
      </c>
      <c r="V133" s="85" t="s">
        <v>2662</v>
      </c>
      <c r="W133" s="81"/>
      <c r="X133" s="81"/>
      <c r="Y133" s="84" t="s">
        <v>4477</v>
      </c>
    </row>
    <row r="134" spans="1:25">
      <c r="A134" s="66" t="s">
        <v>261</v>
      </c>
      <c r="B134" s="66" t="s">
        <v>464</v>
      </c>
      <c r="C134" s="67"/>
      <c r="D134" s="68"/>
      <c r="E134" s="69"/>
      <c r="F134" s="70"/>
      <c r="G134" s="67"/>
      <c r="H134" s="71"/>
      <c r="I134" s="72"/>
      <c r="J134" s="72"/>
      <c r="K134" s="36"/>
      <c r="L134" s="79"/>
      <c r="M134" s="79"/>
      <c r="N134" s="74"/>
      <c r="O134" s="81" t="s">
        <v>621</v>
      </c>
      <c r="P134" s="83">
        <v>41565.281631944446</v>
      </c>
      <c r="Q134" s="81" t="s">
        <v>713</v>
      </c>
      <c r="R134" s="81"/>
      <c r="S134" s="81"/>
      <c r="T134" s="81" t="s">
        <v>2393</v>
      </c>
      <c r="U134" s="83">
        <v>41565.281631944446</v>
      </c>
      <c r="V134" s="85" t="s">
        <v>2663</v>
      </c>
      <c r="W134" s="81"/>
      <c r="X134" s="81"/>
      <c r="Y134" s="84" t="s">
        <v>4478</v>
      </c>
    </row>
    <row r="135" spans="1:25">
      <c r="A135" s="66" t="s">
        <v>262</v>
      </c>
      <c r="B135" s="66" t="s">
        <v>475</v>
      </c>
      <c r="C135" s="67"/>
      <c r="D135" s="68"/>
      <c r="E135" s="69"/>
      <c r="F135" s="70"/>
      <c r="G135" s="67"/>
      <c r="H135" s="71"/>
      <c r="I135" s="72"/>
      <c r="J135" s="72"/>
      <c r="K135" s="36"/>
      <c r="L135" s="79"/>
      <c r="M135" s="79"/>
      <c r="N135" s="74"/>
      <c r="O135" s="81" t="s">
        <v>622</v>
      </c>
      <c r="P135" s="83">
        <v>41565.302858796298</v>
      </c>
      <c r="Q135" s="81" t="s">
        <v>714</v>
      </c>
      <c r="R135" s="81"/>
      <c r="S135" s="81"/>
      <c r="T135" s="81" t="s">
        <v>2393</v>
      </c>
      <c r="U135" s="83">
        <v>41565.302858796298</v>
      </c>
      <c r="V135" s="85" t="s">
        <v>2664</v>
      </c>
      <c r="W135" s="81"/>
      <c r="X135" s="81"/>
      <c r="Y135" s="84" t="s">
        <v>4479</v>
      </c>
    </row>
    <row r="136" spans="1:25">
      <c r="A136" s="66" t="s">
        <v>263</v>
      </c>
      <c r="B136" s="66" t="s">
        <v>531</v>
      </c>
      <c r="C136" s="67"/>
      <c r="D136" s="68"/>
      <c r="E136" s="69"/>
      <c r="F136" s="70"/>
      <c r="G136" s="67"/>
      <c r="H136" s="71"/>
      <c r="I136" s="72"/>
      <c r="J136" s="72"/>
      <c r="K136" s="36"/>
      <c r="L136" s="79"/>
      <c r="M136" s="79"/>
      <c r="N136" s="74"/>
      <c r="O136" s="81" t="s">
        <v>622</v>
      </c>
      <c r="P136" s="83">
        <v>41565.442418981482</v>
      </c>
      <c r="Q136" s="81" t="s">
        <v>715</v>
      </c>
      <c r="R136" s="81"/>
      <c r="S136" s="81"/>
      <c r="T136" s="81" t="s">
        <v>2393</v>
      </c>
      <c r="U136" s="83">
        <v>41565.442418981482</v>
      </c>
      <c r="V136" s="85" t="s">
        <v>2665</v>
      </c>
      <c r="W136" s="81"/>
      <c r="X136" s="81"/>
      <c r="Y136" s="84" t="s">
        <v>4480</v>
      </c>
    </row>
    <row r="137" spans="1:25">
      <c r="A137" s="66" t="s">
        <v>263</v>
      </c>
      <c r="B137" s="66" t="s">
        <v>443</v>
      </c>
      <c r="C137" s="67"/>
      <c r="D137" s="68"/>
      <c r="E137" s="69"/>
      <c r="F137" s="70"/>
      <c r="G137" s="67"/>
      <c r="H137" s="71"/>
      <c r="I137" s="72"/>
      <c r="J137" s="72"/>
      <c r="K137" s="36"/>
      <c r="L137" s="79"/>
      <c r="M137" s="79"/>
      <c r="N137" s="74"/>
      <c r="O137" s="81" t="s">
        <v>622</v>
      </c>
      <c r="P137" s="83">
        <v>41565.442418981482</v>
      </c>
      <c r="Q137" s="81" t="s">
        <v>715</v>
      </c>
      <c r="R137" s="81"/>
      <c r="S137" s="81"/>
      <c r="T137" s="81" t="s">
        <v>2393</v>
      </c>
      <c r="U137" s="83">
        <v>41565.442418981482</v>
      </c>
      <c r="V137" s="85" t="s">
        <v>2665</v>
      </c>
      <c r="W137" s="81"/>
      <c r="X137" s="81"/>
      <c r="Y137" s="84" t="s">
        <v>4480</v>
      </c>
    </row>
    <row r="138" spans="1:25">
      <c r="A138" s="66" t="s">
        <v>263</v>
      </c>
      <c r="B138" s="66" t="s">
        <v>388</v>
      </c>
      <c r="C138" s="67"/>
      <c r="D138" s="68"/>
      <c r="E138" s="69"/>
      <c r="F138" s="70"/>
      <c r="G138" s="67"/>
      <c r="H138" s="71"/>
      <c r="I138" s="72"/>
      <c r="J138" s="72"/>
      <c r="K138" s="36"/>
      <c r="L138" s="79"/>
      <c r="M138" s="79"/>
      <c r="N138" s="74"/>
      <c r="O138" s="81" t="s">
        <v>622</v>
      </c>
      <c r="P138" s="83">
        <v>41565.442418981482</v>
      </c>
      <c r="Q138" s="81" t="s">
        <v>715</v>
      </c>
      <c r="R138" s="81"/>
      <c r="S138" s="81"/>
      <c r="T138" s="81" t="s">
        <v>2393</v>
      </c>
      <c r="U138" s="83">
        <v>41565.442418981482</v>
      </c>
      <c r="V138" s="85" t="s">
        <v>2665</v>
      </c>
      <c r="W138" s="81"/>
      <c r="X138" s="81"/>
      <c r="Y138" s="84" t="s">
        <v>4480</v>
      </c>
    </row>
    <row r="139" spans="1:25">
      <c r="A139" s="66" t="s">
        <v>264</v>
      </c>
      <c r="B139" s="66" t="s">
        <v>532</v>
      </c>
      <c r="C139" s="67"/>
      <c r="D139" s="68"/>
      <c r="E139" s="69"/>
      <c r="F139" s="70"/>
      <c r="G139" s="67"/>
      <c r="H139" s="71"/>
      <c r="I139" s="72"/>
      <c r="J139" s="72"/>
      <c r="K139" s="36"/>
      <c r="L139" s="79"/>
      <c r="M139" s="79"/>
      <c r="N139" s="74"/>
      <c r="O139" s="81" t="s">
        <v>621</v>
      </c>
      <c r="P139" s="83">
        <v>41564.631076388891</v>
      </c>
      <c r="Q139" s="81" t="s">
        <v>716</v>
      </c>
      <c r="R139" s="81"/>
      <c r="S139" s="81"/>
      <c r="T139" s="81" t="s">
        <v>2410</v>
      </c>
      <c r="U139" s="83">
        <v>41564.631076388891</v>
      </c>
      <c r="V139" s="85" t="s">
        <v>2666</v>
      </c>
      <c r="W139" s="81"/>
      <c r="X139" s="81"/>
      <c r="Y139" s="84" t="s">
        <v>4481</v>
      </c>
    </row>
    <row r="140" spans="1:25">
      <c r="A140" s="66" t="s">
        <v>264</v>
      </c>
      <c r="B140" s="66" t="s">
        <v>264</v>
      </c>
      <c r="C140" s="67"/>
      <c r="D140" s="68"/>
      <c r="E140" s="69"/>
      <c r="F140" s="70"/>
      <c r="G140" s="67"/>
      <c r="H140" s="71"/>
      <c r="I140" s="72"/>
      <c r="J140" s="72"/>
      <c r="K140" s="36"/>
      <c r="L140" s="79"/>
      <c r="M140" s="79"/>
      <c r="N140" s="74"/>
      <c r="O140" s="81" t="s">
        <v>179</v>
      </c>
      <c r="P140" s="83">
        <v>41565.498506944445</v>
      </c>
      <c r="Q140" s="81" t="s">
        <v>717</v>
      </c>
      <c r="R140" s="81"/>
      <c r="S140" s="81"/>
      <c r="T140" s="81" t="s">
        <v>2393</v>
      </c>
      <c r="U140" s="83">
        <v>41565.498506944445</v>
      </c>
      <c r="V140" s="85" t="s">
        <v>2667</v>
      </c>
      <c r="W140" s="81"/>
      <c r="X140" s="81"/>
      <c r="Y140" s="84" t="s">
        <v>4482</v>
      </c>
    </row>
    <row r="141" spans="1:25">
      <c r="A141" s="66" t="s">
        <v>265</v>
      </c>
      <c r="B141" s="66" t="s">
        <v>478</v>
      </c>
      <c r="C141" s="67"/>
      <c r="D141" s="68"/>
      <c r="E141" s="69"/>
      <c r="F141" s="70"/>
      <c r="G141" s="67"/>
      <c r="H141" s="71"/>
      <c r="I141" s="72"/>
      <c r="J141" s="72"/>
      <c r="K141" s="36"/>
      <c r="L141" s="79"/>
      <c r="M141" s="79"/>
      <c r="N141" s="74"/>
      <c r="O141" s="81" t="s">
        <v>622</v>
      </c>
      <c r="P141" s="83">
        <v>41565.508333333331</v>
      </c>
      <c r="Q141" s="81" t="s">
        <v>718</v>
      </c>
      <c r="R141" s="81"/>
      <c r="S141" s="81"/>
      <c r="T141" s="81" t="s">
        <v>2393</v>
      </c>
      <c r="U141" s="83">
        <v>41565.508333333331</v>
      </c>
      <c r="V141" s="85" t="s">
        <v>2668</v>
      </c>
      <c r="W141" s="81"/>
      <c r="X141" s="81"/>
      <c r="Y141" s="84" t="s">
        <v>4483</v>
      </c>
    </row>
    <row r="142" spans="1:25">
      <c r="A142" s="66" t="s">
        <v>265</v>
      </c>
      <c r="B142" s="66" t="s">
        <v>480</v>
      </c>
      <c r="C142" s="67"/>
      <c r="D142" s="68"/>
      <c r="E142" s="69"/>
      <c r="F142" s="70"/>
      <c r="G142" s="67"/>
      <c r="H142" s="71"/>
      <c r="I142" s="72"/>
      <c r="J142" s="72"/>
      <c r="K142" s="36"/>
      <c r="L142" s="79"/>
      <c r="M142" s="79"/>
      <c r="N142" s="74"/>
      <c r="O142" s="81" t="s">
        <v>622</v>
      </c>
      <c r="P142" s="83">
        <v>41565.508333333331</v>
      </c>
      <c r="Q142" s="81" t="s">
        <v>718</v>
      </c>
      <c r="R142" s="81"/>
      <c r="S142" s="81"/>
      <c r="T142" s="81" t="s">
        <v>2393</v>
      </c>
      <c r="U142" s="83">
        <v>41565.508333333331</v>
      </c>
      <c r="V142" s="85" t="s">
        <v>2668</v>
      </c>
      <c r="W142" s="81"/>
      <c r="X142" s="81"/>
      <c r="Y142" s="84" t="s">
        <v>4483</v>
      </c>
    </row>
    <row r="143" spans="1:25">
      <c r="A143" s="66" t="s">
        <v>265</v>
      </c>
      <c r="B143" s="66" t="s">
        <v>479</v>
      </c>
      <c r="C143" s="67"/>
      <c r="D143" s="68"/>
      <c r="E143" s="69"/>
      <c r="F143" s="70"/>
      <c r="G143" s="67"/>
      <c r="H143" s="71"/>
      <c r="I143" s="72"/>
      <c r="J143" s="72"/>
      <c r="K143" s="36"/>
      <c r="L143" s="79"/>
      <c r="M143" s="79"/>
      <c r="N143" s="74"/>
      <c r="O143" s="81" t="s">
        <v>622</v>
      </c>
      <c r="P143" s="83">
        <v>41565.508333333331</v>
      </c>
      <c r="Q143" s="81" t="s">
        <v>718</v>
      </c>
      <c r="R143" s="81"/>
      <c r="S143" s="81"/>
      <c r="T143" s="81" t="s">
        <v>2393</v>
      </c>
      <c r="U143" s="83">
        <v>41565.508333333331</v>
      </c>
      <c r="V143" s="85" t="s">
        <v>2668</v>
      </c>
      <c r="W143" s="81"/>
      <c r="X143" s="81"/>
      <c r="Y143" s="84" t="s">
        <v>4483</v>
      </c>
    </row>
    <row r="144" spans="1:25">
      <c r="A144" s="66" t="s">
        <v>266</v>
      </c>
      <c r="B144" s="66" t="s">
        <v>426</v>
      </c>
      <c r="C144" s="67"/>
      <c r="D144" s="68"/>
      <c r="E144" s="69"/>
      <c r="F144" s="70"/>
      <c r="G144" s="67"/>
      <c r="H144" s="71"/>
      <c r="I144" s="72"/>
      <c r="J144" s="72"/>
      <c r="K144" s="36"/>
      <c r="L144" s="79"/>
      <c r="M144" s="79"/>
      <c r="N144" s="74"/>
      <c r="O144" s="81" t="s">
        <v>622</v>
      </c>
      <c r="P144" s="83">
        <v>41565.514548611114</v>
      </c>
      <c r="Q144" s="81" t="s">
        <v>719</v>
      </c>
      <c r="R144" s="81"/>
      <c r="S144" s="81"/>
      <c r="T144" s="81" t="s">
        <v>2411</v>
      </c>
      <c r="U144" s="83">
        <v>41565.514548611114</v>
      </c>
      <c r="V144" s="85" t="s">
        <v>2669</v>
      </c>
      <c r="W144" s="81"/>
      <c r="X144" s="81"/>
      <c r="Y144" s="84" t="s">
        <v>4484</v>
      </c>
    </row>
    <row r="145" spans="1:25">
      <c r="A145" s="66" t="s">
        <v>267</v>
      </c>
      <c r="B145" s="66" t="s">
        <v>493</v>
      </c>
      <c r="C145" s="67"/>
      <c r="D145" s="68"/>
      <c r="E145" s="69"/>
      <c r="F145" s="70"/>
      <c r="G145" s="67"/>
      <c r="H145" s="71"/>
      <c r="I145" s="72"/>
      <c r="J145" s="72"/>
      <c r="K145" s="36"/>
      <c r="L145" s="79"/>
      <c r="M145" s="79"/>
      <c r="N145" s="74"/>
      <c r="O145" s="81" t="s">
        <v>622</v>
      </c>
      <c r="P145" s="83">
        <v>41565.54378472222</v>
      </c>
      <c r="Q145" s="81" t="s">
        <v>720</v>
      </c>
      <c r="R145" s="85" t="s">
        <v>2155</v>
      </c>
      <c r="S145" s="81" t="s">
        <v>2332</v>
      </c>
      <c r="T145" s="81" t="s">
        <v>2393</v>
      </c>
      <c r="U145" s="83">
        <v>41565.54378472222</v>
      </c>
      <c r="V145" s="85" t="s">
        <v>2670</v>
      </c>
      <c r="W145" s="81"/>
      <c r="X145" s="81"/>
      <c r="Y145" s="84" t="s">
        <v>4485</v>
      </c>
    </row>
    <row r="146" spans="1:25">
      <c r="A146" s="66" t="s">
        <v>268</v>
      </c>
      <c r="B146" s="66" t="s">
        <v>268</v>
      </c>
      <c r="C146" s="67"/>
      <c r="D146" s="68"/>
      <c r="E146" s="69"/>
      <c r="F146" s="70"/>
      <c r="G146" s="67"/>
      <c r="H146" s="71"/>
      <c r="I146" s="72"/>
      <c r="J146" s="72"/>
      <c r="K146" s="36"/>
      <c r="L146" s="79"/>
      <c r="M146" s="79"/>
      <c r="N146" s="74"/>
      <c r="O146" s="81" t="s">
        <v>179</v>
      </c>
      <c r="P146" s="83">
        <v>41565.552071759259</v>
      </c>
      <c r="Q146" s="81" t="s">
        <v>721</v>
      </c>
      <c r="R146" s="81"/>
      <c r="S146" s="81"/>
      <c r="T146" s="81" t="s">
        <v>2412</v>
      </c>
      <c r="U146" s="83">
        <v>41565.552071759259</v>
      </c>
      <c r="V146" s="85" t="s">
        <v>2671</v>
      </c>
      <c r="W146" s="81"/>
      <c r="X146" s="81"/>
      <c r="Y146" s="84" t="s">
        <v>4486</v>
      </c>
    </row>
    <row r="147" spans="1:25">
      <c r="A147" s="66" t="s">
        <v>269</v>
      </c>
      <c r="B147" s="66" t="s">
        <v>533</v>
      </c>
      <c r="C147" s="67"/>
      <c r="D147" s="68"/>
      <c r="E147" s="69"/>
      <c r="F147" s="70"/>
      <c r="G147" s="67"/>
      <c r="H147" s="71"/>
      <c r="I147" s="72"/>
      <c r="J147" s="72"/>
      <c r="K147" s="36"/>
      <c r="L147" s="79"/>
      <c r="M147" s="79"/>
      <c r="N147" s="74"/>
      <c r="O147" s="81" t="s">
        <v>622</v>
      </c>
      <c r="P147" s="83">
        <v>41565.12767361111</v>
      </c>
      <c r="Q147" s="81" t="s">
        <v>722</v>
      </c>
      <c r="R147" s="81"/>
      <c r="S147" s="81"/>
      <c r="T147" s="81" t="s">
        <v>2413</v>
      </c>
      <c r="U147" s="83">
        <v>41565.12767361111</v>
      </c>
      <c r="V147" s="85" t="s">
        <v>2672</v>
      </c>
      <c r="W147" s="81"/>
      <c r="X147" s="81"/>
      <c r="Y147" s="84" t="s">
        <v>4487</v>
      </c>
    </row>
    <row r="148" spans="1:25">
      <c r="A148" s="66" t="s">
        <v>270</v>
      </c>
      <c r="B148" s="66" t="s">
        <v>270</v>
      </c>
      <c r="C148" s="67"/>
      <c r="D148" s="68"/>
      <c r="E148" s="69"/>
      <c r="F148" s="70"/>
      <c r="G148" s="67"/>
      <c r="H148" s="71"/>
      <c r="I148" s="72"/>
      <c r="J148" s="72"/>
      <c r="K148" s="36"/>
      <c r="L148" s="79"/>
      <c r="M148" s="79"/>
      <c r="N148" s="74"/>
      <c r="O148" s="81" t="s">
        <v>179</v>
      </c>
      <c r="P148" s="83">
        <v>41563.892962962964</v>
      </c>
      <c r="Q148" s="81" t="s">
        <v>723</v>
      </c>
      <c r="R148" s="81"/>
      <c r="S148" s="81"/>
      <c r="T148" s="81" t="s">
        <v>2393</v>
      </c>
      <c r="U148" s="83">
        <v>41563.892962962964</v>
      </c>
      <c r="V148" s="85" t="s">
        <v>2673</v>
      </c>
      <c r="W148" s="81"/>
      <c r="X148" s="81"/>
      <c r="Y148" s="84" t="s">
        <v>4488</v>
      </c>
    </row>
    <row r="149" spans="1:25">
      <c r="A149" s="66" t="s">
        <v>270</v>
      </c>
      <c r="B149" s="66" t="s">
        <v>488</v>
      </c>
      <c r="C149" s="67"/>
      <c r="D149" s="68"/>
      <c r="E149" s="69"/>
      <c r="F149" s="70"/>
      <c r="G149" s="67"/>
      <c r="H149" s="71"/>
      <c r="I149" s="72"/>
      <c r="J149" s="72"/>
      <c r="K149" s="36"/>
      <c r="L149" s="79"/>
      <c r="M149" s="79"/>
      <c r="N149" s="74"/>
      <c r="O149" s="81" t="s">
        <v>622</v>
      </c>
      <c r="P149" s="83">
        <v>41564.614895833336</v>
      </c>
      <c r="Q149" s="81" t="s">
        <v>724</v>
      </c>
      <c r="R149" s="81"/>
      <c r="S149" s="81"/>
      <c r="T149" s="81" t="s">
        <v>2393</v>
      </c>
      <c r="U149" s="83">
        <v>41564.614895833336</v>
      </c>
      <c r="V149" s="85" t="s">
        <v>2674</v>
      </c>
      <c r="W149" s="81"/>
      <c r="X149" s="81"/>
      <c r="Y149" s="84" t="s">
        <v>4489</v>
      </c>
    </row>
    <row r="150" spans="1:25">
      <c r="A150" s="66" t="s">
        <v>270</v>
      </c>
      <c r="B150" s="66" t="s">
        <v>493</v>
      </c>
      <c r="C150" s="67"/>
      <c r="D150" s="68"/>
      <c r="E150" s="69"/>
      <c r="F150" s="70"/>
      <c r="G150" s="67"/>
      <c r="H150" s="71"/>
      <c r="I150" s="72"/>
      <c r="J150" s="72"/>
      <c r="K150" s="36"/>
      <c r="L150" s="79"/>
      <c r="M150" s="79"/>
      <c r="N150" s="74"/>
      <c r="O150" s="81" t="s">
        <v>621</v>
      </c>
      <c r="P150" s="83">
        <v>41565.568935185183</v>
      </c>
      <c r="Q150" s="81" t="s">
        <v>725</v>
      </c>
      <c r="R150" s="81"/>
      <c r="S150" s="81"/>
      <c r="T150" s="81" t="s">
        <v>2393</v>
      </c>
      <c r="U150" s="83">
        <v>41565.568935185183</v>
      </c>
      <c r="V150" s="85" t="s">
        <v>2675</v>
      </c>
      <c r="W150" s="81"/>
      <c r="X150" s="81"/>
      <c r="Y150" s="84" t="s">
        <v>4490</v>
      </c>
    </row>
    <row r="151" spans="1:25">
      <c r="A151" s="66" t="s">
        <v>271</v>
      </c>
      <c r="B151" s="66" t="s">
        <v>438</v>
      </c>
      <c r="C151" s="67"/>
      <c r="D151" s="68"/>
      <c r="E151" s="69"/>
      <c r="F151" s="70"/>
      <c r="G151" s="67"/>
      <c r="H151" s="71"/>
      <c r="I151" s="72"/>
      <c r="J151" s="72"/>
      <c r="K151" s="36"/>
      <c r="L151" s="79"/>
      <c r="M151" s="79"/>
      <c r="N151" s="74"/>
      <c r="O151" s="81" t="s">
        <v>622</v>
      </c>
      <c r="P151" s="83">
        <v>41565.581319444442</v>
      </c>
      <c r="Q151" s="81" t="s">
        <v>726</v>
      </c>
      <c r="R151" s="81"/>
      <c r="S151" s="81"/>
      <c r="T151" s="81" t="s">
        <v>2393</v>
      </c>
      <c r="U151" s="83">
        <v>41565.581319444442</v>
      </c>
      <c r="V151" s="85" t="s">
        <v>2676</v>
      </c>
      <c r="W151" s="81"/>
      <c r="X151" s="81"/>
      <c r="Y151" s="84" t="s">
        <v>4491</v>
      </c>
    </row>
    <row r="152" spans="1:25">
      <c r="A152" s="66" t="s">
        <v>272</v>
      </c>
      <c r="B152" s="66" t="s">
        <v>451</v>
      </c>
      <c r="C152" s="67"/>
      <c r="D152" s="68"/>
      <c r="E152" s="69"/>
      <c r="F152" s="70"/>
      <c r="G152" s="67"/>
      <c r="H152" s="71"/>
      <c r="I152" s="72"/>
      <c r="J152" s="72"/>
      <c r="K152" s="36"/>
      <c r="L152" s="79"/>
      <c r="M152" s="79"/>
      <c r="N152" s="74"/>
      <c r="O152" s="81" t="s">
        <v>622</v>
      </c>
      <c r="P152" s="83">
        <v>41565.586469907408</v>
      </c>
      <c r="Q152" s="81" t="s">
        <v>727</v>
      </c>
      <c r="R152" s="81"/>
      <c r="S152" s="81"/>
      <c r="T152" s="81" t="s">
        <v>2393</v>
      </c>
      <c r="U152" s="83">
        <v>41565.586469907408</v>
      </c>
      <c r="V152" s="85" t="s">
        <v>2677</v>
      </c>
      <c r="W152" s="81"/>
      <c r="X152" s="81"/>
      <c r="Y152" s="84" t="s">
        <v>4492</v>
      </c>
    </row>
    <row r="153" spans="1:25">
      <c r="A153" s="66" t="s">
        <v>272</v>
      </c>
      <c r="B153" s="66" t="s">
        <v>494</v>
      </c>
      <c r="C153" s="67"/>
      <c r="D153" s="68"/>
      <c r="E153" s="69"/>
      <c r="F153" s="70"/>
      <c r="G153" s="67"/>
      <c r="H153" s="71"/>
      <c r="I153" s="72"/>
      <c r="J153" s="72"/>
      <c r="K153" s="36"/>
      <c r="L153" s="79"/>
      <c r="M153" s="79"/>
      <c r="N153" s="74"/>
      <c r="O153" s="81" t="s">
        <v>622</v>
      </c>
      <c r="P153" s="83">
        <v>41565.586469907408</v>
      </c>
      <c r="Q153" s="81" t="s">
        <v>727</v>
      </c>
      <c r="R153" s="81"/>
      <c r="S153" s="81"/>
      <c r="T153" s="81" t="s">
        <v>2393</v>
      </c>
      <c r="U153" s="83">
        <v>41565.586469907408</v>
      </c>
      <c r="V153" s="85" t="s">
        <v>2677</v>
      </c>
      <c r="W153" s="81"/>
      <c r="X153" s="81"/>
      <c r="Y153" s="84" t="s">
        <v>4492</v>
      </c>
    </row>
    <row r="154" spans="1:25">
      <c r="A154" s="66" t="s">
        <v>273</v>
      </c>
      <c r="B154" s="66" t="s">
        <v>534</v>
      </c>
      <c r="C154" s="67"/>
      <c r="D154" s="68"/>
      <c r="E154" s="69"/>
      <c r="F154" s="70"/>
      <c r="G154" s="67"/>
      <c r="H154" s="71"/>
      <c r="I154" s="72"/>
      <c r="J154" s="72"/>
      <c r="K154" s="36"/>
      <c r="L154" s="79"/>
      <c r="M154" s="79"/>
      <c r="N154" s="74"/>
      <c r="O154" s="81" t="s">
        <v>621</v>
      </c>
      <c r="P154" s="83">
        <v>41564.571828703702</v>
      </c>
      <c r="Q154" s="81" t="s">
        <v>728</v>
      </c>
      <c r="R154" s="81"/>
      <c r="S154" s="81"/>
      <c r="T154" s="81" t="s">
        <v>2393</v>
      </c>
      <c r="U154" s="83">
        <v>41564.571828703702</v>
      </c>
      <c r="V154" s="85" t="s">
        <v>2678</v>
      </c>
      <c r="W154" s="81"/>
      <c r="X154" s="81"/>
      <c r="Y154" s="84" t="s">
        <v>4493</v>
      </c>
    </row>
    <row r="155" spans="1:25">
      <c r="A155" s="66" t="s">
        <v>274</v>
      </c>
      <c r="B155" s="66" t="s">
        <v>273</v>
      </c>
      <c r="C155" s="67"/>
      <c r="D155" s="68"/>
      <c r="E155" s="69"/>
      <c r="F155" s="70"/>
      <c r="G155" s="67"/>
      <c r="H155" s="71"/>
      <c r="I155" s="72"/>
      <c r="J155" s="72"/>
      <c r="K155" s="36"/>
      <c r="L155" s="79"/>
      <c r="M155" s="79"/>
      <c r="N155" s="74"/>
      <c r="O155" s="81" t="s">
        <v>622</v>
      </c>
      <c r="P155" s="83">
        <v>41564.739675925928</v>
      </c>
      <c r="Q155" s="81" t="s">
        <v>729</v>
      </c>
      <c r="R155" s="81"/>
      <c r="S155" s="81"/>
      <c r="T155" s="81" t="s">
        <v>2393</v>
      </c>
      <c r="U155" s="83">
        <v>41564.739675925928</v>
      </c>
      <c r="V155" s="85" t="s">
        <v>2679</v>
      </c>
      <c r="W155" s="81"/>
      <c r="X155" s="81"/>
      <c r="Y155" s="84" t="s">
        <v>4494</v>
      </c>
    </row>
    <row r="156" spans="1:25">
      <c r="A156" s="66" t="s">
        <v>273</v>
      </c>
      <c r="B156" s="66" t="s">
        <v>274</v>
      </c>
      <c r="C156" s="67"/>
      <c r="D156" s="68"/>
      <c r="E156" s="69"/>
      <c r="F156" s="70"/>
      <c r="G156" s="67"/>
      <c r="H156" s="71"/>
      <c r="I156" s="72"/>
      <c r="J156" s="72"/>
      <c r="K156" s="36"/>
      <c r="L156" s="79"/>
      <c r="M156" s="79"/>
      <c r="N156" s="74"/>
      <c r="O156" s="81" t="s">
        <v>621</v>
      </c>
      <c r="P156" s="83">
        <v>41564.733611111114</v>
      </c>
      <c r="Q156" s="81" t="s">
        <v>730</v>
      </c>
      <c r="R156" s="81"/>
      <c r="S156" s="81"/>
      <c r="T156" s="81" t="s">
        <v>2393</v>
      </c>
      <c r="U156" s="83">
        <v>41564.733611111114</v>
      </c>
      <c r="V156" s="85" t="s">
        <v>2680</v>
      </c>
      <c r="W156" s="81"/>
      <c r="X156" s="81"/>
      <c r="Y156" s="84" t="s">
        <v>4495</v>
      </c>
    </row>
    <row r="157" spans="1:25">
      <c r="A157" s="66" t="s">
        <v>275</v>
      </c>
      <c r="B157" s="66" t="s">
        <v>275</v>
      </c>
      <c r="C157" s="67"/>
      <c r="D157" s="68"/>
      <c r="E157" s="69"/>
      <c r="F157" s="70"/>
      <c r="G157" s="67"/>
      <c r="H157" s="71"/>
      <c r="I157" s="72"/>
      <c r="J157" s="72"/>
      <c r="K157" s="36"/>
      <c r="L157" s="79"/>
      <c r="M157" s="79"/>
      <c r="N157" s="74"/>
      <c r="O157" s="81" t="s">
        <v>179</v>
      </c>
      <c r="P157" s="83">
        <v>41564.061273148145</v>
      </c>
      <c r="Q157" s="81" t="s">
        <v>731</v>
      </c>
      <c r="R157" s="81"/>
      <c r="S157" s="81"/>
      <c r="T157" s="81" t="s">
        <v>2393</v>
      </c>
      <c r="U157" s="83">
        <v>41564.061273148145</v>
      </c>
      <c r="V157" s="85" t="s">
        <v>2681</v>
      </c>
      <c r="W157" s="81"/>
      <c r="X157" s="81"/>
      <c r="Y157" s="84" t="s">
        <v>4496</v>
      </c>
    </row>
    <row r="158" spans="1:25">
      <c r="A158" s="66" t="s">
        <v>275</v>
      </c>
      <c r="B158" s="66" t="s">
        <v>275</v>
      </c>
      <c r="C158" s="67"/>
      <c r="D158" s="68"/>
      <c r="E158" s="69"/>
      <c r="F158" s="70"/>
      <c r="G158" s="67"/>
      <c r="H158" s="71"/>
      <c r="I158" s="72"/>
      <c r="J158" s="72"/>
      <c r="K158" s="36"/>
      <c r="L158" s="79"/>
      <c r="M158" s="79"/>
      <c r="N158" s="74"/>
      <c r="O158" s="81" t="s">
        <v>179</v>
      </c>
      <c r="P158" s="83">
        <v>41564.097199074073</v>
      </c>
      <c r="Q158" s="81" t="s">
        <v>732</v>
      </c>
      <c r="R158" s="81"/>
      <c r="S158" s="81"/>
      <c r="T158" s="81" t="s">
        <v>2393</v>
      </c>
      <c r="U158" s="83">
        <v>41564.097199074073</v>
      </c>
      <c r="V158" s="85" t="s">
        <v>2682</v>
      </c>
      <c r="W158" s="81"/>
      <c r="X158" s="81"/>
      <c r="Y158" s="84" t="s">
        <v>4497</v>
      </c>
    </row>
    <row r="159" spans="1:25">
      <c r="A159" s="66" t="s">
        <v>275</v>
      </c>
      <c r="B159" s="66" t="s">
        <v>275</v>
      </c>
      <c r="C159" s="67"/>
      <c r="D159" s="68"/>
      <c r="E159" s="69"/>
      <c r="F159" s="70"/>
      <c r="G159" s="67"/>
      <c r="H159" s="71"/>
      <c r="I159" s="72"/>
      <c r="J159" s="72"/>
      <c r="K159" s="36"/>
      <c r="L159" s="79"/>
      <c r="M159" s="79"/>
      <c r="N159" s="74"/>
      <c r="O159" s="81" t="s">
        <v>179</v>
      </c>
      <c r="P159" s="83">
        <v>41564.898310185185</v>
      </c>
      <c r="Q159" s="81" t="s">
        <v>733</v>
      </c>
      <c r="R159" s="81"/>
      <c r="S159" s="81"/>
      <c r="T159" s="81" t="s">
        <v>2393</v>
      </c>
      <c r="U159" s="83">
        <v>41564.898310185185</v>
      </c>
      <c r="V159" s="85" t="s">
        <v>2683</v>
      </c>
      <c r="W159" s="81"/>
      <c r="X159" s="81"/>
      <c r="Y159" s="84" t="s">
        <v>4498</v>
      </c>
    </row>
    <row r="160" spans="1:25">
      <c r="A160" s="66" t="s">
        <v>275</v>
      </c>
      <c r="B160" s="66" t="s">
        <v>436</v>
      </c>
      <c r="C160" s="67"/>
      <c r="D160" s="68"/>
      <c r="E160" s="69"/>
      <c r="F160" s="70"/>
      <c r="G160" s="67"/>
      <c r="H160" s="71"/>
      <c r="I160" s="72"/>
      <c r="J160" s="72"/>
      <c r="K160" s="36"/>
      <c r="L160" s="79"/>
      <c r="M160" s="79"/>
      <c r="N160" s="74"/>
      <c r="O160" s="81" t="s">
        <v>622</v>
      </c>
      <c r="P160" s="83">
        <v>41565.588333333333</v>
      </c>
      <c r="Q160" s="81" t="s">
        <v>734</v>
      </c>
      <c r="R160" s="81"/>
      <c r="S160" s="81"/>
      <c r="T160" s="81" t="s">
        <v>2393</v>
      </c>
      <c r="U160" s="83">
        <v>41565.588333333333</v>
      </c>
      <c r="V160" s="85" t="s">
        <v>2684</v>
      </c>
      <c r="W160" s="81"/>
      <c r="X160" s="81"/>
      <c r="Y160" s="84" t="s">
        <v>4499</v>
      </c>
    </row>
    <row r="161" spans="1:25">
      <c r="A161" s="66" t="s">
        <v>276</v>
      </c>
      <c r="B161" s="66" t="s">
        <v>535</v>
      </c>
      <c r="C161" s="67"/>
      <c r="D161" s="68"/>
      <c r="E161" s="69"/>
      <c r="F161" s="70"/>
      <c r="G161" s="67"/>
      <c r="H161" s="71"/>
      <c r="I161" s="72"/>
      <c r="J161" s="72"/>
      <c r="K161" s="36"/>
      <c r="L161" s="79"/>
      <c r="M161" s="79"/>
      <c r="N161" s="74"/>
      <c r="O161" s="81" t="s">
        <v>622</v>
      </c>
      <c r="P161" s="83">
        <v>41565.510347222225</v>
      </c>
      <c r="Q161" s="81" t="s">
        <v>735</v>
      </c>
      <c r="R161" s="81"/>
      <c r="S161" s="81"/>
      <c r="T161" s="81" t="s">
        <v>2393</v>
      </c>
      <c r="U161" s="83">
        <v>41565.510347222225</v>
      </c>
      <c r="V161" s="85" t="s">
        <v>2685</v>
      </c>
      <c r="W161" s="81"/>
      <c r="X161" s="81"/>
      <c r="Y161" s="84" t="s">
        <v>4500</v>
      </c>
    </row>
    <row r="162" spans="1:25">
      <c r="A162" s="66" t="s">
        <v>277</v>
      </c>
      <c r="B162" s="66" t="s">
        <v>439</v>
      </c>
      <c r="C162" s="67"/>
      <c r="D162" s="68"/>
      <c r="E162" s="69"/>
      <c r="F162" s="70"/>
      <c r="G162" s="67"/>
      <c r="H162" s="71"/>
      <c r="I162" s="72"/>
      <c r="J162" s="72"/>
      <c r="K162" s="36"/>
      <c r="L162" s="79"/>
      <c r="M162" s="79"/>
      <c r="N162" s="74"/>
      <c r="O162" s="81" t="s">
        <v>622</v>
      </c>
      <c r="P162" s="83">
        <v>41565.593912037039</v>
      </c>
      <c r="Q162" s="81" t="s">
        <v>736</v>
      </c>
      <c r="R162" s="81"/>
      <c r="S162" s="81"/>
      <c r="T162" s="81" t="s">
        <v>2393</v>
      </c>
      <c r="U162" s="83">
        <v>41565.593912037039</v>
      </c>
      <c r="V162" s="85" t="s">
        <v>2686</v>
      </c>
      <c r="W162" s="81"/>
      <c r="X162" s="81"/>
      <c r="Y162" s="84" t="s">
        <v>4501</v>
      </c>
    </row>
    <row r="163" spans="1:25">
      <c r="A163" s="66" t="s">
        <v>277</v>
      </c>
      <c r="B163" s="66" t="s">
        <v>493</v>
      </c>
      <c r="C163" s="67"/>
      <c r="D163" s="68"/>
      <c r="E163" s="69"/>
      <c r="F163" s="70"/>
      <c r="G163" s="67"/>
      <c r="H163" s="71"/>
      <c r="I163" s="72"/>
      <c r="J163" s="72"/>
      <c r="K163" s="36"/>
      <c r="L163" s="79"/>
      <c r="M163" s="79"/>
      <c r="N163" s="74"/>
      <c r="O163" s="81" t="s">
        <v>622</v>
      </c>
      <c r="P163" s="83">
        <v>41565.594965277778</v>
      </c>
      <c r="Q163" s="81" t="s">
        <v>720</v>
      </c>
      <c r="R163" s="85" t="s">
        <v>2155</v>
      </c>
      <c r="S163" s="81" t="s">
        <v>2332</v>
      </c>
      <c r="T163" s="81" t="s">
        <v>2393</v>
      </c>
      <c r="U163" s="83">
        <v>41565.594965277778</v>
      </c>
      <c r="V163" s="85" t="s">
        <v>2687</v>
      </c>
      <c r="W163" s="81"/>
      <c r="X163" s="81"/>
      <c r="Y163" s="84" t="s">
        <v>4502</v>
      </c>
    </row>
    <row r="164" spans="1:25">
      <c r="A164" s="66" t="s">
        <v>278</v>
      </c>
      <c r="B164" s="66" t="s">
        <v>278</v>
      </c>
      <c r="C164" s="67"/>
      <c r="D164" s="68"/>
      <c r="E164" s="69"/>
      <c r="F164" s="70"/>
      <c r="G164" s="67"/>
      <c r="H164" s="71"/>
      <c r="I164" s="72"/>
      <c r="J164" s="72"/>
      <c r="K164" s="36"/>
      <c r="L164" s="79"/>
      <c r="M164" s="79"/>
      <c r="N164" s="74"/>
      <c r="O164" s="81" t="s">
        <v>179</v>
      </c>
      <c r="P164" s="83">
        <v>41563.828935185185</v>
      </c>
      <c r="Q164" s="81" t="s">
        <v>737</v>
      </c>
      <c r="R164" s="81"/>
      <c r="S164" s="81"/>
      <c r="T164" s="81" t="s">
        <v>2393</v>
      </c>
      <c r="U164" s="83">
        <v>41563.828935185185</v>
      </c>
      <c r="V164" s="85" t="s">
        <v>2688</v>
      </c>
      <c r="W164" s="81"/>
      <c r="X164" s="81"/>
      <c r="Y164" s="84" t="s">
        <v>4503</v>
      </c>
    </row>
    <row r="165" spans="1:25">
      <c r="A165" s="66" t="s">
        <v>278</v>
      </c>
      <c r="B165" s="66" t="s">
        <v>482</v>
      </c>
      <c r="C165" s="67"/>
      <c r="D165" s="68"/>
      <c r="E165" s="69"/>
      <c r="F165" s="70"/>
      <c r="G165" s="67"/>
      <c r="H165" s="71"/>
      <c r="I165" s="72"/>
      <c r="J165" s="72"/>
      <c r="K165" s="36"/>
      <c r="L165" s="79"/>
      <c r="M165" s="79"/>
      <c r="N165" s="74"/>
      <c r="O165" s="81" t="s">
        <v>622</v>
      </c>
      <c r="P165" s="83">
        <v>41563.91778935185</v>
      </c>
      <c r="Q165" s="81" t="s">
        <v>738</v>
      </c>
      <c r="R165" s="81"/>
      <c r="S165" s="81"/>
      <c r="T165" s="81" t="s">
        <v>2393</v>
      </c>
      <c r="U165" s="83">
        <v>41563.91778935185</v>
      </c>
      <c r="V165" s="85" t="s">
        <v>2689</v>
      </c>
      <c r="W165" s="81"/>
      <c r="X165" s="81"/>
      <c r="Y165" s="84" t="s">
        <v>4504</v>
      </c>
    </row>
    <row r="166" spans="1:25">
      <c r="A166" s="66" t="s">
        <v>279</v>
      </c>
      <c r="B166" s="66" t="s">
        <v>278</v>
      </c>
      <c r="C166" s="67"/>
      <c r="D166" s="68"/>
      <c r="E166" s="69"/>
      <c r="F166" s="70"/>
      <c r="G166" s="67"/>
      <c r="H166" s="71"/>
      <c r="I166" s="72"/>
      <c r="J166" s="72"/>
      <c r="K166" s="36"/>
      <c r="L166" s="79"/>
      <c r="M166" s="79"/>
      <c r="N166" s="74"/>
      <c r="O166" s="81" t="s">
        <v>621</v>
      </c>
      <c r="P166" s="83">
        <v>41563.916064814817</v>
      </c>
      <c r="Q166" s="81" t="s">
        <v>739</v>
      </c>
      <c r="R166" s="81"/>
      <c r="S166" s="81"/>
      <c r="T166" s="81" t="s">
        <v>2414</v>
      </c>
      <c r="U166" s="83">
        <v>41563.916064814817</v>
      </c>
      <c r="V166" s="85" t="s">
        <v>2690</v>
      </c>
      <c r="W166" s="81"/>
      <c r="X166" s="81"/>
      <c r="Y166" s="84" t="s">
        <v>4505</v>
      </c>
    </row>
    <row r="167" spans="1:25">
      <c r="A167" s="66" t="s">
        <v>279</v>
      </c>
      <c r="B167" s="66" t="s">
        <v>279</v>
      </c>
      <c r="C167" s="67"/>
      <c r="D167" s="68"/>
      <c r="E167" s="69"/>
      <c r="F167" s="70"/>
      <c r="G167" s="67"/>
      <c r="H167" s="71"/>
      <c r="I167" s="72"/>
      <c r="J167" s="72"/>
      <c r="K167" s="36"/>
      <c r="L167" s="79"/>
      <c r="M167" s="79"/>
      <c r="N167" s="74"/>
      <c r="O167" s="81" t="s">
        <v>179</v>
      </c>
      <c r="P167" s="83">
        <v>41563.916967592595</v>
      </c>
      <c r="Q167" s="81" t="s">
        <v>740</v>
      </c>
      <c r="R167" s="81"/>
      <c r="S167" s="81"/>
      <c r="T167" s="81" t="s">
        <v>2393</v>
      </c>
      <c r="U167" s="83">
        <v>41563.916967592595</v>
      </c>
      <c r="V167" s="85" t="s">
        <v>2691</v>
      </c>
      <c r="W167" s="81"/>
      <c r="X167" s="81"/>
      <c r="Y167" s="84" t="s">
        <v>4506</v>
      </c>
    </row>
    <row r="168" spans="1:25">
      <c r="A168" s="66" t="s">
        <v>279</v>
      </c>
      <c r="B168" s="66" t="s">
        <v>279</v>
      </c>
      <c r="C168" s="67"/>
      <c r="D168" s="68"/>
      <c r="E168" s="69"/>
      <c r="F168" s="70"/>
      <c r="G168" s="67"/>
      <c r="H168" s="71"/>
      <c r="I168" s="72"/>
      <c r="J168" s="72"/>
      <c r="K168" s="36"/>
      <c r="L168" s="79"/>
      <c r="M168" s="79"/>
      <c r="N168" s="74"/>
      <c r="O168" s="81" t="s">
        <v>179</v>
      </c>
      <c r="P168" s="83">
        <v>41565.595300925925</v>
      </c>
      <c r="Q168" s="81" t="s">
        <v>741</v>
      </c>
      <c r="R168" s="85" t="s">
        <v>2156</v>
      </c>
      <c r="S168" s="81" t="s">
        <v>2333</v>
      </c>
      <c r="T168" s="81" t="s">
        <v>2393</v>
      </c>
      <c r="U168" s="83">
        <v>41565.595300925925</v>
      </c>
      <c r="V168" s="85" t="s">
        <v>2692</v>
      </c>
      <c r="W168" s="81"/>
      <c r="X168" s="81"/>
      <c r="Y168" s="84" t="s">
        <v>4507</v>
      </c>
    </row>
    <row r="169" spans="1:25">
      <c r="A169" s="66" t="s">
        <v>280</v>
      </c>
      <c r="B169" s="66" t="s">
        <v>280</v>
      </c>
      <c r="C169" s="67"/>
      <c r="D169" s="68"/>
      <c r="E169" s="69"/>
      <c r="F169" s="70"/>
      <c r="G169" s="67"/>
      <c r="H169" s="71"/>
      <c r="I169" s="72"/>
      <c r="J169" s="72"/>
      <c r="K169" s="36"/>
      <c r="L169" s="79"/>
      <c r="M169" s="79"/>
      <c r="N169" s="74"/>
      <c r="O169" s="81" t="s">
        <v>179</v>
      </c>
      <c r="P169" s="83">
        <v>41563.943576388891</v>
      </c>
      <c r="Q169" s="81" t="s">
        <v>742</v>
      </c>
      <c r="R169" s="81"/>
      <c r="S169" s="81"/>
      <c r="T169" s="81" t="s">
        <v>2393</v>
      </c>
      <c r="U169" s="83">
        <v>41563.943576388891</v>
      </c>
      <c r="V169" s="85" t="s">
        <v>2693</v>
      </c>
      <c r="W169" s="81"/>
      <c r="X169" s="81"/>
      <c r="Y169" s="84" t="s">
        <v>4508</v>
      </c>
    </row>
    <row r="170" spans="1:25">
      <c r="A170" s="66" t="s">
        <v>280</v>
      </c>
      <c r="B170" s="66" t="s">
        <v>280</v>
      </c>
      <c r="C170" s="67"/>
      <c r="D170" s="68"/>
      <c r="E170" s="69"/>
      <c r="F170" s="70"/>
      <c r="G170" s="67"/>
      <c r="H170" s="71"/>
      <c r="I170" s="72"/>
      <c r="J170" s="72"/>
      <c r="K170" s="36"/>
      <c r="L170" s="79"/>
      <c r="M170" s="79"/>
      <c r="N170" s="74"/>
      <c r="O170" s="81" t="s">
        <v>179</v>
      </c>
      <c r="P170" s="83">
        <v>41564.021238425928</v>
      </c>
      <c r="Q170" s="81" t="s">
        <v>743</v>
      </c>
      <c r="R170" s="81"/>
      <c r="S170" s="81"/>
      <c r="T170" s="81" t="s">
        <v>2393</v>
      </c>
      <c r="U170" s="83">
        <v>41564.021238425928</v>
      </c>
      <c r="V170" s="85" t="s">
        <v>2694</v>
      </c>
      <c r="W170" s="81"/>
      <c r="X170" s="81"/>
      <c r="Y170" s="84" t="s">
        <v>4509</v>
      </c>
    </row>
    <row r="171" spans="1:25">
      <c r="A171" s="66" t="s">
        <v>280</v>
      </c>
      <c r="B171" s="66" t="s">
        <v>280</v>
      </c>
      <c r="C171" s="67"/>
      <c r="D171" s="68"/>
      <c r="E171" s="69"/>
      <c r="F171" s="70"/>
      <c r="G171" s="67"/>
      <c r="H171" s="71"/>
      <c r="I171" s="72"/>
      <c r="J171" s="72"/>
      <c r="K171" s="36"/>
      <c r="L171" s="79"/>
      <c r="M171" s="79"/>
      <c r="N171" s="74"/>
      <c r="O171" s="81" t="s">
        <v>179</v>
      </c>
      <c r="P171" s="83">
        <v>41564.690162037034</v>
      </c>
      <c r="Q171" s="81" t="s">
        <v>744</v>
      </c>
      <c r="R171" s="81"/>
      <c r="S171" s="81"/>
      <c r="T171" s="81" t="s">
        <v>2393</v>
      </c>
      <c r="U171" s="83">
        <v>41564.690162037034</v>
      </c>
      <c r="V171" s="85" t="s">
        <v>2695</v>
      </c>
      <c r="W171" s="81"/>
      <c r="X171" s="81"/>
      <c r="Y171" s="84" t="s">
        <v>4510</v>
      </c>
    </row>
    <row r="172" spans="1:25">
      <c r="A172" s="66" t="s">
        <v>280</v>
      </c>
      <c r="B172" s="66" t="s">
        <v>280</v>
      </c>
      <c r="C172" s="67"/>
      <c r="D172" s="68"/>
      <c r="E172" s="69"/>
      <c r="F172" s="70"/>
      <c r="G172" s="67"/>
      <c r="H172" s="71"/>
      <c r="I172" s="72"/>
      <c r="J172" s="72"/>
      <c r="K172" s="36"/>
      <c r="L172" s="79"/>
      <c r="M172" s="79"/>
      <c r="N172" s="74"/>
      <c r="O172" s="81" t="s">
        <v>179</v>
      </c>
      <c r="P172" s="83">
        <v>41565.602500000001</v>
      </c>
      <c r="Q172" s="81" t="s">
        <v>745</v>
      </c>
      <c r="R172" s="81"/>
      <c r="S172" s="81"/>
      <c r="T172" s="81" t="s">
        <v>2415</v>
      </c>
      <c r="U172" s="83">
        <v>41565.602500000001</v>
      </c>
      <c r="V172" s="85" t="s">
        <v>2696</v>
      </c>
      <c r="W172" s="81"/>
      <c r="X172" s="81"/>
      <c r="Y172" s="84" t="s">
        <v>4511</v>
      </c>
    </row>
    <row r="173" spans="1:25">
      <c r="A173" s="66" t="s">
        <v>281</v>
      </c>
      <c r="B173" s="66" t="s">
        <v>443</v>
      </c>
      <c r="C173" s="67"/>
      <c r="D173" s="68"/>
      <c r="E173" s="69"/>
      <c r="F173" s="70"/>
      <c r="G173" s="67"/>
      <c r="H173" s="71"/>
      <c r="I173" s="72"/>
      <c r="J173" s="72"/>
      <c r="K173" s="36"/>
      <c r="L173" s="79"/>
      <c r="M173" s="79"/>
      <c r="N173" s="74"/>
      <c r="O173" s="81" t="s">
        <v>622</v>
      </c>
      <c r="P173" s="83">
        <v>41565.606736111113</v>
      </c>
      <c r="Q173" s="81" t="s">
        <v>746</v>
      </c>
      <c r="R173" s="85" t="s">
        <v>2157</v>
      </c>
      <c r="S173" s="81" t="s">
        <v>2345</v>
      </c>
      <c r="T173" s="81" t="s">
        <v>2393</v>
      </c>
      <c r="U173" s="83">
        <v>41565.606736111113</v>
      </c>
      <c r="V173" s="85" t="s">
        <v>2697</v>
      </c>
      <c r="W173" s="81"/>
      <c r="X173" s="81"/>
      <c r="Y173" s="84" t="s">
        <v>4512</v>
      </c>
    </row>
    <row r="174" spans="1:25">
      <c r="A174" s="66" t="s">
        <v>281</v>
      </c>
      <c r="B174" s="66" t="s">
        <v>388</v>
      </c>
      <c r="C174" s="67"/>
      <c r="D174" s="68"/>
      <c r="E174" s="69"/>
      <c r="F174" s="70"/>
      <c r="G174" s="67"/>
      <c r="H174" s="71"/>
      <c r="I174" s="72"/>
      <c r="J174" s="72"/>
      <c r="K174" s="36"/>
      <c r="L174" s="79"/>
      <c r="M174" s="79"/>
      <c r="N174" s="74"/>
      <c r="O174" s="81" t="s">
        <v>622</v>
      </c>
      <c r="P174" s="83">
        <v>41565.606736111113</v>
      </c>
      <c r="Q174" s="81" t="s">
        <v>746</v>
      </c>
      <c r="R174" s="85" t="s">
        <v>2157</v>
      </c>
      <c r="S174" s="81" t="s">
        <v>2345</v>
      </c>
      <c r="T174" s="81" t="s">
        <v>2393</v>
      </c>
      <c r="U174" s="83">
        <v>41565.606736111113</v>
      </c>
      <c r="V174" s="85" t="s">
        <v>2697</v>
      </c>
      <c r="W174" s="81"/>
      <c r="X174" s="81"/>
      <c r="Y174" s="84" t="s">
        <v>4512</v>
      </c>
    </row>
    <row r="175" spans="1:25">
      <c r="A175" s="66" t="s">
        <v>282</v>
      </c>
      <c r="B175" s="66" t="s">
        <v>438</v>
      </c>
      <c r="C175" s="67"/>
      <c r="D175" s="68"/>
      <c r="E175" s="69"/>
      <c r="F175" s="70"/>
      <c r="G175" s="67"/>
      <c r="H175" s="71"/>
      <c r="I175" s="72"/>
      <c r="J175" s="72"/>
      <c r="K175" s="36"/>
      <c r="L175" s="79"/>
      <c r="M175" s="79"/>
      <c r="N175" s="74"/>
      <c r="O175" s="81" t="s">
        <v>622</v>
      </c>
      <c r="P175" s="83">
        <v>41565.615543981483</v>
      </c>
      <c r="Q175" s="81" t="s">
        <v>747</v>
      </c>
      <c r="R175" s="81"/>
      <c r="S175" s="81"/>
      <c r="T175" s="81" t="s">
        <v>2393</v>
      </c>
      <c r="U175" s="83">
        <v>41565.615543981483</v>
      </c>
      <c r="V175" s="85" t="s">
        <v>2698</v>
      </c>
      <c r="W175" s="81"/>
      <c r="X175" s="81"/>
      <c r="Y175" s="84" t="s">
        <v>4513</v>
      </c>
    </row>
    <row r="176" spans="1:25">
      <c r="A176" s="66" t="s">
        <v>283</v>
      </c>
      <c r="B176" s="66" t="s">
        <v>326</v>
      </c>
      <c r="C176" s="67"/>
      <c r="D176" s="68"/>
      <c r="E176" s="69"/>
      <c r="F176" s="70"/>
      <c r="G176" s="67"/>
      <c r="H176" s="71"/>
      <c r="I176" s="72"/>
      <c r="J176" s="72"/>
      <c r="K176" s="36"/>
      <c r="L176" s="79"/>
      <c r="M176" s="79"/>
      <c r="N176" s="74"/>
      <c r="O176" s="81" t="s">
        <v>622</v>
      </c>
      <c r="P176" s="83">
        <v>41564.67769675926</v>
      </c>
      <c r="Q176" s="81" t="s">
        <v>748</v>
      </c>
      <c r="R176" s="81"/>
      <c r="S176" s="81"/>
      <c r="T176" s="81" t="s">
        <v>2393</v>
      </c>
      <c r="U176" s="83">
        <v>41564.67769675926</v>
      </c>
      <c r="V176" s="85" t="s">
        <v>2699</v>
      </c>
      <c r="W176" s="81"/>
      <c r="X176" s="81"/>
      <c r="Y176" s="84" t="s">
        <v>4514</v>
      </c>
    </row>
    <row r="177" spans="1:25">
      <c r="A177" s="66" t="s">
        <v>283</v>
      </c>
      <c r="B177" s="66" t="s">
        <v>493</v>
      </c>
      <c r="C177" s="67"/>
      <c r="D177" s="68"/>
      <c r="E177" s="69"/>
      <c r="F177" s="70"/>
      <c r="G177" s="67"/>
      <c r="H177" s="71"/>
      <c r="I177" s="72"/>
      <c r="J177" s="72"/>
      <c r="K177" s="36"/>
      <c r="L177" s="79"/>
      <c r="M177" s="79"/>
      <c r="N177" s="74"/>
      <c r="O177" s="81" t="s">
        <v>622</v>
      </c>
      <c r="P177" s="83">
        <v>41565.500891203701</v>
      </c>
      <c r="Q177" s="81" t="s">
        <v>749</v>
      </c>
      <c r="R177" s="81"/>
      <c r="S177" s="81"/>
      <c r="T177" s="81" t="s">
        <v>2393</v>
      </c>
      <c r="U177" s="83">
        <v>41565.500891203701</v>
      </c>
      <c r="V177" s="85" t="s">
        <v>2700</v>
      </c>
      <c r="W177" s="81"/>
      <c r="X177" s="81"/>
      <c r="Y177" s="84" t="s">
        <v>4515</v>
      </c>
    </row>
    <row r="178" spans="1:25">
      <c r="A178" s="66" t="s">
        <v>283</v>
      </c>
      <c r="B178" s="66" t="s">
        <v>284</v>
      </c>
      <c r="C178" s="67"/>
      <c r="D178" s="68"/>
      <c r="E178" s="69"/>
      <c r="F178" s="70"/>
      <c r="G178" s="67"/>
      <c r="H178" s="71"/>
      <c r="I178" s="72"/>
      <c r="J178" s="72"/>
      <c r="K178" s="36"/>
      <c r="L178" s="79"/>
      <c r="M178" s="79"/>
      <c r="N178" s="74"/>
      <c r="O178" s="81" t="s">
        <v>622</v>
      </c>
      <c r="P178" s="83">
        <v>41565.627581018518</v>
      </c>
      <c r="Q178" s="81" t="s">
        <v>750</v>
      </c>
      <c r="R178" s="85" t="s">
        <v>2158</v>
      </c>
      <c r="S178" s="81" t="s">
        <v>2333</v>
      </c>
      <c r="T178" s="81" t="s">
        <v>2393</v>
      </c>
      <c r="U178" s="83">
        <v>41565.627581018518</v>
      </c>
      <c r="V178" s="85" t="s">
        <v>2701</v>
      </c>
      <c r="W178" s="81"/>
      <c r="X178" s="81"/>
      <c r="Y178" s="84" t="s">
        <v>4516</v>
      </c>
    </row>
    <row r="179" spans="1:25">
      <c r="A179" s="66" t="s">
        <v>283</v>
      </c>
      <c r="B179" s="66" t="s">
        <v>493</v>
      </c>
      <c r="C179" s="67"/>
      <c r="D179" s="68"/>
      <c r="E179" s="69"/>
      <c r="F179" s="70"/>
      <c r="G179" s="67"/>
      <c r="H179" s="71"/>
      <c r="I179" s="72"/>
      <c r="J179" s="72"/>
      <c r="K179" s="36"/>
      <c r="L179" s="79"/>
      <c r="M179" s="79"/>
      <c r="N179" s="74"/>
      <c r="O179" s="81" t="s">
        <v>622</v>
      </c>
      <c r="P179" s="83">
        <v>41565.627581018518</v>
      </c>
      <c r="Q179" s="81" t="s">
        <v>750</v>
      </c>
      <c r="R179" s="85" t="s">
        <v>2158</v>
      </c>
      <c r="S179" s="81" t="s">
        <v>2333</v>
      </c>
      <c r="T179" s="81" t="s">
        <v>2393</v>
      </c>
      <c r="U179" s="83">
        <v>41565.627581018518</v>
      </c>
      <c r="V179" s="85" t="s">
        <v>2701</v>
      </c>
      <c r="W179" s="81"/>
      <c r="X179" s="81"/>
      <c r="Y179" s="84" t="s">
        <v>4516</v>
      </c>
    </row>
    <row r="180" spans="1:25">
      <c r="A180" s="66" t="s">
        <v>284</v>
      </c>
      <c r="B180" s="66" t="s">
        <v>283</v>
      </c>
      <c r="C180" s="67"/>
      <c r="D180" s="68"/>
      <c r="E180" s="69"/>
      <c r="F180" s="70"/>
      <c r="G180" s="67"/>
      <c r="H180" s="71"/>
      <c r="I180" s="72"/>
      <c r="J180" s="72"/>
      <c r="K180" s="36"/>
      <c r="L180" s="79"/>
      <c r="M180" s="79"/>
      <c r="N180" s="74"/>
      <c r="O180" s="81" t="s">
        <v>622</v>
      </c>
      <c r="P180" s="83">
        <v>41565.635254629633</v>
      </c>
      <c r="Q180" s="81" t="s">
        <v>751</v>
      </c>
      <c r="R180" s="81"/>
      <c r="S180" s="81"/>
      <c r="T180" s="81" t="s">
        <v>2393</v>
      </c>
      <c r="U180" s="83">
        <v>41565.635254629633</v>
      </c>
      <c r="V180" s="85" t="s">
        <v>2702</v>
      </c>
      <c r="W180" s="81"/>
      <c r="X180" s="81"/>
      <c r="Y180" s="84" t="s">
        <v>4517</v>
      </c>
    </row>
    <row r="181" spans="1:25">
      <c r="A181" s="66" t="s">
        <v>284</v>
      </c>
      <c r="B181" s="66" t="s">
        <v>493</v>
      </c>
      <c r="C181" s="67"/>
      <c r="D181" s="68"/>
      <c r="E181" s="69"/>
      <c r="F181" s="70"/>
      <c r="G181" s="67"/>
      <c r="H181" s="71"/>
      <c r="I181" s="72"/>
      <c r="J181" s="72"/>
      <c r="K181" s="36"/>
      <c r="L181" s="79"/>
      <c r="M181" s="79"/>
      <c r="N181" s="74"/>
      <c r="O181" s="81" t="s">
        <v>622</v>
      </c>
      <c r="P181" s="83">
        <v>41565.635254629633</v>
      </c>
      <c r="Q181" s="81" t="s">
        <v>751</v>
      </c>
      <c r="R181" s="81"/>
      <c r="S181" s="81"/>
      <c r="T181" s="81" t="s">
        <v>2393</v>
      </c>
      <c r="U181" s="83">
        <v>41565.635254629633</v>
      </c>
      <c r="V181" s="85" t="s">
        <v>2702</v>
      </c>
      <c r="W181" s="81"/>
      <c r="X181" s="81"/>
      <c r="Y181" s="84" t="s">
        <v>4517</v>
      </c>
    </row>
    <row r="182" spans="1:25">
      <c r="A182" s="66" t="s">
        <v>285</v>
      </c>
      <c r="B182" s="66" t="s">
        <v>437</v>
      </c>
      <c r="C182" s="67"/>
      <c r="D182" s="68"/>
      <c r="E182" s="69"/>
      <c r="F182" s="70"/>
      <c r="G182" s="67"/>
      <c r="H182" s="71"/>
      <c r="I182" s="72"/>
      <c r="J182" s="72"/>
      <c r="K182" s="36"/>
      <c r="L182" s="79"/>
      <c r="M182" s="79"/>
      <c r="N182" s="74"/>
      <c r="O182" s="81" t="s">
        <v>622</v>
      </c>
      <c r="P182" s="83">
        <v>41565.632453703707</v>
      </c>
      <c r="Q182" s="81" t="s">
        <v>752</v>
      </c>
      <c r="R182" s="81"/>
      <c r="S182" s="81"/>
      <c r="T182" s="81" t="s">
        <v>2393</v>
      </c>
      <c r="U182" s="83">
        <v>41565.632453703707</v>
      </c>
      <c r="V182" s="85" t="s">
        <v>2703</v>
      </c>
      <c r="W182" s="81"/>
      <c r="X182" s="81"/>
      <c r="Y182" s="84" t="s">
        <v>4518</v>
      </c>
    </row>
    <row r="183" spans="1:25">
      <c r="A183" s="66" t="s">
        <v>285</v>
      </c>
      <c r="B183" s="66" t="s">
        <v>437</v>
      </c>
      <c r="C183" s="67"/>
      <c r="D183" s="68"/>
      <c r="E183" s="69"/>
      <c r="F183" s="70"/>
      <c r="G183" s="67"/>
      <c r="H183" s="71"/>
      <c r="I183" s="72"/>
      <c r="J183" s="72"/>
      <c r="K183" s="36"/>
      <c r="L183" s="79"/>
      <c r="M183" s="79"/>
      <c r="N183" s="74"/>
      <c r="O183" s="81" t="s">
        <v>622</v>
      </c>
      <c r="P183" s="83">
        <v>41565.652303240742</v>
      </c>
      <c r="Q183" s="81" t="s">
        <v>753</v>
      </c>
      <c r="R183" s="81"/>
      <c r="S183" s="81"/>
      <c r="T183" s="81" t="s">
        <v>2393</v>
      </c>
      <c r="U183" s="83">
        <v>41565.652303240742</v>
      </c>
      <c r="V183" s="85" t="s">
        <v>2704</v>
      </c>
      <c r="W183" s="81"/>
      <c r="X183" s="81"/>
      <c r="Y183" s="84" t="s">
        <v>4519</v>
      </c>
    </row>
    <row r="184" spans="1:25">
      <c r="A184" s="66" t="s">
        <v>286</v>
      </c>
      <c r="B184" s="66" t="s">
        <v>286</v>
      </c>
      <c r="C184" s="67"/>
      <c r="D184" s="68"/>
      <c r="E184" s="69"/>
      <c r="F184" s="70"/>
      <c r="G184" s="67"/>
      <c r="H184" s="71"/>
      <c r="I184" s="72"/>
      <c r="J184" s="72"/>
      <c r="K184" s="36"/>
      <c r="L184" s="79"/>
      <c r="M184" s="79"/>
      <c r="N184" s="74"/>
      <c r="O184" s="81" t="s">
        <v>179</v>
      </c>
      <c r="P184" s="83">
        <v>41565.652754629627</v>
      </c>
      <c r="Q184" s="81" t="s">
        <v>754</v>
      </c>
      <c r="R184" s="81"/>
      <c r="S184" s="81"/>
      <c r="T184" s="81" t="s">
        <v>2395</v>
      </c>
      <c r="U184" s="83">
        <v>41565.652754629627</v>
      </c>
      <c r="V184" s="85" t="s">
        <v>2705</v>
      </c>
      <c r="W184" s="81"/>
      <c r="X184" s="81"/>
      <c r="Y184" s="84" t="s">
        <v>4520</v>
      </c>
    </row>
    <row r="185" spans="1:25">
      <c r="A185" s="66" t="s">
        <v>287</v>
      </c>
      <c r="B185" s="66" t="s">
        <v>287</v>
      </c>
      <c r="C185" s="67"/>
      <c r="D185" s="68"/>
      <c r="E185" s="69"/>
      <c r="F185" s="70"/>
      <c r="G185" s="67"/>
      <c r="H185" s="71"/>
      <c r="I185" s="72"/>
      <c r="J185" s="72"/>
      <c r="K185" s="36"/>
      <c r="L185" s="79"/>
      <c r="M185" s="79"/>
      <c r="N185" s="74"/>
      <c r="O185" s="81" t="s">
        <v>179</v>
      </c>
      <c r="P185" s="83">
        <v>41565.655358796299</v>
      </c>
      <c r="Q185" s="81" t="s">
        <v>755</v>
      </c>
      <c r="R185" s="81"/>
      <c r="S185" s="81"/>
      <c r="T185" s="81" t="s">
        <v>2416</v>
      </c>
      <c r="U185" s="83">
        <v>41565.655358796299</v>
      </c>
      <c r="V185" s="85" t="s">
        <v>2706</v>
      </c>
      <c r="W185" s="81"/>
      <c r="X185" s="81"/>
      <c r="Y185" s="84" t="s">
        <v>4521</v>
      </c>
    </row>
    <row r="186" spans="1:25">
      <c r="A186" s="66" t="s">
        <v>288</v>
      </c>
      <c r="B186" s="66" t="s">
        <v>288</v>
      </c>
      <c r="C186" s="67"/>
      <c r="D186" s="68"/>
      <c r="E186" s="69"/>
      <c r="F186" s="70"/>
      <c r="G186" s="67"/>
      <c r="H186" s="71"/>
      <c r="I186" s="72"/>
      <c r="J186" s="72"/>
      <c r="K186" s="36"/>
      <c r="L186" s="79"/>
      <c r="M186" s="79"/>
      <c r="N186" s="74"/>
      <c r="O186" s="81" t="s">
        <v>179</v>
      </c>
      <c r="P186" s="83">
        <v>41565.656388888892</v>
      </c>
      <c r="Q186" s="81" t="s">
        <v>756</v>
      </c>
      <c r="R186" s="81"/>
      <c r="S186" s="81"/>
      <c r="T186" s="81" t="s">
        <v>2417</v>
      </c>
      <c r="U186" s="83">
        <v>41565.656388888892</v>
      </c>
      <c r="V186" s="85" t="s">
        <v>2707</v>
      </c>
      <c r="W186" s="81"/>
      <c r="X186" s="81"/>
      <c r="Y186" s="84" t="s">
        <v>4522</v>
      </c>
    </row>
    <row r="187" spans="1:25">
      <c r="A187" s="66" t="s">
        <v>276</v>
      </c>
      <c r="B187" s="66" t="s">
        <v>289</v>
      </c>
      <c r="C187" s="67"/>
      <c r="D187" s="68"/>
      <c r="E187" s="69"/>
      <c r="F187" s="70"/>
      <c r="G187" s="67"/>
      <c r="H187" s="71"/>
      <c r="I187" s="72"/>
      <c r="J187" s="72"/>
      <c r="K187" s="36"/>
      <c r="L187" s="79"/>
      <c r="M187" s="79"/>
      <c r="N187" s="74"/>
      <c r="O187" s="81" t="s">
        <v>622</v>
      </c>
      <c r="P187" s="83">
        <v>41565.503240740742</v>
      </c>
      <c r="Q187" s="81" t="s">
        <v>757</v>
      </c>
      <c r="R187" s="85" t="s">
        <v>2159</v>
      </c>
      <c r="S187" s="81" t="s">
        <v>2346</v>
      </c>
      <c r="T187" s="81" t="s">
        <v>2413</v>
      </c>
      <c r="U187" s="83">
        <v>41565.503240740742</v>
      </c>
      <c r="V187" s="85" t="s">
        <v>2708</v>
      </c>
      <c r="W187" s="81"/>
      <c r="X187" s="81"/>
      <c r="Y187" s="84" t="s">
        <v>4523</v>
      </c>
    </row>
    <row r="188" spans="1:25">
      <c r="A188" s="66" t="s">
        <v>289</v>
      </c>
      <c r="B188" s="66" t="s">
        <v>276</v>
      </c>
      <c r="C188" s="67"/>
      <c r="D188" s="68"/>
      <c r="E188" s="69"/>
      <c r="F188" s="70"/>
      <c r="G188" s="67"/>
      <c r="H188" s="71"/>
      <c r="I188" s="72"/>
      <c r="J188" s="72"/>
      <c r="K188" s="36"/>
      <c r="L188" s="79"/>
      <c r="M188" s="79"/>
      <c r="N188" s="74"/>
      <c r="O188" s="81" t="s">
        <v>622</v>
      </c>
      <c r="P188" s="83">
        <v>41565.666226851848</v>
      </c>
      <c r="Q188" s="81" t="s">
        <v>758</v>
      </c>
      <c r="R188" s="81"/>
      <c r="S188" s="81"/>
      <c r="T188" s="81" t="s">
        <v>2413</v>
      </c>
      <c r="U188" s="83">
        <v>41565.666226851848</v>
      </c>
      <c r="V188" s="85" t="s">
        <v>2709</v>
      </c>
      <c r="W188" s="81"/>
      <c r="X188" s="81"/>
      <c r="Y188" s="84" t="s">
        <v>4524</v>
      </c>
    </row>
    <row r="189" spans="1:25">
      <c r="A189" s="66" t="s">
        <v>290</v>
      </c>
      <c r="B189" s="66" t="s">
        <v>290</v>
      </c>
      <c r="C189" s="67"/>
      <c r="D189" s="68"/>
      <c r="E189" s="69"/>
      <c r="F189" s="70"/>
      <c r="G189" s="67"/>
      <c r="H189" s="71"/>
      <c r="I189" s="72"/>
      <c r="J189" s="72"/>
      <c r="K189" s="36"/>
      <c r="L189" s="79"/>
      <c r="M189" s="79"/>
      <c r="N189" s="74"/>
      <c r="O189" s="81" t="s">
        <v>179</v>
      </c>
      <c r="P189" s="83">
        <v>41564.630104166667</v>
      </c>
      <c r="Q189" s="81" t="s">
        <v>759</v>
      </c>
      <c r="R189" s="81"/>
      <c r="S189" s="81"/>
      <c r="T189" s="81" t="s">
        <v>2393</v>
      </c>
      <c r="U189" s="83">
        <v>41564.630104166667</v>
      </c>
      <c r="V189" s="85" t="s">
        <v>2710</v>
      </c>
      <c r="W189" s="81"/>
      <c r="X189" s="81"/>
      <c r="Y189" s="84" t="s">
        <v>4525</v>
      </c>
    </row>
    <row r="190" spans="1:25">
      <c r="A190" s="66" t="s">
        <v>290</v>
      </c>
      <c r="B190" s="66" t="s">
        <v>290</v>
      </c>
      <c r="C190" s="67"/>
      <c r="D190" s="68"/>
      <c r="E190" s="69"/>
      <c r="F190" s="70"/>
      <c r="G190" s="67"/>
      <c r="H190" s="71"/>
      <c r="I190" s="72"/>
      <c r="J190" s="72"/>
      <c r="K190" s="36"/>
      <c r="L190" s="79"/>
      <c r="M190" s="79"/>
      <c r="N190" s="74"/>
      <c r="O190" s="81" t="s">
        <v>179</v>
      </c>
      <c r="P190" s="83">
        <v>41565.668437499997</v>
      </c>
      <c r="Q190" s="81" t="s">
        <v>760</v>
      </c>
      <c r="R190" s="81"/>
      <c r="S190" s="81"/>
      <c r="T190" s="81" t="s">
        <v>2393</v>
      </c>
      <c r="U190" s="83">
        <v>41565.668437499997</v>
      </c>
      <c r="V190" s="85" t="s">
        <v>2711</v>
      </c>
      <c r="W190" s="81"/>
      <c r="X190" s="81"/>
      <c r="Y190" s="84" t="s">
        <v>4526</v>
      </c>
    </row>
    <row r="191" spans="1:25">
      <c r="A191" s="66" t="s">
        <v>291</v>
      </c>
      <c r="B191" s="66" t="s">
        <v>292</v>
      </c>
      <c r="C191" s="67"/>
      <c r="D191" s="68"/>
      <c r="E191" s="69"/>
      <c r="F191" s="70"/>
      <c r="G191" s="67"/>
      <c r="H191" s="71"/>
      <c r="I191" s="72"/>
      <c r="J191" s="72"/>
      <c r="K191" s="36"/>
      <c r="L191" s="79"/>
      <c r="M191" s="79"/>
      <c r="N191" s="74"/>
      <c r="O191" s="81" t="s">
        <v>622</v>
      </c>
      <c r="P191" s="83">
        <v>41564.605810185189</v>
      </c>
      <c r="Q191" s="81" t="s">
        <v>761</v>
      </c>
      <c r="R191" s="81"/>
      <c r="S191" s="81"/>
      <c r="T191" s="81" t="s">
        <v>2393</v>
      </c>
      <c r="U191" s="83">
        <v>41564.605810185189</v>
      </c>
      <c r="V191" s="85" t="s">
        <v>2712</v>
      </c>
      <c r="W191" s="81"/>
      <c r="X191" s="81"/>
      <c r="Y191" s="84" t="s">
        <v>4527</v>
      </c>
    </row>
    <row r="192" spans="1:25">
      <c r="A192" s="66" t="s">
        <v>291</v>
      </c>
      <c r="B192" s="66" t="s">
        <v>292</v>
      </c>
      <c r="C192" s="67"/>
      <c r="D192" s="68"/>
      <c r="E192" s="69"/>
      <c r="F192" s="70"/>
      <c r="G192" s="67"/>
      <c r="H192" s="71"/>
      <c r="I192" s="72"/>
      <c r="J192" s="72"/>
      <c r="K192" s="36"/>
      <c r="L192" s="79"/>
      <c r="M192" s="79"/>
      <c r="N192" s="74"/>
      <c r="O192" s="81" t="s">
        <v>622</v>
      </c>
      <c r="P192" s="83">
        <v>41565.522013888891</v>
      </c>
      <c r="Q192" s="81" t="s">
        <v>762</v>
      </c>
      <c r="R192" s="81"/>
      <c r="S192" s="81"/>
      <c r="T192" s="81" t="s">
        <v>2418</v>
      </c>
      <c r="U192" s="83">
        <v>41565.522013888891</v>
      </c>
      <c r="V192" s="85" t="s">
        <v>2713</v>
      </c>
      <c r="W192" s="81"/>
      <c r="X192" s="81"/>
      <c r="Y192" s="84" t="s">
        <v>4528</v>
      </c>
    </row>
    <row r="193" spans="1:25">
      <c r="A193" s="66" t="s">
        <v>292</v>
      </c>
      <c r="B193" s="66" t="s">
        <v>291</v>
      </c>
      <c r="C193" s="67"/>
      <c r="D193" s="68"/>
      <c r="E193" s="69"/>
      <c r="F193" s="70"/>
      <c r="G193" s="67"/>
      <c r="H193" s="71"/>
      <c r="I193" s="72"/>
      <c r="J193" s="72"/>
      <c r="K193" s="36"/>
      <c r="L193" s="79"/>
      <c r="M193" s="79"/>
      <c r="N193" s="74"/>
      <c r="O193" s="81" t="s">
        <v>622</v>
      </c>
      <c r="P193" s="83">
        <v>41564.606319444443</v>
      </c>
      <c r="Q193" s="81" t="s">
        <v>763</v>
      </c>
      <c r="R193" s="81"/>
      <c r="S193" s="81"/>
      <c r="T193" s="81" t="s">
        <v>2393</v>
      </c>
      <c r="U193" s="83">
        <v>41564.606319444443</v>
      </c>
      <c r="V193" s="85" t="s">
        <v>2714</v>
      </c>
      <c r="W193" s="81"/>
      <c r="X193" s="81"/>
      <c r="Y193" s="84" t="s">
        <v>4529</v>
      </c>
    </row>
    <row r="194" spans="1:25">
      <c r="A194" s="66" t="s">
        <v>292</v>
      </c>
      <c r="B194" s="66" t="s">
        <v>432</v>
      </c>
      <c r="C194" s="67"/>
      <c r="D194" s="68"/>
      <c r="E194" s="69"/>
      <c r="F194" s="70"/>
      <c r="G194" s="67"/>
      <c r="H194" s="71"/>
      <c r="I194" s="72"/>
      <c r="J194" s="72"/>
      <c r="K194" s="36"/>
      <c r="L194" s="79"/>
      <c r="M194" s="79"/>
      <c r="N194" s="74"/>
      <c r="O194" s="81" t="s">
        <v>622</v>
      </c>
      <c r="P194" s="83">
        <v>41565.685439814813</v>
      </c>
      <c r="Q194" s="81" t="s">
        <v>764</v>
      </c>
      <c r="R194" s="81"/>
      <c r="S194" s="81"/>
      <c r="T194" s="81" t="s">
        <v>2418</v>
      </c>
      <c r="U194" s="83">
        <v>41565.685439814813</v>
      </c>
      <c r="V194" s="85" t="s">
        <v>2715</v>
      </c>
      <c r="W194" s="81"/>
      <c r="X194" s="81"/>
      <c r="Y194" s="84" t="s">
        <v>4530</v>
      </c>
    </row>
    <row r="195" spans="1:25">
      <c r="A195" s="66" t="s">
        <v>292</v>
      </c>
      <c r="B195" s="66" t="s">
        <v>291</v>
      </c>
      <c r="C195" s="67"/>
      <c r="D195" s="68"/>
      <c r="E195" s="69"/>
      <c r="F195" s="70"/>
      <c r="G195" s="67"/>
      <c r="H195" s="71"/>
      <c r="I195" s="72"/>
      <c r="J195" s="72"/>
      <c r="K195" s="36"/>
      <c r="L195" s="79"/>
      <c r="M195" s="79"/>
      <c r="N195" s="74"/>
      <c r="O195" s="81" t="s">
        <v>622</v>
      </c>
      <c r="P195" s="83">
        <v>41565.685439814813</v>
      </c>
      <c r="Q195" s="81" t="s">
        <v>764</v>
      </c>
      <c r="R195" s="81"/>
      <c r="S195" s="81"/>
      <c r="T195" s="81" t="s">
        <v>2418</v>
      </c>
      <c r="U195" s="83">
        <v>41565.685439814813</v>
      </c>
      <c r="V195" s="85" t="s">
        <v>2715</v>
      </c>
      <c r="W195" s="81"/>
      <c r="X195" s="81"/>
      <c r="Y195" s="84" t="s">
        <v>4530</v>
      </c>
    </row>
    <row r="196" spans="1:25">
      <c r="A196" s="66" t="s">
        <v>293</v>
      </c>
      <c r="B196" s="66" t="s">
        <v>536</v>
      </c>
      <c r="C196" s="67"/>
      <c r="D196" s="68"/>
      <c r="E196" s="69"/>
      <c r="F196" s="70"/>
      <c r="G196" s="67"/>
      <c r="H196" s="71"/>
      <c r="I196" s="72"/>
      <c r="J196" s="72"/>
      <c r="K196" s="36"/>
      <c r="L196" s="79"/>
      <c r="M196" s="79"/>
      <c r="N196" s="74"/>
      <c r="O196" s="81" t="s">
        <v>622</v>
      </c>
      <c r="P196" s="83">
        <v>41564.212280092594</v>
      </c>
      <c r="Q196" s="81" t="s">
        <v>765</v>
      </c>
      <c r="R196" s="85" t="s">
        <v>2160</v>
      </c>
      <c r="S196" s="81" t="s">
        <v>2347</v>
      </c>
      <c r="T196" s="81" t="s">
        <v>2393</v>
      </c>
      <c r="U196" s="83">
        <v>41564.212280092594</v>
      </c>
      <c r="V196" s="85" t="s">
        <v>2716</v>
      </c>
      <c r="W196" s="81"/>
      <c r="X196" s="81"/>
      <c r="Y196" s="84" t="s">
        <v>4531</v>
      </c>
    </row>
    <row r="197" spans="1:25">
      <c r="A197" s="66" t="s">
        <v>293</v>
      </c>
      <c r="B197" s="66" t="s">
        <v>293</v>
      </c>
      <c r="C197" s="67"/>
      <c r="D197" s="68"/>
      <c r="E197" s="69"/>
      <c r="F197" s="70"/>
      <c r="G197" s="67"/>
      <c r="H197" s="71"/>
      <c r="I197" s="72"/>
      <c r="J197" s="72"/>
      <c r="K197" s="36"/>
      <c r="L197" s="79"/>
      <c r="M197" s="79"/>
      <c r="N197" s="74"/>
      <c r="O197" s="81" t="s">
        <v>179</v>
      </c>
      <c r="P197" s="83">
        <v>41563.017534722225</v>
      </c>
      <c r="Q197" s="81" t="s">
        <v>766</v>
      </c>
      <c r="R197" s="81"/>
      <c r="S197" s="81"/>
      <c r="T197" s="81" t="s">
        <v>2393</v>
      </c>
      <c r="U197" s="83">
        <v>41563.017534722225</v>
      </c>
      <c r="V197" s="85" t="s">
        <v>2717</v>
      </c>
      <c r="W197" s="81"/>
      <c r="X197" s="81"/>
      <c r="Y197" s="84" t="s">
        <v>4532</v>
      </c>
    </row>
    <row r="198" spans="1:25">
      <c r="A198" s="66" t="s">
        <v>293</v>
      </c>
      <c r="B198" s="66" t="s">
        <v>269</v>
      </c>
      <c r="C198" s="67"/>
      <c r="D198" s="68"/>
      <c r="E198" s="69"/>
      <c r="F198" s="70"/>
      <c r="G198" s="67"/>
      <c r="H198" s="71"/>
      <c r="I198" s="72"/>
      <c r="J198" s="72"/>
      <c r="K198" s="36"/>
      <c r="L198" s="79"/>
      <c r="M198" s="79"/>
      <c r="N198" s="74"/>
      <c r="O198" s="81" t="s">
        <v>622</v>
      </c>
      <c r="P198" s="83">
        <v>41563.452060185184</v>
      </c>
      <c r="Q198" s="81" t="s">
        <v>767</v>
      </c>
      <c r="R198" s="81"/>
      <c r="S198" s="81"/>
      <c r="T198" s="81" t="s">
        <v>2393</v>
      </c>
      <c r="U198" s="83">
        <v>41563.452060185184</v>
      </c>
      <c r="V198" s="85" t="s">
        <v>2718</v>
      </c>
      <c r="W198" s="81"/>
      <c r="X198" s="81"/>
      <c r="Y198" s="84" t="s">
        <v>4533</v>
      </c>
    </row>
    <row r="199" spans="1:25">
      <c r="A199" s="66" t="s">
        <v>293</v>
      </c>
      <c r="B199" s="66" t="s">
        <v>293</v>
      </c>
      <c r="C199" s="67"/>
      <c r="D199" s="68"/>
      <c r="E199" s="69"/>
      <c r="F199" s="70"/>
      <c r="G199" s="67"/>
      <c r="H199" s="71"/>
      <c r="I199" s="72"/>
      <c r="J199" s="72"/>
      <c r="K199" s="36"/>
      <c r="L199" s="79"/>
      <c r="M199" s="79"/>
      <c r="N199" s="74"/>
      <c r="O199" s="81" t="s">
        <v>179</v>
      </c>
      <c r="P199" s="83">
        <v>41563.453206018516</v>
      </c>
      <c r="Q199" s="81" t="s">
        <v>768</v>
      </c>
      <c r="R199" s="85" t="s">
        <v>2161</v>
      </c>
      <c r="S199" s="81" t="s">
        <v>2338</v>
      </c>
      <c r="T199" s="81" t="s">
        <v>2393</v>
      </c>
      <c r="U199" s="83">
        <v>41563.453206018516</v>
      </c>
      <c r="V199" s="85" t="s">
        <v>2719</v>
      </c>
      <c r="W199" s="81"/>
      <c r="X199" s="81"/>
      <c r="Y199" s="84" t="s">
        <v>4534</v>
      </c>
    </row>
    <row r="200" spans="1:25">
      <c r="A200" s="66" t="s">
        <v>293</v>
      </c>
      <c r="B200" s="66" t="s">
        <v>293</v>
      </c>
      <c r="C200" s="67"/>
      <c r="D200" s="68"/>
      <c r="E200" s="69"/>
      <c r="F200" s="70"/>
      <c r="G200" s="67"/>
      <c r="H200" s="71"/>
      <c r="I200" s="72"/>
      <c r="J200" s="72"/>
      <c r="K200" s="36"/>
      <c r="L200" s="79"/>
      <c r="M200" s="79"/>
      <c r="N200" s="74"/>
      <c r="O200" s="81" t="s">
        <v>179</v>
      </c>
      <c r="P200" s="83">
        <v>41564.7893287037</v>
      </c>
      <c r="Q200" s="81" t="s">
        <v>769</v>
      </c>
      <c r="R200" s="85" t="s">
        <v>2162</v>
      </c>
      <c r="S200" s="81" t="s">
        <v>2348</v>
      </c>
      <c r="T200" s="81" t="s">
        <v>2393</v>
      </c>
      <c r="U200" s="83">
        <v>41564.7893287037</v>
      </c>
      <c r="V200" s="85" t="s">
        <v>2720</v>
      </c>
      <c r="W200" s="81"/>
      <c r="X200" s="81"/>
      <c r="Y200" s="84" t="s">
        <v>4535</v>
      </c>
    </row>
    <row r="201" spans="1:25">
      <c r="A201" s="66" t="s">
        <v>293</v>
      </c>
      <c r="B201" s="66" t="s">
        <v>293</v>
      </c>
      <c r="C201" s="67"/>
      <c r="D201" s="68"/>
      <c r="E201" s="69"/>
      <c r="F201" s="70"/>
      <c r="G201" s="67"/>
      <c r="H201" s="71"/>
      <c r="I201" s="72"/>
      <c r="J201" s="72"/>
      <c r="K201" s="36"/>
      <c r="L201" s="79"/>
      <c r="M201" s="79"/>
      <c r="N201" s="74"/>
      <c r="O201" s="81" t="s">
        <v>179</v>
      </c>
      <c r="P201" s="83">
        <v>41565.720243055555</v>
      </c>
      <c r="Q201" s="81" t="s">
        <v>770</v>
      </c>
      <c r="R201" s="81"/>
      <c r="S201" s="81"/>
      <c r="T201" s="81" t="s">
        <v>2419</v>
      </c>
      <c r="U201" s="83">
        <v>41565.720243055555</v>
      </c>
      <c r="V201" s="85" t="s">
        <v>2721</v>
      </c>
      <c r="W201" s="81"/>
      <c r="X201" s="81"/>
      <c r="Y201" s="84" t="s">
        <v>4536</v>
      </c>
    </row>
    <row r="202" spans="1:25">
      <c r="A202" s="66" t="s">
        <v>294</v>
      </c>
      <c r="B202" s="66" t="s">
        <v>537</v>
      </c>
      <c r="C202" s="67"/>
      <c r="D202" s="68"/>
      <c r="E202" s="69"/>
      <c r="F202" s="70"/>
      <c r="G202" s="67"/>
      <c r="H202" s="71"/>
      <c r="I202" s="72"/>
      <c r="J202" s="72"/>
      <c r="K202" s="36"/>
      <c r="L202" s="79"/>
      <c r="M202" s="79"/>
      <c r="N202" s="74"/>
      <c r="O202" s="81" t="s">
        <v>622</v>
      </c>
      <c r="P202" s="83">
        <v>41563.698333333334</v>
      </c>
      <c r="Q202" s="81" t="s">
        <v>771</v>
      </c>
      <c r="R202" s="81"/>
      <c r="S202" s="81"/>
      <c r="T202" s="81" t="s">
        <v>2393</v>
      </c>
      <c r="U202" s="83">
        <v>41563.698333333334</v>
      </c>
      <c r="V202" s="85" t="s">
        <v>2722</v>
      </c>
      <c r="W202" s="81"/>
      <c r="X202" s="81"/>
      <c r="Y202" s="84" t="s">
        <v>4537</v>
      </c>
    </row>
    <row r="203" spans="1:25">
      <c r="A203" s="66" t="s">
        <v>295</v>
      </c>
      <c r="B203" s="66" t="s">
        <v>494</v>
      </c>
      <c r="C203" s="67"/>
      <c r="D203" s="68"/>
      <c r="E203" s="69"/>
      <c r="F203" s="70"/>
      <c r="G203" s="67"/>
      <c r="H203" s="71"/>
      <c r="I203" s="72"/>
      <c r="J203" s="72"/>
      <c r="K203" s="36"/>
      <c r="L203" s="79"/>
      <c r="M203" s="79"/>
      <c r="N203" s="74"/>
      <c r="O203" s="81" t="s">
        <v>622</v>
      </c>
      <c r="P203" s="83">
        <v>41565.748217592591</v>
      </c>
      <c r="Q203" s="81" t="s">
        <v>772</v>
      </c>
      <c r="R203" s="85" t="s">
        <v>2163</v>
      </c>
      <c r="S203" s="81" t="s">
        <v>2349</v>
      </c>
      <c r="T203" s="81" t="s">
        <v>2393</v>
      </c>
      <c r="U203" s="83">
        <v>41565.748217592591</v>
      </c>
      <c r="V203" s="85" t="s">
        <v>2723</v>
      </c>
      <c r="W203" s="81"/>
      <c r="X203" s="81"/>
      <c r="Y203" s="84" t="s">
        <v>4538</v>
      </c>
    </row>
    <row r="204" spans="1:25">
      <c r="A204" s="66" t="s">
        <v>296</v>
      </c>
      <c r="B204" s="66" t="s">
        <v>538</v>
      </c>
      <c r="C204" s="67"/>
      <c r="D204" s="68"/>
      <c r="E204" s="69"/>
      <c r="F204" s="70"/>
      <c r="G204" s="67"/>
      <c r="H204" s="71"/>
      <c r="I204" s="72"/>
      <c r="J204" s="72"/>
      <c r="K204" s="36"/>
      <c r="L204" s="79"/>
      <c r="M204" s="79"/>
      <c r="N204" s="74"/>
      <c r="O204" s="81" t="s">
        <v>622</v>
      </c>
      <c r="P204" s="83">
        <v>41565.758344907408</v>
      </c>
      <c r="Q204" s="81" t="s">
        <v>773</v>
      </c>
      <c r="R204" s="81"/>
      <c r="S204" s="81"/>
      <c r="T204" s="81" t="s">
        <v>2420</v>
      </c>
      <c r="U204" s="83">
        <v>41565.758344907408</v>
      </c>
      <c r="V204" s="85" t="s">
        <v>2724</v>
      </c>
      <c r="W204" s="81"/>
      <c r="X204" s="81"/>
      <c r="Y204" s="84" t="s">
        <v>4539</v>
      </c>
    </row>
    <row r="205" spans="1:25">
      <c r="A205" s="66" t="s">
        <v>296</v>
      </c>
      <c r="B205" s="66" t="s">
        <v>296</v>
      </c>
      <c r="C205" s="67"/>
      <c r="D205" s="68"/>
      <c r="E205" s="69"/>
      <c r="F205" s="70"/>
      <c r="G205" s="67"/>
      <c r="H205" s="71"/>
      <c r="I205" s="72"/>
      <c r="J205" s="72"/>
      <c r="K205" s="36"/>
      <c r="L205" s="79"/>
      <c r="M205" s="79"/>
      <c r="N205" s="74"/>
      <c r="O205" s="81" t="s">
        <v>179</v>
      </c>
      <c r="P205" s="83">
        <v>41565.652685185189</v>
      </c>
      <c r="Q205" s="81" t="s">
        <v>774</v>
      </c>
      <c r="R205" s="81"/>
      <c r="S205" s="81"/>
      <c r="T205" s="81" t="s">
        <v>2404</v>
      </c>
      <c r="U205" s="83">
        <v>41565.652685185189</v>
      </c>
      <c r="V205" s="85" t="s">
        <v>2725</v>
      </c>
      <c r="W205" s="81"/>
      <c r="X205" s="81"/>
      <c r="Y205" s="84" t="s">
        <v>4540</v>
      </c>
    </row>
    <row r="206" spans="1:25">
      <c r="A206" s="66" t="s">
        <v>296</v>
      </c>
      <c r="B206" s="66" t="s">
        <v>296</v>
      </c>
      <c r="C206" s="67"/>
      <c r="D206" s="68"/>
      <c r="E206" s="69"/>
      <c r="F206" s="70"/>
      <c r="G206" s="67"/>
      <c r="H206" s="71"/>
      <c r="I206" s="72"/>
      <c r="J206" s="72"/>
      <c r="K206" s="36"/>
      <c r="L206" s="79"/>
      <c r="M206" s="79"/>
      <c r="N206" s="74"/>
      <c r="O206" s="81" t="s">
        <v>179</v>
      </c>
      <c r="P206" s="83">
        <v>41565.661354166667</v>
      </c>
      <c r="Q206" s="81" t="s">
        <v>775</v>
      </c>
      <c r="R206" s="81"/>
      <c r="S206" s="81"/>
      <c r="T206" s="81" t="s">
        <v>2404</v>
      </c>
      <c r="U206" s="83">
        <v>41565.661354166667</v>
      </c>
      <c r="V206" s="85" t="s">
        <v>2726</v>
      </c>
      <c r="W206" s="81"/>
      <c r="X206" s="81"/>
      <c r="Y206" s="84" t="s">
        <v>4541</v>
      </c>
    </row>
    <row r="207" spans="1:25">
      <c r="A207" s="66" t="s">
        <v>296</v>
      </c>
      <c r="B207" s="66" t="s">
        <v>489</v>
      </c>
      <c r="C207" s="67"/>
      <c r="D207" s="68"/>
      <c r="E207" s="69"/>
      <c r="F207" s="70"/>
      <c r="G207" s="67"/>
      <c r="H207" s="71"/>
      <c r="I207" s="72"/>
      <c r="J207" s="72"/>
      <c r="K207" s="36"/>
      <c r="L207" s="79"/>
      <c r="M207" s="79"/>
      <c r="N207" s="74"/>
      <c r="O207" s="81" t="s">
        <v>622</v>
      </c>
      <c r="P207" s="83">
        <v>41565.75540509259</v>
      </c>
      <c r="Q207" s="81" t="s">
        <v>776</v>
      </c>
      <c r="R207" s="85" t="s">
        <v>2164</v>
      </c>
      <c r="S207" s="81" t="s">
        <v>2338</v>
      </c>
      <c r="T207" s="81" t="s">
        <v>2393</v>
      </c>
      <c r="U207" s="83">
        <v>41565.75540509259</v>
      </c>
      <c r="V207" s="85" t="s">
        <v>2727</v>
      </c>
      <c r="W207" s="81"/>
      <c r="X207" s="81"/>
      <c r="Y207" s="84" t="s">
        <v>4542</v>
      </c>
    </row>
    <row r="208" spans="1:25">
      <c r="A208" s="66" t="s">
        <v>296</v>
      </c>
      <c r="B208" s="66" t="s">
        <v>296</v>
      </c>
      <c r="C208" s="67"/>
      <c r="D208" s="68"/>
      <c r="E208" s="69"/>
      <c r="F208" s="70"/>
      <c r="G208" s="67"/>
      <c r="H208" s="71"/>
      <c r="I208" s="72"/>
      <c r="J208" s="72"/>
      <c r="K208" s="36"/>
      <c r="L208" s="79"/>
      <c r="M208" s="79"/>
      <c r="N208" s="74"/>
      <c r="O208" s="81" t="s">
        <v>179</v>
      </c>
      <c r="P208" s="83">
        <v>41565.757245370369</v>
      </c>
      <c r="Q208" s="81" t="s">
        <v>777</v>
      </c>
      <c r="R208" s="81"/>
      <c r="S208" s="81"/>
      <c r="T208" s="81" t="s">
        <v>2393</v>
      </c>
      <c r="U208" s="83">
        <v>41565.757245370369</v>
      </c>
      <c r="V208" s="85" t="s">
        <v>2728</v>
      </c>
      <c r="W208" s="81"/>
      <c r="X208" s="81"/>
      <c r="Y208" s="84" t="s">
        <v>4543</v>
      </c>
    </row>
    <row r="209" spans="1:25">
      <c r="A209" s="66" t="s">
        <v>297</v>
      </c>
      <c r="B209" s="66" t="s">
        <v>539</v>
      </c>
      <c r="C209" s="67"/>
      <c r="D209" s="68"/>
      <c r="E209" s="69"/>
      <c r="F209" s="70"/>
      <c r="G209" s="67"/>
      <c r="H209" s="71"/>
      <c r="I209" s="72"/>
      <c r="J209" s="72"/>
      <c r="K209" s="36"/>
      <c r="L209" s="79"/>
      <c r="M209" s="79"/>
      <c r="N209" s="74"/>
      <c r="O209" s="81" t="s">
        <v>622</v>
      </c>
      <c r="P209" s="83">
        <v>41563.772673611114</v>
      </c>
      <c r="Q209" s="81" t="s">
        <v>778</v>
      </c>
      <c r="R209" s="81"/>
      <c r="S209" s="81"/>
      <c r="T209" s="81" t="s">
        <v>2393</v>
      </c>
      <c r="U209" s="83">
        <v>41563.772673611114</v>
      </c>
      <c r="V209" s="85" t="s">
        <v>2729</v>
      </c>
      <c r="W209" s="81"/>
      <c r="X209" s="81"/>
      <c r="Y209" s="84" t="s">
        <v>4544</v>
      </c>
    </row>
    <row r="210" spans="1:25">
      <c r="A210" s="66" t="s">
        <v>297</v>
      </c>
      <c r="B210" s="66" t="s">
        <v>540</v>
      </c>
      <c r="C210" s="67"/>
      <c r="D210" s="68"/>
      <c r="E210" s="69"/>
      <c r="F210" s="70"/>
      <c r="G210" s="67"/>
      <c r="H210" s="71"/>
      <c r="I210" s="72"/>
      <c r="J210" s="72"/>
      <c r="K210" s="36"/>
      <c r="L210" s="79"/>
      <c r="M210" s="79"/>
      <c r="N210" s="74"/>
      <c r="O210" s="81" t="s">
        <v>622</v>
      </c>
      <c r="P210" s="83">
        <v>41564.542511574073</v>
      </c>
      <c r="Q210" s="81" t="s">
        <v>779</v>
      </c>
      <c r="R210" s="81"/>
      <c r="S210" s="81"/>
      <c r="T210" s="81" t="s">
        <v>2393</v>
      </c>
      <c r="U210" s="83">
        <v>41564.542511574073</v>
      </c>
      <c r="V210" s="85" t="s">
        <v>2730</v>
      </c>
      <c r="W210" s="81"/>
      <c r="X210" s="81"/>
      <c r="Y210" s="84" t="s">
        <v>4545</v>
      </c>
    </row>
    <row r="211" spans="1:25">
      <c r="A211" s="66" t="s">
        <v>297</v>
      </c>
      <c r="B211" s="66" t="s">
        <v>541</v>
      </c>
      <c r="C211" s="67"/>
      <c r="D211" s="68"/>
      <c r="E211" s="69"/>
      <c r="F211" s="70"/>
      <c r="G211" s="67"/>
      <c r="H211" s="71"/>
      <c r="I211" s="72"/>
      <c r="J211" s="72"/>
      <c r="K211" s="36"/>
      <c r="L211" s="79"/>
      <c r="M211" s="79"/>
      <c r="N211" s="74"/>
      <c r="O211" s="81" t="s">
        <v>622</v>
      </c>
      <c r="P211" s="83">
        <v>41565.530682870369</v>
      </c>
      <c r="Q211" s="81" t="s">
        <v>780</v>
      </c>
      <c r="R211" s="81"/>
      <c r="S211" s="81"/>
      <c r="T211" s="81" t="s">
        <v>2393</v>
      </c>
      <c r="U211" s="83">
        <v>41565.530682870369</v>
      </c>
      <c r="V211" s="85" t="s">
        <v>2731</v>
      </c>
      <c r="W211" s="81"/>
      <c r="X211" s="81"/>
      <c r="Y211" s="84" t="s">
        <v>4546</v>
      </c>
    </row>
    <row r="212" spans="1:25">
      <c r="A212" s="66" t="s">
        <v>297</v>
      </c>
      <c r="B212" s="66" t="s">
        <v>515</v>
      </c>
      <c r="C212" s="67"/>
      <c r="D212" s="68"/>
      <c r="E212" s="69"/>
      <c r="F212" s="70"/>
      <c r="G212" s="67"/>
      <c r="H212" s="71"/>
      <c r="I212" s="72"/>
      <c r="J212" s="72"/>
      <c r="K212" s="36"/>
      <c r="L212" s="79"/>
      <c r="M212" s="79"/>
      <c r="N212" s="74"/>
      <c r="O212" s="81" t="s">
        <v>622</v>
      </c>
      <c r="P212" s="83">
        <v>41563.772673611114</v>
      </c>
      <c r="Q212" s="81" t="s">
        <v>778</v>
      </c>
      <c r="R212" s="81"/>
      <c r="S212" s="81"/>
      <c r="T212" s="81" t="s">
        <v>2393</v>
      </c>
      <c r="U212" s="83">
        <v>41563.772673611114</v>
      </c>
      <c r="V212" s="85" t="s">
        <v>2729</v>
      </c>
      <c r="W212" s="81"/>
      <c r="X212" s="81"/>
      <c r="Y212" s="84" t="s">
        <v>4544</v>
      </c>
    </row>
    <row r="213" spans="1:25">
      <c r="A213" s="66" t="s">
        <v>297</v>
      </c>
      <c r="B213" s="66" t="s">
        <v>524</v>
      </c>
      <c r="C213" s="67"/>
      <c r="D213" s="68"/>
      <c r="E213" s="69"/>
      <c r="F213" s="70"/>
      <c r="G213" s="67"/>
      <c r="H213" s="71"/>
      <c r="I213" s="72"/>
      <c r="J213" s="72"/>
      <c r="K213" s="36"/>
      <c r="L213" s="79"/>
      <c r="M213" s="79"/>
      <c r="N213" s="74"/>
      <c r="O213" s="81" t="s">
        <v>622</v>
      </c>
      <c r="P213" s="83">
        <v>41564.542511574073</v>
      </c>
      <c r="Q213" s="81" t="s">
        <v>779</v>
      </c>
      <c r="R213" s="81"/>
      <c r="S213" s="81"/>
      <c r="T213" s="81" t="s">
        <v>2393</v>
      </c>
      <c r="U213" s="83">
        <v>41564.542511574073</v>
      </c>
      <c r="V213" s="85" t="s">
        <v>2730</v>
      </c>
      <c r="W213" s="81"/>
      <c r="X213" s="81"/>
      <c r="Y213" s="84" t="s">
        <v>4545</v>
      </c>
    </row>
    <row r="214" spans="1:25">
      <c r="A214" s="66" t="s">
        <v>297</v>
      </c>
      <c r="B214" s="66" t="s">
        <v>494</v>
      </c>
      <c r="C214" s="67"/>
      <c r="D214" s="68"/>
      <c r="E214" s="69"/>
      <c r="F214" s="70"/>
      <c r="G214" s="67"/>
      <c r="H214" s="71"/>
      <c r="I214" s="72"/>
      <c r="J214" s="72"/>
      <c r="K214" s="36"/>
      <c r="L214" s="79"/>
      <c r="M214" s="79"/>
      <c r="N214" s="74"/>
      <c r="O214" s="81" t="s">
        <v>622</v>
      </c>
      <c r="P214" s="83">
        <v>41564.626747685186</v>
      </c>
      <c r="Q214" s="81" t="s">
        <v>781</v>
      </c>
      <c r="R214" s="81"/>
      <c r="S214" s="81"/>
      <c r="T214" s="81" t="s">
        <v>2393</v>
      </c>
      <c r="U214" s="83">
        <v>41564.626747685186</v>
      </c>
      <c r="V214" s="85" t="s">
        <v>2732</v>
      </c>
      <c r="W214" s="81"/>
      <c r="X214" s="81"/>
      <c r="Y214" s="84" t="s">
        <v>4547</v>
      </c>
    </row>
    <row r="215" spans="1:25">
      <c r="A215" s="66" t="s">
        <v>297</v>
      </c>
      <c r="B215" s="66" t="s">
        <v>494</v>
      </c>
      <c r="C215" s="67"/>
      <c r="D215" s="68"/>
      <c r="E215" s="69"/>
      <c r="F215" s="70"/>
      <c r="G215" s="67"/>
      <c r="H215" s="71"/>
      <c r="I215" s="72"/>
      <c r="J215" s="72"/>
      <c r="K215" s="36"/>
      <c r="L215" s="79"/>
      <c r="M215" s="79"/>
      <c r="N215" s="74"/>
      <c r="O215" s="81" t="s">
        <v>622</v>
      </c>
      <c r="P215" s="83">
        <v>41564.65966435185</v>
      </c>
      <c r="Q215" s="81" t="s">
        <v>782</v>
      </c>
      <c r="R215" s="81"/>
      <c r="S215" s="81"/>
      <c r="T215" s="81" t="s">
        <v>2393</v>
      </c>
      <c r="U215" s="83">
        <v>41564.65966435185</v>
      </c>
      <c r="V215" s="85" t="s">
        <v>2733</v>
      </c>
      <c r="W215" s="81"/>
      <c r="X215" s="81"/>
      <c r="Y215" s="84" t="s">
        <v>4548</v>
      </c>
    </row>
    <row r="216" spans="1:25">
      <c r="A216" s="66" t="s">
        <v>297</v>
      </c>
      <c r="B216" s="66" t="s">
        <v>297</v>
      </c>
      <c r="C216" s="67"/>
      <c r="D216" s="68"/>
      <c r="E216" s="69"/>
      <c r="F216" s="70"/>
      <c r="G216" s="67"/>
      <c r="H216" s="71"/>
      <c r="I216" s="72"/>
      <c r="J216" s="72"/>
      <c r="K216" s="36"/>
      <c r="L216" s="79"/>
      <c r="M216" s="79"/>
      <c r="N216" s="74"/>
      <c r="O216" s="81" t="s">
        <v>179</v>
      </c>
      <c r="P216" s="83">
        <v>41564.905162037037</v>
      </c>
      <c r="Q216" s="81" t="s">
        <v>783</v>
      </c>
      <c r="R216" s="81"/>
      <c r="S216" s="81"/>
      <c r="T216" s="81" t="s">
        <v>2393</v>
      </c>
      <c r="U216" s="83">
        <v>41564.905162037037</v>
      </c>
      <c r="V216" s="85" t="s">
        <v>2734</v>
      </c>
      <c r="W216" s="81"/>
      <c r="X216" s="81"/>
      <c r="Y216" s="84" t="s">
        <v>4549</v>
      </c>
    </row>
    <row r="217" spans="1:25">
      <c r="A217" s="66" t="s">
        <v>297</v>
      </c>
      <c r="B217" s="66" t="s">
        <v>542</v>
      </c>
      <c r="C217" s="67"/>
      <c r="D217" s="68"/>
      <c r="E217" s="69"/>
      <c r="F217" s="70"/>
      <c r="G217" s="67"/>
      <c r="H217" s="71"/>
      <c r="I217" s="72"/>
      <c r="J217" s="72"/>
      <c r="K217" s="36"/>
      <c r="L217" s="79"/>
      <c r="M217" s="79"/>
      <c r="N217" s="74"/>
      <c r="O217" s="81" t="s">
        <v>622</v>
      </c>
      <c r="P217" s="83">
        <v>41565.530682870369</v>
      </c>
      <c r="Q217" s="81" t="s">
        <v>780</v>
      </c>
      <c r="R217" s="81"/>
      <c r="S217" s="81"/>
      <c r="T217" s="81" t="s">
        <v>2393</v>
      </c>
      <c r="U217" s="83">
        <v>41565.530682870369</v>
      </c>
      <c r="V217" s="85" t="s">
        <v>2731</v>
      </c>
      <c r="W217" s="81"/>
      <c r="X217" s="81"/>
      <c r="Y217" s="84" t="s">
        <v>4546</v>
      </c>
    </row>
    <row r="218" spans="1:25">
      <c r="A218" s="66" t="s">
        <v>297</v>
      </c>
      <c r="B218" s="66" t="s">
        <v>297</v>
      </c>
      <c r="C218" s="67"/>
      <c r="D218" s="68"/>
      <c r="E218" s="69"/>
      <c r="F218" s="70"/>
      <c r="G218" s="67"/>
      <c r="H218" s="71"/>
      <c r="I218" s="72"/>
      <c r="J218" s="72"/>
      <c r="K218" s="36"/>
      <c r="L218" s="79"/>
      <c r="M218" s="79"/>
      <c r="N218" s="74"/>
      <c r="O218" s="81" t="s">
        <v>179</v>
      </c>
      <c r="P218" s="83">
        <v>41565.656215277777</v>
      </c>
      <c r="Q218" s="81" t="s">
        <v>784</v>
      </c>
      <c r="R218" s="81"/>
      <c r="S218" s="81"/>
      <c r="T218" s="81" t="s">
        <v>2393</v>
      </c>
      <c r="U218" s="83">
        <v>41565.656215277777</v>
      </c>
      <c r="V218" s="85" t="s">
        <v>2735</v>
      </c>
      <c r="W218" s="81"/>
      <c r="X218" s="81"/>
      <c r="Y218" s="84" t="s">
        <v>4550</v>
      </c>
    </row>
    <row r="219" spans="1:25">
      <c r="A219" s="66" t="s">
        <v>297</v>
      </c>
      <c r="B219" s="66" t="s">
        <v>390</v>
      </c>
      <c r="C219" s="67"/>
      <c r="D219" s="68"/>
      <c r="E219" s="69"/>
      <c r="F219" s="70"/>
      <c r="G219" s="67"/>
      <c r="H219" s="71"/>
      <c r="I219" s="72"/>
      <c r="J219" s="72"/>
      <c r="K219" s="36"/>
      <c r="L219" s="79"/>
      <c r="M219" s="79"/>
      <c r="N219" s="74"/>
      <c r="O219" s="81" t="s">
        <v>622</v>
      </c>
      <c r="P219" s="83">
        <v>41565.759375000001</v>
      </c>
      <c r="Q219" s="81" t="s">
        <v>785</v>
      </c>
      <c r="R219" s="81"/>
      <c r="S219" s="81"/>
      <c r="T219" s="81" t="s">
        <v>2393</v>
      </c>
      <c r="U219" s="83">
        <v>41565.759375000001</v>
      </c>
      <c r="V219" s="85" t="s">
        <v>2736</v>
      </c>
      <c r="W219" s="81"/>
      <c r="X219" s="81"/>
      <c r="Y219" s="84" t="s">
        <v>4551</v>
      </c>
    </row>
    <row r="220" spans="1:25">
      <c r="A220" s="66" t="s">
        <v>298</v>
      </c>
      <c r="B220" s="66" t="s">
        <v>543</v>
      </c>
      <c r="C220" s="67"/>
      <c r="D220" s="68"/>
      <c r="E220" s="69"/>
      <c r="F220" s="70"/>
      <c r="G220" s="67"/>
      <c r="H220" s="71"/>
      <c r="I220" s="72"/>
      <c r="J220" s="72"/>
      <c r="K220" s="36"/>
      <c r="L220" s="79"/>
      <c r="M220" s="79"/>
      <c r="N220" s="74"/>
      <c r="O220" s="81" t="s">
        <v>622</v>
      </c>
      <c r="P220" s="83">
        <v>41565.511400462965</v>
      </c>
      <c r="Q220" s="81" t="s">
        <v>786</v>
      </c>
      <c r="R220" s="81"/>
      <c r="S220" s="81"/>
      <c r="T220" s="81" t="s">
        <v>2393</v>
      </c>
      <c r="U220" s="83">
        <v>41565.511400462965</v>
      </c>
      <c r="V220" s="85" t="s">
        <v>2737</v>
      </c>
      <c r="W220" s="81"/>
      <c r="X220" s="81"/>
      <c r="Y220" s="84" t="s">
        <v>4552</v>
      </c>
    </row>
    <row r="221" spans="1:25">
      <c r="A221" s="66" t="s">
        <v>299</v>
      </c>
      <c r="B221" s="66" t="s">
        <v>543</v>
      </c>
      <c r="C221" s="67"/>
      <c r="D221" s="68"/>
      <c r="E221" s="69"/>
      <c r="F221" s="70"/>
      <c r="G221" s="67"/>
      <c r="H221" s="71"/>
      <c r="I221" s="72"/>
      <c r="J221" s="72"/>
      <c r="K221" s="36"/>
      <c r="L221" s="79"/>
      <c r="M221" s="79"/>
      <c r="N221" s="74"/>
      <c r="O221" s="81" t="s">
        <v>622</v>
      </c>
      <c r="P221" s="83">
        <v>41565.604270833333</v>
      </c>
      <c r="Q221" s="81" t="s">
        <v>787</v>
      </c>
      <c r="R221" s="81"/>
      <c r="S221" s="81"/>
      <c r="T221" s="81" t="s">
        <v>2393</v>
      </c>
      <c r="U221" s="83">
        <v>41565.604270833333</v>
      </c>
      <c r="V221" s="85" t="s">
        <v>2738</v>
      </c>
      <c r="W221" s="81"/>
      <c r="X221" s="81"/>
      <c r="Y221" s="84" t="s">
        <v>4553</v>
      </c>
    </row>
    <row r="222" spans="1:25">
      <c r="A222" s="66" t="s">
        <v>298</v>
      </c>
      <c r="B222" s="66" t="s">
        <v>299</v>
      </c>
      <c r="C222" s="67"/>
      <c r="D222" s="68"/>
      <c r="E222" s="69"/>
      <c r="F222" s="70"/>
      <c r="G222" s="67"/>
      <c r="H222" s="71"/>
      <c r="I222" s="72"/>
      <c r="J222" s="72"/>
      <c r="K222" s="36"/>
      <c r="L222" s="79"/>
      <c r="M222" s="79"/>
      <c r="N222" s="74"/>
      <c r="O222" s="81" t="s">
        <v>622</v>
      </c>
      <c r="P222" s="83">
        <v>41565.511400462965</v>
      </c>
      <c r="Q222" s="81" t="s">
        <v>786</v>
      </c>
      <c r="R222" s="81"/>
      <c r="S222" s="81"/>
      <c r="T222" s="81" t="s">
        <v>2393</v>
      </c>
      <c r="U222" s="83">
        <v>41565.511400462965</v>
      </c>
      <c r="V222" s="85" t="s">
        <v>2737</v>
      </c>
      <c r="W222" s="81"/>
      <c r="X222" s="81"/>
      <c r="Y222" s="84" t="s">
        <v>4552</v>
      </c>
    </row>
    <row r="223" spans="1:25">
      <c r="A223" s="66" t="s">
        <v>299</v>
      </c>
      <c r="B223" s="66" t="s">
        <v>298</v>
      </c>
      <c r="C223" s="67"/>
      <c r="D223" s="68"/>
      <c r="E223" s="69"/>
      <c r="F223" s="70"/>
      <c r="G223" s="67"/>
      <c r="H223" s="71"/>
      <c r="I223" s="72"/>
      <c r="J223" s="72"/>
      <c r="K223" s="36"/>
      <c r="L223" s="79"/>
      <c r="M223" s="79"/>
      <c r="N223" s="74"/>
      <c r="O223" s="81" t="s">
        <v>622</v>
      </c>
      <c r="P223" s="83">
        <v>41565.604270833333</v>
      </c>
      <c r="Q223" s="81" t="s">
        <v>787</v>
      </c>
      <c r="R223" s="81"/>
      <c r="S223" s="81"/>
      <c r="T223" s="81" t="s">
        <v>2393</v>
      </c>
      <c r="U223" s="83">
        <v>41565.604270833333</v>
      </c>
      <c r="V223" s="85" t="s">
        <v>2738</v>
      </c>
      <c r="W223" s="81"/>
      <c r="X223" s="81"/>
      <c r="Y223" s="84" t="s">
        <v>4553</v>
      </c>
    </row>
    <row r="224" spans="1:25">
      <c r="A224" s="66" t="s">
        <v>299</v>
      </c>
      <c r="B224" s="66" t="s">
        <v>493</v>
      </c>
      <c r="C224" s="67"/>
      <c r="D224" s="68"/>
      <c r="E224" s="69"/>
      <c r="F224" s="70"/>
      <c r="G224" s="67"/>
      <c r="H224" s="71"/>
      <c r="I224" s="72"/>
      <c r="J224" s="72"/>
      <c r="K224" s="36"/>
      <c r="L224" s="79"/>
      <c r="M224" s="79"/>
      <c r="N224" s="74"/>
      <c r="O224" s="81" t="s">
        <v>622</v>
      </c>
      <c r="P224" s="83">
        <v>41565.793310185189</v>
      </c>
      <c r="Q224" s="81" t="s">
        <v>788</v>
      </c>
      <c r="R224" s="81"/>
      <c r="S224" s="81"/>
      <c r="T224" s="81" t="s">
        <v>2393</v>
      </c>
      <c r="U224" s="83">
        <v>41565.793310185189</v>
      </c>
      <c r="V224" s="85" t="s">
        <v>2739</v>
      </c>
      <c r="W224" s="81"/>
      <c r="X224" s="81"/>
      <c r="Y224" s="84" t="s">
        <v>4554</v>
      </c>
    </row>
    <row r="225" spans="1:25">
      <c r="A225" s="66" t="s">
        <v>300</v>
      </c>
      <c r="B225" s="66" t="s">
        <v>489</v>
      </c>
      <c r="C225" s="67"/>
      <c r="D225" s="68"/>
      <c r="E225" s="69"/>
      <c r="F225" s="70"/>
      <c r="G225" s="67"/>
      <c r="H225" s="71"/>
      <c r="I225" s="72"/>
      <c r="J225" s="72"/>
      <c r="K225" s="36"/>
      <c r="L225" s="79"/>
      <c r="M225" s="79"/>
      <c r="N225" s="74"/>
      <c r="O225" s="81" t="s">
        <v>622</v>
      </c>
      <c r="P225" s="83">
        <v>41565.801851851851</v>
      </c>
      <c r="Q225" s="81" t="s">
        <v>676</v>
      </c>
      <c r="R225" s="85" t="s">
        <v>2145</v>
      </c>
      <c r="S225" s="81" t="s">
        <v>2338</v>
      </c>
      <c r="T225" s="81" t="s">
        <v>2393</v>
      </c>
      <c r="U225" s="83">
        <v>41565.801851851851</v>
      </c>
      <c r="V225" s="85" t="s">
        <v>2740</v>
      </c>
      <c r="W225" s="81"/>
      <c r="X225" s="81"/>
      <c r="Y225" s="84" t="s">
        <v>4555</v>
      </c>
    </row>
    <row r="226" spans="1:25">
      <c r="A226" s="66" t="s">
        <v>301</v>
      </c>
      <c r="B226" s="66" t="s">
        <v>301</v>
      </c>
      <c r="C226" s="67"/>
      <c r="D226" s="68"/>
      <c r="E226" s="69"/>
      <c r="F226" s="70"/>
      <c r="G226" s="67"/>
      <c r="H226" s="71"/>
      <c r="I226" s="72"/>
      <c r="J226" s="72"/>
      <c r="K226" s="36"/>
      <c r="L226" s="79"/>
      <c r="M226" s="79"/>
      <c r="N226" s="74"/>
      <c r="O226" s="81" t="s">
        <v>179</v>
      </c>
      <c r="P226" s="83">
        <v>41565.759027777778</v>
      </c>
      <c r="Q226" s="81" t="s">
        <v>789</v>
      </c>
      <c r="R226" s="81"/>
      <c r="S226" s="81"/>
      <c r="T226" s="81" t="s">
        <v>2393</v>
      </c>
      <c r="U226" s="83">
        <v>41565.759027777778</v>
      </c>
      <c r="V226" s="85" t="s">
        <v>2741</v>
      </c>
      <c r="W226" s="81"/>
      <c r="X226" s="81"/>
      <c r="Y226" s="84" t="s">
        <v>4556</v>
      </c>
    </row>
    <row r="227" spans="1:25">
      <c r="A227" s="66" t="s">
        <v>301</v>
      </c>
      <c r="B227" s="66" t="s">
        <v>423</v>
      </c>
      <c r="C227" s="67"/>
      <c r="D227" s="68"/>
      <c r="E227" s="69"/>
      <c r="F227" s="70"/>
      <c r="G227" s="67"/>
      <c r="H227" s="71"/>
      <c r="I227" s="72"/>
      <c r="J227" s="72"/>
      <c r="K227" s="36"/>
      <c r="L227" s="79"/>
      <c r="M227" s="79"/>
      <c r="N227" s="74"/>
      <c r="O227" s="81" t="s">
        <v>621</v>
      </c>
      <c r="P227" s="83">
        <v>41565.813726851855</v>
      </c>
      <c r="Q227" s="81" t="s">
        <v>790</v>
      </c>
      <c r="R227" s="81"/>
      <c r="S227" s="81"/>
      <c r="T227" s="81" t="s">
        <v>2393</v>
      </c>
      <c r="U227" s="83">
        <v>41565.813726851855</v>
      </c>
      <c r="V227" s="85" t="s">
        <v>2742</v>
      </c>
      <c r="W227" s="81"/>
      <c r="X227" s="81"/>
      <c r="Y227" s="84" t="s">
        <v>4557</v>
      </c>
    </row>
    <row r="228" spans="1:25">
      <c r="A228" s="66" t="s">
        <v>302</v>
      </c>
      <c r="B228" s="66" t="s">
        <v>464</v>
      </c>
      <c r="C228" s="67"/>
      <c r="D228" s="68"/>
      <c r="E228" s="69"/>
      <c r="F228" s="70"/>
      <c r="G228" s="67"/>
      <c r="H228" s="71"/>
      <c r="I228" s="72"/>
      <c r="J228" s="72"/>
      <c r="K228" s="36"/>
      <c r="L228" s="79"/>
      <c r="M228" s="79"/>
      <c r="N228" s="74"/>
      <c r="O228" s="81" t="s">
        <v>622</v>
      </c>
      <c r="P228" s="83">
        <v>41565.823287037034</v>
      </c>
      <c r="Q228" s="81" t="s">
        <v>791</v>
      </c>
      <c r="R228" s="81"/>
      <c r="S228" s="81"/>
      <c r="T228" s="81" t="s">
        <v>2393</v>
      </c>
      <c r="U228" s="83">
        <v>41565.823287037034</v>
      </c>
      <c r="V228" s="85" t="s">
        <v>2743</v>
      </c>
      <c r="W228" s="81"/>
      <c r="X228" s="81"/>
      <c r="Y228" s="84" t="s">
        <v>4558</v>
      </c>
    </row>
    <row r="229" spans="1:25">
      <c r="A229" s="66" t="s">
        <v>302</v>
      </c>
      <c r="B229" s="66" t="s">
        <v>505</v>
      </c>
      <c r="C229" s="67"/>
      <c r="D229" s="68"/>
      <c r="E229" s="69"/>
      <c r="F229" s="70"/>
      <c r="G229" s="67"/>
      <c r="H229" s="71"/>
      <c r="I229" s="72"/>
      <c r="J229" s="72"/>
      <c r="K229" s="36"/>
      <c r="L229" s="79"/>
      <c r="M229" s="79"/>
      <c r="N229" s="74"/>
      <c r="O229" s="81" t="s">
        <v>621</v>
      </c>
      <c r="P229" s="83">
        <v>41565.823287037034</v>
      </c>
      <c r="Q229" s="81" t="s">
        <v>791</v>
      </c>
      <c r="R229" s="81"/>
      <c r="S229" s="81"/>
      <c r="T229" s="81" t="s">
        <v>2393</v>
      </c>
      <c r="U229" s="83">
        <v>41565.823287037034</v>
      </c>
      <c r="V229" s="85" t="s">
        <v>2743</v>
      </c>
      <c r="W229" s="81"/>
      <c r="X229" s="81"/>
      <c r="Y229" s="84" t="s">
        <v>4558</v>
      </c>
    </row>
    <row r="230" spans="1:25">
      <c r="A230" s="66" t="s">
        <v>303</v>
      </c>
      <c r="B230" s="66" t="s">
        <v>303</v>
      </c>
      <c r="C230" s="67"/>
      <c r="D230" s="68"/>
      <c r="E230" s="69"/>
      <c r="F230" s="70"/>
      <c r="G230" s="67"/>
      <c r="H230" s="71"/>
      <c r="I230" s="72"/>
      <c r="J230" s="72"/>
      <c r="K230" s="36"/>
      <c r="L230" s="79"/>
      <c r="M230" s="79"/>
      <c r="N230" s="74"/>
      <c r="O230" s="81" t="s">
        <v>179</v>
      </c>
      <c r="P230" s="83">
        <v>41564.582361111112</v>
      </c>
      <c r="Q230" s="81" t="s">
        <v>792</v>
      </c>
      <c r="R230" s="85" t="s">
        <v>2165</v>
      </c>
      <c r="S230" s="81" t="s">
        <v>2332</v>
      </c>
      <c r="T230" s="81" t="s">
        <v>2393</v>
      </c>
      <c r="U230" s="83">
        <v>41564.582361111112</v>
      </c>
      <c r="V230" s="85" t="s">
        <v>2744</v>
      </c>
      <c r="W230" s="81"/>
      <c r="X230" s="81"/>
      <c r="Y230" s="84" t="s">
        <v>4559</v>
      </c>
    </row>
    <row r="231" spans="1:25">
      <c r="A231" s="66" t="s">
        <v>303</v>
      </c>
      <c r="B231" s="66" t="s">
        <v>303</v>
      </c>
      <c r="C231" s="67"/>
      <c r="D231" s="68"/>
      <c r="E231" s="69"/>
      <c r="F231" s="70"/>
      <c r="G231" s="67"/>
      <c r="H231" s="71"/>
      <c r="I231" s="72"/>
      <c r="J231" s="72"/>
      <c r="K231" s="36"/>
      <c r="L231" s="79"/>
      <c r="M231" s="79"/>
      <c r="N231" s="74"/>
      <c r="O231" s="81" t="s">
        <v>179</v>
      </c>
      <c r="P231" s="83">
        <v>41565.604039351849</v>
      </c>
      <c r="Q231" s="81" t="s">
        <v>793</v>
      </c>
      <c r="R231" s="85" t="s">
        <v>2166</v>
      </c>
      <c r="S231" s="81" t="s">
        <v>2332</v>
      </c>
      <c r="T231" s="81" t="s">
        <v>2393</v>
      </c>
      <c r="U231" s="83">
        <v>41565.604039351849</v>
      </c>
      <c r="V231" s="85" t="s">
        <v>2745</v>
      </c>
      <c r="W231" s="81"/>
      <c r="X231" s="81"/>
      <c r="Y231" s="84" t="s">
        <v>4560</v>
      </c>
    </row>
    <row r="232" spans="1:25">
      <c r="A232" s="66" t="s">
        <v>303</v>
      </c>
      <c r="B232" s="66" t="s">
        <v>303</v>
      </c>
      <c r="C232" s="67"/>
      <c r="D232" s="68"/>
      <c r="E232" s="69"/>
      <c r="F232" s="70"/>
      <c r="G232" s="67"/>
      <c r="H232" s="71"/>
      <c r="I232" s="72"/>
      <c r="J232" s="72"/>
      <c r="K232" s="36"/>
      <c r="L232" s="79"/>
      <c r="M232" s="79"/>
      <c r="N232" s="74"/>
      <c r="O232" s="81" t="s">
        <v>179</v>
      </c>
      <c r="P232" s="83">
        <v>41565.834201388891</v>
      </c>
      <c r="Q232" s="81" t="s">
        <v>794</v>
      </c>
      <c r="R232" s="85" t="s">
        <v>2167</v>
      </c>
      <c r="S232" s="81" t="s">
        <v>2332</v>
      </c>
      <c r="T232" s="81" t="s">
        <v>2393</v>
      </c>
      <c r="U232" s="83">
        <v>41565.834201388891</v>
      </c>
      <c r="V232" s="85" t="s">
        <v>2746</v>
      </c>
      <c r="W232" s="81"/>
      <c r="X232" s="81"/>
      <c r="Y232" s="84" t="s">
        <v>4561</v>
      </c>
    </row>
    <row r="233" spans="1:25">
      <c r="A233" s="66" t="s">
        <v>304</v>
      </c>
      <c r="B233" s="66" t="s">
        <v>303</v>
      </c>
      <c r="C233" s="67"/>
      <c r="D233" s="68"/>
      <c r="E233" s="69"/>
      <c r="F233" s="70"/>
      <c r="G233" s="67"/>
      <c r="H233" s="71"/>
      <c r="I233" s="72"/>
      <c r="J233" s="72"/>
      <c r="K233" s="36"/>
      <c r="L233" s="79"/>
      <c r="M233" s="79"/>
      <c r="N233" s="74"/>
      <c r="O233" s="81" t="s">
        <v>622</v>
      </c>
      <c r="P233" s="83">
        <v>41565.838773148149</v>
      </c>
      <c r="Q233" s="81" t="s">
        <v>795</v>
      </c>
      <c r="R233" s="81"/>
      <c r="S233" s="81"/>
      <c r="T233" s="81" t="s">
        <v>2393</v>
      </c>
      <c r="U233" s="83">
        <v>41565.838773148149</v>
      </c>
      <c r="V233" s="85" t="s">
        <v>2747</v>
      </c>
      <c r="W233" s="81"/>
      <c r="X233" s="81"/>
      <c r="Y233" s="84" t="s">
        <v>4562</v>
      </c>
    </row>
    <row r="234" spans="1:25">
      <c r="A234" s="66" t="s">
        <v>305</v>
      </c>
      <c r="B234" s="66" t="s">
        <v>306</v>
      </c>
      <c r="C234" s="67"/>
      <c r="D234" s="68"/>
      <c r="E234" s="69"/>
      <c r="F234" s="70"/>
      <c r="G234" s="67"/>
      <c r="H234" s="71"/>
      <c r="I234" s="72"/>
      <c r="J234" s="72"/>
      <c r="K234" s="36"/>
      <c r="L234" s="79"/>
      <c r="M234" s="79"/>
      <c r="N234" s="74"/>
      <c r="O234" s="81" t="s">
        <v>621</v>
      </c>
      <c r="P234" s="83">
        <v>41565.798148148147</v>
      </c>
      <c r="Q234" s="81" t="s">
        <v>796</v>
      </c>
      <c r="R234" s="81"/>
      <c r="S234" s="81"/>
      <c r="T234" s="81" t="s">
        <v>2393</v>
      </c>
      <c r="U234" s="83">
        <v>41565.798148148147</v>
      </c>
      <c r="V234" s="85" t="s">
        <v>2748</v>
      </c>
      <c r="W234" s="81"/>
      <c r="X234" s="81"/>
      <c r="Y234" s="84" t="s">
        <v>4563</v>
      </c>
    </row>
    <row r="235" spans="1:25">
      <c r="A235" s="66" t="s">
        <v>306</v>
      </c>
      <c r="B235" s="66" t="s">
        <v>305</v>
      </c>
      <c r="C235" s="67"/>
      <c r="D235" s="68"/>
      <c r="E235" s="69"/>
      <c r="F235" s="70"/>
      <c r="G235" s="67"/>
      <c r="H235" s="71"/>
      <c r="I235" s="72"/>
      <c r="J235" s="72"/>
      <c r="K235" s="36"/>
      <c r="L235" s="79"/>
      <c r="M235" s="79"/>
      <c r="N235" s="74"/>
      <c r="O235" s="81" t="s">
        <v>622</v>
      </c>
      <c r="P235" s="83">
        <v>41565.857997685183</v>
      </c>
      <c r="Q235" s="81" t="s">
        <v>797</v>
      </c>
      <c r="R235" s="81"/>
      <c r="S235" s="81"/>
      <c r="T235" s="81" t="s">
        <v>2393</v>
      </c>
      <c r="U235" s="83">
        <v>41565.857997685183</v>
      </c>
      <c r="V235" s="85" t="s">
        <v>2749</v>
      </c>
      <c r="W235" s="81"/>
      <c r="X235" s="81"/>
      <c r="Y235" s="84" t="s">
        <v>4564</v>
      </c>
    </row>
    <row r="236" spans="1:25">
      <c r="A236" s="66" t="s">
        <v>307</v>
      </c>
      <c r="B236" s="66" t="s">
        <v>544</v>
      </c>
      <c r="C236" s="67"/>
      <c r="D236" s="68"/>
      <c r="E236" s="69"/>
      <c r="F236" s="70"/>
      <c r="G236" s="67"/>
      <c r="H236" s="71"/>
      <c r="I236" s="72"/>
      <c r="J236" s="72"/>
      <c r="K236" s="36"/>
      <c r="L236" s="79"/>
      <c r="M236" s="79"/>
      <c r="N236" s="74"/>
      <c r="O236" s="81" t="s">
        <v>622</v>
      </c>
      <c r="P236" s="83">
        <v>41565.888136574074</v>
      </c>
      <c r="Q236" s="81" t="s">
        <v>798</v>
      </c>
      <c r="R236" s="81"/>
      <c r="S236" s="81"/>
      <c r="T236" s="81" t="s">
        <v>2393</v>
      </c>
      <c r="U236" s="83">
        <v>41565.888136574074</v>
      </c>
      <c r="V236" s="85" t="s">
        <v>2750</v>
      </c>
      <c r="W236" s="81"/>
      <c r="X236" s="81"/>
      <c r="Y236" s="84" t="s">
        <v>4565</v>
      </c>
    </row>
    <row r="237" spans="1:25">
      <c r="A237" s="66" t="s">
        <v>307</v>
      </c>
      <c r="B237" s="66" t="s">
        <v>343</v>
      </c>
      <c r="C237" s="67"/>
      <c r="D237" s="68"/>
      <c r="E237" s="69"/>
      <c r="F237" s="70"/>
      <c r="G237" s="67"/>
      <c r="H237" s="71"/>
      <c r="I237" s="72"/>
      <c r="J237" s="72"/>
      <c r="K237" s="36"/>
      <c r="L237" s="79"/>
      <c r="M237" s="79"/>
      <c r="N237" s="74"/>
      <c r="O237" s="81" t="s">
        <v>622</v>
      </c>
      <c r="P237" s="83">
        <v>41565.888136574074</v>
      </c>
      <c r="Q237" s="81" t="s">
        <v>798</v>
      </c>
      <c r="R237" s="81"/>
      <c r="S237" s="81"/>
      <c r="T237" s="81" t="s">
        <v>2393</v>
      </c>
      <c r="U237" s="83">
        <v>41565.888136574074</v>
      </c>
      <c r="V237" s="85" t="s">
        <v>2750</v>
      </c>
      <c r="W237" s="81"/>
      <c r="X237" s="81"/>
      <c r="Y237" s="84" t="s">
        <v>4565</v>
      </c>
    </row>
    <row r="238" spans="1:25">
      <c r="A238" s="66" t="s">
        <v>308</v>
      </c>
      <c r="B238" s="66" t="s">
        <v>545</v>
      </c>
      <c r="C238" s="67"/>
      <c r="D238" s="68"/>
      <c r="E238" s="69"/>
      <c r="F238" s="70"/>
      <c r="G238" s="67"/>
      <c r="H238" s="71"/>
      <c r="I238" s="72"/>
      <c r="J238" s="72"/>
      <c r="K238" s="36"/>
      <c r="L238" s="79"/>
      <c r="M238" s="79"/>
      <c r="N238" s="74"/>
      <c r="O238" s="81" t="s">
        <v>621</v>
      </c>
      <c r="P238" s="83">
        <v>41565.901898148149</v>
      </c>
      <c r="Q238" s="81" t="s">
        <v>799</v>
      </c>
      <c r="R238" s="81"/>
      <c r="S238" s="81"/>
      <c r="T238" s="81" t="s">
        <v>2393</v>
      </c>
      <c r="U238" s="83">
        <v>41565.901898148149</v>
      </c>
      <c r="V238" s="85" t="s">
        <v>2751</v>
      </c>
      <c r="W238" s="81"/>
      <c r="X238" s="81"/>
      <c r="Y238" s="84" t="s">
        <v>4566</v>
      </c>
    </row>
    <row r="239" spans="1:25">
      <c r="A239" s="66" t="s">
        <v>309</v>
      </c>
      <c r="B239" s="66" t="s">
        <v>349</v>
      </c>
      <c r="C239" s="67"/>
      <c r="D239" s="68"/>
      <c r="E239" s="69"/>
      <c r="F239" s="70"/>
      <c r="G239" s="67"/>
      <c r="H239" s="71"/>
      <c r="I239" s="72"/>
      <c r="J239" s="72"/>
      <c r="K239" s="36"/>
      <c r="L239" s="79"/>
      <c r="M239" s="79"/>
      <c r="N239" s="74"/>
      <c r="O239" s="81" t="s">
        <v>622</v>
      </c>
      <c r="P239" s="83">
        <v>41563.817442129628</v>
      </c>
      <c r="Q239" s="81" t="s">
        <v>800</v>
      </c>
      <c r="R239" s="81"/>
      <c r="S239" s="81"/>
      <c r="T239" s="81" t="s">
        <v>2393</v>
      </c>
      <c r="U239" s="83">
        <v>41563.817442129628</v>
      </c>
      <c r="V239" s="85" t="s">
        <v>2752</v>
      </c>
      <c r="W239" s="81"/>
      <c r="X239" s="81"/>
      <c r="Y239" s="84" t="s">
        <v>4567</v>
      </c>
    </row>
    <row r="240" spans="1:25">
      <c r="A240" s="66" t="s">
        <v>309</v>
      </c>
      <c r="B240" s="66" t="s">
        <v>349</v>
      </c>
      <c r="C240" s="67"/>
      <c r="D240" s="68"/>
      <c r="E240" s="69"/>
      <c r="F240" s="70"/>
      <c r="G240" s="67"/>
      <c r="H240" s="71"/>
      <c r="I240" s="72"/>
      <c r="J240" s="72"/>
      <c r="K240" s="36"/>
      <c r="L240" s="79"/>
      <c r="M240" s="79"/>
      <c r="N240" s="74"/>
      <c r="O240" s="81" t="s">
        <v>622</v>
      </c>
      <c r="P240" s="83">
        <v>41565.909120370372</v>
      </c>
      <c r="Q240" s="81" t="s">
        <v>801</v>
      </c>
      <c r="R240" s="81"/>
      <c r="S240" s="81"/>
      <c r="T240" s="81" t="s">
        <v>2393</v>
      </c>
      <c r="U240" s="83">
        <v>41565.909120370372</v>
      </c>
      <c r="V240" s="85" t="s">
        <v>2753</v>
      </c>
      <c r="W240" s="81"/>
      <c r="X240" s="81"/>
      <c r="Y240" s="84" t="s">
        <v>4568</v>
      </c>
    </row>
    <row r="241" spans="1:25">
      <c r="A241" s="66" t="s">
        <v>310</v>
      </c>
      <c r="B241" s="66" t="s">
        <v>493</v>
      </c>
      <c r="C241" s="67"/>
      <c r="D241" s="68"/>
      <c r="E241" s="69"/>
      <c r="F241" s="70"/>
      <c r="G241" s="67"/>
      <c r="H241" s="71"/>
      <c r="I241" s="72"/>
      <c r="J241" s="72"/>
      <c r="K241" s="36"/>
      <c r="L241" s="79"/>
      <c r="M241" s="79"/>
      <c r="N241" s="74"/>
      <c r="O241" s="81" t="s">
        <v>622</v>
      </c>
      <c r="P241" s="83">
        <v>41564.580393518518</v>
      </c>
      <c r="Q241" s="81" t="s">
        <v>802</v>
      </c>
      <c r="R241" s="81"/>
      <c r="S241" s="81"/>
      <c r="T241" s="81" t="s">
        <v>2393</v>
      </c>
      <c r="U241" s="83">
        <v>41564.580393518518</v>
      </c>
      <c r="V241" s="85" t="s">
        <v>2754</v>
      </c>
      <c r="W241" s="81"/>
      <c r="X241" s="81"/>
      <c r="Y241" s="84" t="s">
        <v>4569</v>
      </c>
    </row>
    <row r="242" spans="1:25">
      <c r="A242" s="66" t="s">
        <v>310</v>
      </c>
      <c r="B242" s="66" t="s">
        <v>488</v>
      </c>
      <c r="C242" s="67"/>
      <c r="D242" s="68"/>
      <c r="E242" s="69"/>
      <c r="F242" s="70"/>
      <c r="G242" s="67"/>
      <c r="H242" s="71"/>
      <c r="I242" s="72"/>
      <c r="J242" s="72"/>
      <c r="K242" s="36"/>
      <c r="L242" s="79"/>
      <c r="M242" s="79"/>
      <c r="N242" s="74"/>
      <c r="O242" s="81" t="s">
        <v>622</v>
      </c>
      <c r="P242" s="83">
        <v>41564.616875</v>
      </c>
      <c r="Q242" s="81" t="s">
        <v>803</v>
      </c>
      <c r="R242" s="81"/>
      <c r="S242" s="81"/>
      <c r="T242" s="81" t="s">
        <v>2412</v>
      </c>
      <c r="U242" s="83">
        <v>41564.616875</v>
      </c>
      <c r="V242" s="85" t="s">
        <v>2755</v>
      </c>
      <c r="W242" s="81"/>
      <c r="X242" s="81"/>
      <c r="Y242" s="84" t="s">
        <v>4570</v>
      </c>
    </row>
    <row r="243" spans="1:25">
      <c r="A243" s="66" t="s">
        <v>310</v>
      </c>
      <c r="B243" s="66" t="s">
        <v>493</v>
      </c>
      <c r="C243" s="67"/>
      <c r="D243" s="68"/>
      <c r="E243" s="69"/>
      <c r="F243" s="70"/>
      <c r="G243" s="67"/>
      <c r="H243" s="71"/>
      <c r="I243" s="72"/>
      <c r="J243" s="72"/>
      <c r="K243" s="36"/>
      <c r="L243" s="79"/>
      <c r="M243" s="79"/>
      <c r="N243" s="74"/>
      <c r="O243" s="81" t="s">
        <v>622</v>
      </c>
      <c r="P243" s="83">
        <v>41565.912974537037</v>
      </c>
      <c r="Q243" s="81" t="s">
        <v>804</v>
      </c>
      <c r="R243" s="81"/>
      <c r="S243" s="81"/>
      <c r="T243" s="81" t="s">
        <v>2393</v>
      </c>
      <c r="U243" s="83">
        <v>41565.912974537037</v>
      </c>
      <c r="V243" s="85" t="s">
        <v>2756</v>
      </c>
      <c r="W243" s="81"/>
      <c r="X243" s="81"/>
      <c r="Y243" s="84" t="s">
        <v>4571</v>
      </c>
    </row>
    <row r="244" spans="1:25">
      <c r="A244" s="66" t="s">
        <v>311</v>
      </c>
      <c r="B244" s="66" t="s">
        <v>414</v>
      </c>
      <c r="C244" s="67"/>
      <c r="D244" s="68"/>
      <c r="E244" s="69"/>
      <c r="F244" s="70"/>
      <c r="G244" s="67"/>
      <c r="H244" s="71"/>
      <c r="I244" s="72"/>
      <c r="J244" s="72"/>
      <c r="K244" s="36"/>
      <c r="L244" s="79"/>
      <c r="M244" s="79"/>
      <c r="N244" s="74"/>
      <c r="O244" s="81" t="s">
        <v>622</v>
      </c>
      <c r="P244" s="83">
        <v>41565.938587962963</v>
      </c>
      <c r="Q244" s="81" t="s">
        <v>805</v>
      </c>
      <c r="R244" s="81"/>
      <c r="S244" s="81"/>
      <c r="T244" s="81" t="s">
        <v>2421</v>
      </c>
      <c r="U244" s="83">
        <v>41565.938587962963</v>
      </c>
      <c r="V244" s="85" t="s">
        <v>2757</v>
      </c>
      <c r="W244" s="81"/>
      <c r="X244" s="81"/>
      <c r="Y244" s="84" t="s">
        <v>4572</v>
      </c>
    </row>
    <row r="245" spans="1:25">
      <c r="A245" s="66" t="s">
        <v>311</v>
      </c>
      <c r="B245" s="66" t="s">
        <v>273</v>
      </c>
      <c r="C245" s="67"/>
      <c r="D245" s="68"/>
      <c r="E245" s="69"/>
      <c r="F245" s="70"/>
      <c r="G245" s="67"/>
      <c r="H245" s="71"/>
      <c r="I245" s="72"/>
      <c r="J245" s="72"/>
      <c r="K245" s="36"/>
      <c r="L245" s="79"/>
      <c r="M245" s="79"/>
      <c r="N245" s="74"/>
      <c r="O245" s="81" t="s">
        <v>622</v>
      </c>
      <c r="P245" s="83">
        <v>41565.938587962963</v>
      </c>
      <c r="Q245" s="81" t="s">
        <v>805</v>
      </c>
      <c r="R245" s="81"/>
      <c r="S245" s="81"/>
      <c r="T245" s="81" t="s">
        <v>2421</v>
      </c>
      <c r="U245" s="83">
        <v>41565.938587962963</v>
      </c>
      <c r="V245" s="85" t="s">
        <v>2757</v>
      </c>
      <c r="W245" s="81"/>
      <c r="X245" s="81"/>
      <c r="Y245" s="84" t="s">
        <v>4572</v>
      </c>
    </row>
    <row r="246" spans="1:25">
      <c r="A246" s="66" t="s">
        <v>312</v>
      </c>
      <c r="B246" s="66" t="s">
        <v>312</v>
      </c>
      <c r="C246" s="67"/>
      <c r="D246" s="68"/>
      <c r="E246" s="69"/>
      <c r="F246" s="70"/>
      <c r="G246" s="67"/>
      <c r="H246" s="71"/>
      <c r="I246" s="72"/>
      <c r="J246" s="72"/>
      <c r="K246" s="36"/>
      <c r="L246" s="79"/>
      <c r="M246" s="79"/>
      <c r="N246" s="74"/>
      <c r="O246" s="81" t="s">
        <v>179</v>
      </c>
      <c r="P246" s="83">
        <v>41565.106851851851</v>
      </c>
      <c r="Q246" s="81" t="s">
        <v>806</v>
      </c>
      <c r="R246" s="81"/>
      <c r="S246" s="81"/>
      <c r="T246" s="81" t="s">
        <v>2395</v>
      </c>
      <c r="U246" s="83">
        <v>41565.106851851851</v>
      </c>
      <c r="V246" s="85" t="s">
        <v>2758</v>
      </c>
      <c r="W246" s="81"/>
      <c r="X246" s="81"/>
      <c r="Y246" s="84" t="s">
        <v>4573</v>
      </c>
    </row>
    <row r="247" spans="1:25">
      <c r="A247" s="66" t="s">
        <v>312</v>
      </c>
      <c r="B247" s="66" t="s">
        <v>312</v>
      </c>
      <c r="C247" s="67"/>
      <c r="D247" s="68"/>
      <c r="E247" s="69"/>
      <c r="F247" s="70"/>
      <c r="G247" s="67"/>
      <c r="H247" s="71"/>
      <c r="I247" s="72"/>
      <c r="J247" s="72"/>
      <c r="K247" s="36"/>
      <c r="L247" s="79"/>
      <c r="M247" s="79"/>
      <c r="N247" s="74"/>
      <c r="O247" s="81" t="s">
        <v>179</v>
      </c>
      <c r="P247" s="83">
        <v>41565.938958333332</v>
      </c>
      <c r="Q247" s="81" t="s">
        <v>807</v>
      </c>
      <c r="R247" s="81"/>
      <c r="S247" s="81"/>
      <c r="T247" s="81" t="s">
        <v>2393</v>
      </c>
      <c r="U247" s="83">
        <v>41565.938958333332</v>
      </c>
      <c r="V247" s="85" t="s">
        <v>2759</v>
      </c>
      <c r="W247" s="81"/>
      <c r="X247" s="81"/>
      <c r="Y247" s="84" t="s">
        <v>4574</v>
      </c>
    </row>
    <row r="248" spans="1:25">
      <c r="A248" s="66" t="s">
        <v>312</v>
      </c>
      <c r="B248" s="66" t="s">
        <v>440</v>
      </c>
      <c r="C248" s="67"/>
      <c r="D248" s="68"/>
      <c r="E248" s="69"/>
      <c r="F248" s="70"/>
      <c r="G248" s="67"/>
      <c r="H248" s="71"/>
      <c r="I248" s="72"/>
      <c r="J248" s="72"/>
      <c r="K248" s="36"/>
      <c r="L248" s="79"/>
      <c r="M248" s="79"/>
      <c r="N248" s="74"/>
      <c r="O248" s="81" t="s">
        <v>622</v>
      </c>
      <c r="P248" s="83">
        <v>41565.939456018517</v>
      </c>
      <c r="Q248" s="81" t="s">
        <v>808</v>
      </c>
      <c r="R248" s="81"/>
      <c r="S248" s="81"/>
      <c r="T248" s="81" t="s">
        <v>2422</v>
      </c>
      <c r="U248" s="83">
        <v>41565.939456018517</v>
      </c>
      <c r="V248" s="85" t="s">
        <v>2760</v>
      </c>
      <c r="W248" s="81"/>
      <c r="X248" s="81"/>
      <c r="Y248" s="84" t="s">
        <v>4575</v>
      </c>
    </row>
    <row r="249" spans="1:25">
      <c r="A249" s="66" t="s">
        <v>313</v>
      </c>
      <c r="B249" s="66" t="s">
        <v>493</v>
      </c>
      <c r="C249" s="67"/>
      <c r="D249" s="68"/>
      <c r="E249" s="69"/>
      <c r="F249" s="70"/>
      <c r="G249" s="67"/>
      <c r="H249" s="71"/>
      <c r="I249" s="72"/>
      <c r="J249" s="72"/>
      <c r="K249" s="36"/>
      <c r="L249" s="79"/>
      <c r="M249" s="79"/>
      <c r="N249" s="74"/>
      <c r="O249" s="81" t="s">
        <v>622</v>
      </c>
      <c r="P249" s="83">
        <v>41565.952893518515</v>
      </c>
      <c r="Q249" s="81" t="s">
        <v>809</v>
      </c>
      <c r="R249" s="85" t="s">
        <v>2168</v>
      </c>
      <c r="S249" s="81" t="s">
        <v>2341</v>
      </c>
      <c r="T249" s="81" t="s">
        <v>2423</v>
      </c>
      <c r="U249" s="83">
        <v>41565.952893518515</v>
      </c>
      <c r="V249" s="85" t="s">
        <v>2761</v>
      </c>
      <c r="W249" s="81"/>
      <c r="X249" s="81"/>
      <c r="Y249" s="84" t="s">
        <v>4576</v>
      </c>
    </row>
    <row r="250" spans="1:25">
      <c r="A250" s="66" t="s">
        <v>313</v>
      </c>
      <c r="B250" s="66" t="s">
        <v>521</v>
      </c>
      <c r="C250" s="67"/>
      <c r="D250" s="68"/>
      <c r="E250" s="69"/>
      <c r="F250" s="70"/>
      <c r="G250" s="67"/>
      <c r="H250" s="71"/>
      <c r="I250" s="72"/>
      <c r="J250" s="72"/>
      <c r="K250" s="36"/>
      <c r="L250" s="79"/>
      <c r="M250" s="79"/>
      <c r="N250" s="74"/>
      <c r="O250" s="81" t="s">
        <v>622</v>
      </c>
      <c r="P250" s="83">
        <v>41565.952893518515</v>
      </c>
      <c r="Q250" s="81" t="s">
        <v>809</v>
      </c>
      <c r="R250" s="85" t="s">
        <v>2168</v>
      </c>
      <c r="S250" s="81" t="s">
        <v>2341</v>
      </c>
      <c r="T250" s="81" t="s">
        <v>2423</v>
      </c>
      <c r="U250" s="83">
        <v>41565.952893518515</v>
      </c>
      <c r="V250" s="85" t="s">
        <v>2761</v>
      </c>
      <c r="W250" s="81"/>
      <c r="X250" s="81"/>
      <c r="Y250" s="84" t="s">
        <v>4576</v>
      </c>
    </row>
    <row r="251" spans="1:25">
      <c r="A251" s="66" t="s">
        <v>313</v>
      </c>
      <c r="B251" s="66" t="s">
        <v>496</v>
      </c>
      <c r="C251" s="67"/>
      <c r="D251" s="68"/>
      <c r="E251" s="69"/>
      <c r="F251" s="70"/>
      <c r="G251" s="67"/>
      <c r="H251" s="71"/>
      <c r="I251" s="72"/>
      <c r="J251" s="72"/>
      <c r="K251" s="36"/>
      <c r="L251" s="79"/>
      <c r="M251" s="79"/>
      <c r="N251" s="74"/>
      <c r="O251" s="81" t="s">
        <v>622</v>
      </c>
      <c r="P251" s="83">
        <v>41565.952893518515</v>
      </c>
      <c r="Q251" s="81" t="s">
        <v>809</v>
      </c>
      <c r="R251" s="85" t="s">
        <v>2168</v>
      </c>
      <c r="S251" s="81" t="s">
        <v>2341</v>
      </c>
      <c r="T251" s="81" t="s">
        <v>2423</v>
      </c>
      <c r="U251" s="83">
        <v>41565.952893518515</v>
      </c>
      <c r="V251" s="85" t="s">
        <v>2761</v>
      </c>
      <c r="W251" s="81"/>
      <c r="X251" s="81"/>
      <c r="Y251" s="84" t="s">
        <v>4576</v>
      </c>
    </row>
    <row r="252" spans="1:25">
      <c r="A252" s="66" t="s">
        <v>314</v>
      </c>
      <c r="B252" s="66" t="s">
        <v>546</v>
      </c>
      <c r="C252" s="67"/>
      <c r="D252" s="68"/>
      <c r="E252" s="69"/>
      <c r="F252" s="70"/>
      <c r="G252" s="67"/>
      <c r="H252" s="71"/>
      <c r="I252" s="72"/>
      <c r="J252" s="72"/>
      <c r="K252" s="36"/>
      <c r="L252" s="79"/>
      <c r="M252" s="79"/>
      <c r="N252" s="74"/>
      <c r="O252" s="81" t="s">
        <v>622</v>
      </c>
      <c r="P252" s="83">
        <v>41565.66778935185</v>
      </c>
      <c r="Q252" s="81" t="s">
        <v>810</v>
      </c>
      <c r="R252" s="81"/>
      <c r="S252" s="81"/>
      <c r="T252" s="81" t="s">
        <v>2393</v>
      </c>
      <c r="U252" s="83">
        <v>41565.66778935185</v>
      </c>
      <c r="V252" s="85" t="s">
        <v>2762</v>
      </c>
      <c r="W252" s="81"/>
      <c r="X252" s="81"/>
      <c r="Y252" s="84" t="s">
        <v>4577</v>
      </c>
    </row>
    <row r="253" spans="1:25">
      <c r="A253" s="66" t="s">
        <v>315</v>
      </c>
      <c r="B253" s="66" t="s">
        <v>546</v>
      </c>
      <c r="C253" s="67"/>
      <c r="D253" s="68"/>
      <c r="E253" s="69"/>
      <c r="F253" s="70"/>
      <c r="G253" s="67"/>
      <c r="H253" s="71"/>
      <c r="I253" s="72"/>
      <c r="J253" s="72"/>
      <c r="K253" s="36"/>
      <c r="L253" s="79"/>
      <c r="M253" s="79"/>
      <c r="N253" s="74"/>
      <c r="O253" s="81" t="s">
        <v>622</v>
      </c>
      <c r="P253" s="83">
        <v>41565.82885416667</v>
      </c>
      <c r="Q253" s="81" t="s">
        <v>811</v>
      </c>
      <c r="R253" s="81"/>
      <c r="S253" s="81"/>
      <c r="T253" s="81" t="s">
        <v>2393</v>
      </c>
      <c r="U253" s="83">
        <v>41565.82885416667</v>
      </c>
      <c r="V253" s="85" t="s">
        <v>2763</v>
      </c>
      <c r="W253" s="81"/>
      <c r="X253" s="81"/>
      <c r="Y253" s="84" t="s">
        <v>4578</v>
      </c>
    </row>
    <row r="254" spans="1:25">
      <c r="A254" s="66" t="s">
        <v>314</v>
      </c>
      <c r="B254" s="66" t="s">
        <v>314</v>
      </c>
      <c r="C254" s="67"/>
      <c r="D254" s="68"/>
      <c r="E254" s="69"/>
      <c r="F254" s="70"/>
      <c r="G254" s="67"/>
      <c r="H254" s="71"/>
      <c r="I254" s="72"/>
      <c r="J254" s="72"/>
      <c r="K254" s="36"/>
      <c r="L254" s="79"/>
      <c r="M254" s="79"/>
      <c r="N254" s="74"/>
      <c r="O254" s="81" t="s">
        <v>179</v>
      </c>
      <c r="P254" s="83">
        <v>41563.824872685182</v>
      </c>
      <c r="Q254" s="81" t="s">
        <v>812</v>
      </c>
      <c r="R254" s="81"/>
      <c r="S254" s="81"/>
      <c r="T254" s="81" t="s">
        <v>2393</v>
      </c>
      <c r="U254" s="83">
        <v>41563.824872685182</v>
      </c>
      <c r="V254" s="85" t="s">
        <v>2764</v>
      </c>
      <c r="W254" s="81"/>
      <c r="X254" s="81"/>
      <c r="Y254" s="84" t="s">
        <v>4579</v>
      </c>
    </row>
    <row r="255" spans="1:25">
      <c r="A255" s="66" t="s">
        <v>314</v>
      </c>
      <c r="B255" s="66" t="s">
        <v>314</v>
      </c>
      <c r="C255" s="67"/>
      <c r="D255" s="68"/>
      <c r="E255" s="69"/>
      <c r="F255" s="70"/>
      <c r="G255" s="67"/>
      <c r="H255" s="71"/>
      <c r="I255" s="72"/>
      <c r="J255" s="72"/>
      <c r="K255" s="36"/>
      <c r="L255" s="79"/>
      <c r="M255" s="79"/>
      <c r="N255" s="74"/>
      <c r="O255" s="81" t="s">
        <v>179</v>
      </c>
      <c r="P255" s="83">
        <v>41563.838495370372</v>
      </c>
      <c r="Q255" s="81" t="s">
        <v>813</v>
      </c>
      <c r="R255" s="81"/>
      <c r="S255" s="81"/>
      <c r="T255" s="81" t="s">
        <v>2393</v>
      </c>
      <c r="U255" s="83">
        <v>41563.838495370372</v>
      </c>
      <c r="V255" s="85" t="s">
        <v>2765</v>
      </c>
      <c r="W255" s="81"/>
      <c r="X255" s="81"/>
      <c r="Y255" s="84" t="s">
        <v>4580</v>
      </c>
    </row>
    <row r="256" spans="1:25">
      <c r="A256" s="66" t="s">
        <v>314</v>
      </c>
      <c r="B256" s="66" t="s">
        <v>314</v>
      </c>
      <c r="C256" s="67"/>
      <c r="D256" s="68"/>
      <c r="E256" s="69"/>
      <c r="F256" s="70"/>
      <c r="G256" s="67"/>
      <c r="H256" s="71"/>
      <c r="I256" s="72"/>
      <c r="J256" s="72"/>
      <c r="K256" s="36"/>
      <c r="L256" s="79"/>
      <c r="M256" s="79"/>
      <c r="N256" s="74"/>
      <c r="O256" s="81" t="s">
        <v>179</v>
      </c>
      <c r="P256" s="83">
        <v>41564.62159722222</v>
      </c>
      <c r="Q256" s="81" t="s">
        <v>814</v>
      </c>
      <c r="R256" s="81"/>
      <c r="S256" s="81"/>
      <c r="T256" s="81" t="s">
        <v>2393</v>
      </c>
      <c r="U256" s="83">
        <v>41564.62159722222</v>
      </c>
      <c r="V256" s="85" t="s">
        <v>2766</v>
      </c>
      <c r="W256" s="81"/>
      <c r="X256" s="81"/>
      <c r="Y256" s="84" t="s">
        <v>4581</v>
      </c>
    </row>
    <row r="257" spans="1:25">
      <c r="A257" s="66" t="s">
        <v>314</v>
      </c>
      <c r="B257" s="66" t="s">
        <v>493</v>
      </c>
      <c r="C257" s="67"/>
      <c r="D257" s="68"/>
      <c r="E257" s="69"/>
      <c r="F257" s="70"/>
      <c r="G257" s="67"/>
      <c r="H257" s="71"/>
      <c r="I257" s="72"/>
      <c r="J257" s="72"/>
      <c r="K257" s="36"/>
      <c r="L257" s="79"/>
      <c r="M257" s="79"/>
      <c r="N257" s="74"/>
      <c r="O257" s="81" t="s">
        <v>622</v>
      </c>
      <c r="P257" s="83">
        <v>41564.892511574071</v>
      </c>
      <c r="Q257" s="81" t="s">
        <v>815</v>
      </c>
      <c r="R257" s="81"/>
      <c r="S257" s="81"/>
      <c r="T257" s="81" t="s">
        <v>2424</v>
      </c>
      <c r="U257" s="83">
        <v>41564.892511574071</v>
      </c>
      <c r="V257" s="85" t="s">
        <v>2767</v>
      </c>
      <c r="W257" s="81"/>
      <c r="X257" s="81"/>
      <c r="Y257" s="84" t="s">
        <v>4582</v>
      </c>
    </row>
    <row r="258" spans="1:25">
      <c r="A258" s="66" t="s">
        <v>314</v>
      </c>
      <c r="B258" s="66" t="s">
        <v>315</v>
      </c>
      <c r="C258" s="67"/>
      <c r="D258" s="68"/>
      <c r="E258" s="69"/>
      <c r="F258" s="70"/>
      <c r="G258" s="67"/>
      <c r="H258" s="71"/>
      <c r="I258" s="72"/>
      <c r="J258" s="72"/>
      <c r="K258" s="36"/>
      <c r="L258" s="79"/>
      <c r="M258" s="79"/>
      <c r="N258" s="74"/>
      <c r="O258" s="81" t="s">
        <v>622</v>
      </c>
      <c r="P258" s="83">
        <v>41564.892511574071</v>
      </c>
      <c r="Q258" s="81" t="s">
        <v>815</v>
      </c>
      <c r="R258" s="81"/>
      <c r="S258" s="81"/>
      <c r="T258" s="81" t="s">
        <v>2424</v>
      </c>
      <c r="U258" s="83">
        <v>41564.892511574071</v>
      </c>
      <c r="V258" s="85" t="s">
        <v>2767</v>
      </c>
      <c r="W258" s="81"/>
      <c r="X258" s="81"/>
      <c r="Y258" s="84" t="s">
        <v>4582</v>
      </c>
    </row>
    <row r="259" spans="1:25">
      <c r="A259" s="66" t="s">
        <v>314</v>
      </c>
      <c r="B259" s="66" t="s">
        <v>314</v>
      </c>
      <c r="C259" s="67"/>
      <c r="D259" s="68"/>
      <c r="E259" s="69"/>
      <c r="F259" s="70"/>
      <c r="G259" s="67"/>
      <c r="H259" s="71"/>
      <c r="I259" s="72"/>
      <c r="J259" s="72"/>
      <c r="K259" s="36"/>
      <c r="L259" s="79"/>
      <c r="M259" s="79"/>
      <c r="N259" s="74"/>
      <c r="O259" s="81" t="s">
        <v>179</v>
      </c>
      <c r="P259" s="83">
        <v>41564.893634259257</v>
      </c>
      <c r="Q259" s="81" t="s">
        <v>816</v>
      </c>
      <c r="R259" s="81"/>
      <c r="S259" s="81"/>
      <c r="T259" s="81" t="s">
        <v>2393</v>
      </c>
      <c r="U259" s="83">
        <v>41564.893634259257</v>
      </c>
      <c r="V259" s="85" t="s">
        <v>2768</v>
      </c>
      <c r="W259" s="81"/>
      <c r="X259" s="81"/>
      <c r="Y259" s="84" t="s">
        <v>4583</v>
      </c>
    </row>
    <row r="260" spans="1:25">
      <c r="A260" s="66" t="s">
        <v>314</v>
      </c>
      <c r="B260" s="66" t="s">
        <v>494</v>
      </c>
      <c r="C260" s="67"/>
      <c r="D260" s="68"/>
      <c r="E260" s="69"/>
      <c r="F260" s="70"/>
      <c r="G260" s="67"/>
      <c r="H260" s="71"/>
      <c r="I260" s="72"/>
      <c r="J260" s="72"/>
      <c r="K260" s="36"/>
      <c r="L260" s="79"/>
      <c r="M260" s="79"/>
      <c r="N260" s="74"/>
      <c r="O260" s="81" t="s">
        <v>622</v>
      </c>
      <c r="P260" s="83">
        <v>41565.087048611109</v>
      </c>
      <c r="Q260" s="81" t="s">
        <v>772</v>
      </c>
      <c r="R260" s="85" t="s">
        <v>2163</v>
      </c>
      <c r="S260" s="81" t="s">
        <v>2349</v>
      </c>
      <c r="T260" s="81" t="s">
        <v>2393</v>
      </c>
      <c r="U260" s="83">
        <v>41565.087048611109</v>
      </c>
      <c r="V260" s="85" t="s">
        <v>2769</v>
      </c>
      <c r="W260" s="81"/>
      <c r="X260" s="81"/>
      <c r="Y260" s="84" t="s">
        <v>4584</v>
      </c>
    </row>
    <row r="261" spans="1:25">
      <c r="A261" s="66" t="s">
        <v>315</v>
      </c>
      <c r="B261" s="66" t="s">
        <v>314</v>
      </c>
      <c r="C261" s="67"/>
      <c r="D261" s="68"/>
      <c r="E261" s="69"/>
      <c r="F261" s="70"/>
      <c r="G261" s="67"/>
      <c r="H261" s="71"/>
      <c r="I261" s="72"/>
      <c r="J261" s="72"/>
      <c r="K261" s="36"/>
      <c r="L261" s="79"/>
      <c r="M261" s="79"/>
      <c r="N261" s="74"/>
      <c r="O261" s="81" t="s">
        <v>621</v>
      </c>
      <c r="P261" s="83">
        <v>41565.828055555554</v>
      </c>
      <c r="Q261" s="81" t="s">
        <v>817</v>
      </c>
      <c r="R261" s="85" t="s">
        <v>2169</v>
      </c>
      <c r="S261" s="81" t="s">
        <v>2333</v>
      </c>
      <c r="T261" s="81" t="s">
        <v>2393</v>
      </c>
      <c r="U261" s="83">
        <v>41565.828055555554</v>
      </c>
      <c r="V261" s="85" t="s">
        <v>2770</v>
      </c>
      <c r="W261" s="81"/>
      <c r="X261" s="81"/>
      <c r="Y261" s="84" t="s">
        <v>4585</v>
      </c>
    </row>
    <row r="262" spans="1:25">
      <c r="A262" s="66" t="s">
        <v>315</v>
      </c>
      <c r="B262" s="66" t="s">
        <v>314</v>
      </c>
      <c r="C262" s="67"/>
      <c r="D262" s="68"/>
      <c r="E262" s="69"/>
      <c r="F262" s="70"/>
      <c r="G262" s="67"/>
      <c r="H262" s="71"/>
      <c r="I262" s="72"/>
      <c r="J262" s="72"/>
      <c r="K262" s="36"/>
      <c r="L262" s="79"/>
      <c r="M262" s="79"/>
      <c r="N262" s="74"/>
      <c r="O262" s="81" t="s">
        <v>622</v>
      </c>
      <c r="P262" s="83">
        <v>41565.82885416667</v>
      </c>
      <c r="Q262" s="81" t="s">
        <v>811</v>
      </c>
      <c r="R262" s="81"/>
      <c r="S262" s="81"/>
      <c r="T262" s="81" t="s">
        <v>2393</v>
      </c>
      <c r="U262" s="83">
        <v>41565.82885416667</v>
      </c>
      <c r="V262" s="85" t="s">
        <v>2763</v>
      </c>
      <c r="W262" s="81"/>
      <c r="X262" s="81"/>
      <c r="Y262" s="84" t="s">
        <v>4578</v>
      </c>
    </row>
    <row r="263" spans="1:25">
      <c r="A263" s="66" t="s">
        <v>316</v>
      </c>
      <c r="B263" s="66" t="s">
        <v>316</v>
      </c>
      <c r="C263" s="67"/>
      <c r="D263" s="68"/>
      <c r="E263" s="69"/>
      <c r="F263" s="70"/>
      <c r="G263" s="67"/>
      <c r="H263" s="71"/>
      <c r="I263" s="72"/>
      <c r="J263" s="72"/>
      <c r="K263" s="36"/>
      <c r="L263" s="79"/>
      <c r="M263" s="79"/>
      <c r="N263" s="74"/>
      <c r="O263" s="81" t="s">
        <v>179</v>
      </c>
      <c r="P263" s="83">
        <v>41565.994837962964</v>
      </c>
      <c r="Q263" s="81" t="s">
        <v>818</v>
      </c>
      <c r="R263" s="85" t="s">
        <v>2170</v>
      </c>
      <c r="S263" s="81" t="s">
        <v>2350</v>
      </c>
      <c r="T263" s="81" t="s">
        <v>2425</v>
      </c>
      <c r="U263" s="83">
        <v>41565.994837962964</v>
      </c>
      <c r="V263" s="85" t="s">
        <v>2771</v>
      </c>
      <c r="W263" s="81"/>
      <c r="X263" s="81"/>
      <c r="Y263" s="84" t="s">
        <v>4586</v>
      </c>
    </row>
    <row r="264" spans="1:25">
      <c r="A264" s="66" t="s">
        <v>316</v>
      </c>
      <c r="B264" s="66" t="s">
        <v>294</v>
      </c>
      <c r="C264" s="67"/>
      <c r="D264" s="68"/>
      <c r="E264" s="69"/>
      <c r="F264" s="70"/>
      <c r="G264" s="67"/>
      <c r="H264" s="71"/>
      <c r="I264" s="72"/>
      <c r="J264" s="72"/>
      <c r="K264" s="36"/>
      <c r="L264" s="79"/>
      <c r="M264" s="79"/>
      <c r="N264" s="74"/>
      <c r="O264" s="81" t="s">
        <v>621</v>
      </c>
      <c r="P264" s="83">
        <v>41565.998206018521</v>
      </c>
      <c r="Q264" s="81" t="s">
        <v>819</v>
      </c>
      <c r="R264" s="81"/>
      <c r="S264" s="81"/>
      <c r="T264" s="81" t="s">
        <v>2425</v>
      </c>
      <c r="U264" s="83">
        <v>41565.998206018521</v>
      </c>
      <c r="V264" s="85" t="s">
        <v>2772</v>
      </c>
      <c r="W264" s="81"/>
      <c r="X264" s="81"/>
      <c r="Y264" s="84" t="s">
        <v>4587</v>
      </c>
    </row>
    <row r="265" spans="1:25">
      <c r="A265" s="66" t="s">
        <v>316</v>
      </c>
      <c r="B265" s="66" t="s">
        <v>316</v>
      </c>
      <c r="C265" s="67"/>
      <c r="D265" s="68"/>
      <c r="E265" s="69"/>
      <c r="F265" s="70"/>
      <c r="G265" s="67"/>
      <c r="H265" s="71"/>
      <c r="I265" s="72"/>
      <c r="J265" s="72"/>
      <c r="K265" s="36"/>
      <c r="L265" s="79"/>
      <c r="M265" s="79"/>
      <c r="N265" s="74"/>
      <c r="O265" s="81" t="s">
        <v>179</v>
      </c>
      <c r="P265" s="83">
        <v>41566.01152777778</v>
      </c>
      <c r="Q265" s="81" t="s">
        <v>820</v>
      </c>
      <c r="R265" s="85" t="s">
        <v>2171</v>
      </c>
      <c r="S265" s="81" t="s">
        <v>2351</v>
      </c>
      <c r="T265" s="81" t="s">
        <v>2425</v>
      </c>
      <c r="U265" s="83">
        <v>41566.01152777778</v>
      </c>
      <c r="V265" s="85" t="s">
        <v>2773</v>
      </c>
      <c r="W265" s="81"/>
      <c r="X265" s="81"/>
      <c r="Y265" s="84" t="s">
        <v>4588</v>
      </c>
    </row>
    <row r="266" spans="1:25">
      <c r="A266" s="66" t="s">
        <v>316</v>
      </c>
      <c r="B266" s="66" t="s">
        <v>316</v>
      </c>
      <c r="C266" s="67"/>
      <c r="D266" s="68"/>
      <c r="E266" s="69"/>
      <c r="F266" s="70"/>
      <c r="G266" s="67"/>
      <c r="H266" s="71"/>
      <c r="I266" s="72"/>
      <c r="J266" s="72"/>
      <c r="K266" s="36"/>
      <c r="L266" s="79"/>
      <c r="M266" s="79"/>
      <c r="N266" s="74"/>
      <c r="O266" s="81" t="s">
        <v>179</v>
      </c>
      <c r="P266" s="83">
        <v>41566.011678240742</v>
      </c>
      <c r="Q266" s="81" t="s">
        <v>821</v>
      </c>
      <c r="R266" s="85" t="s">
        <v>2172</v>
      </c>
      <c r="S266" s="81" t="s">
        <v>2351</v>
      </c>
      <c r="T266" s="81" t="s">
        <v>2425</v>
      </c>
      <c r="U266" s="83">
        <v>41566.011678240742</v>
      </c>
      <c r="V266" s="85" t="s">
        <v>2774</v>
      </c>
      <c r="W266" s="81"/>
      <c r="X266" s="81"/>
      <c r="Y266" s="84" t="s">
        <v>4589</v>
      </c>
    </row>
    <row r="267" spans="1:25">
      <c r="A267" s="66" t="s">
        <v>317</v>
      </c>
      <c r="B267" s="66" t="s">
        <v>318</v>
      </c>
      <c r="C267" s="67"/>
      <c r="D267" s="68"/>
      <c r="E267" s="69"/>
      <c r="F267" s="70"/>
      <c r="G267" s="67"/>
      <c r="H267" s="71"/>
      <c r="I267" s="72"/>
      <c r="J267" s="72"/>
      <c r="K267" s="36"/>
      <c r="L267" s="79"/>
      <c r="M267" s="79"/>
      <c r="N267" s="74"/>
      <c r="O267" s="81" t="s">
        <v>622</v>
      </c>
      <c r="P267" s="83">
        <v>41565.89099537037</v>
      </c>
      <c r="Q267" s="81" t="s">
        <v>822</v>
      </c>
      <c r="R267" s="81"/>
      <c r="S267" s="81"/>
      <c r="T267" s="81" t="s">
        <v>2393</v>
      </c>
      <c r="U267" s="83">
        <v>41565.89099537037</v>
      </c>
      <c r="V267" s="85" t="s">
        <v>2775</v>
      </c>
      <c r="W267" s="81"/>
      <c r="X267" s="81"/>
      <c r="Y267" s="84" t="s">
        <v>4590</v>
      </c>
    </row>
    <row r="268" spans="1:25">
      <c r="A268" s="66" t="s">
        <v>318</v>
      </c>
      <c r="B268" s="66" t="s">
        <v>317</v>
      </c>
      <c r="C268" s="67"/>
      <c r="D268" s="68"/>
      <c r="E268" s="69"/>
      <c r="F268" s="70"/>
      <c r="G268" s="67"/>
      <c r="H268" s="71"/>
      <c r="I268" s="72"/>
      <c r="J268" s="72"/>
      <c r="K268" s="36"/>
      <c r="L268" s="79"/>
      <c r="M268" s="79"/>
      <c r="N268" s="74"/>
      <c r="O268" s="81" t="s">
        <v>622</v>
      </c>
      <c r="P268" s="83">
        <v>41565.886064814818</v>
      </c>
      <c r="Q268" s="81" t="s">
        <v>823</v>
      </c>
      <c r="R268" s="81"/>
      <c r="S268" s="81"/>
      <c r="T268" s="81" t="s">
        <v>2393</v>
      </c>
      <c r="U268" s="83">
        <v>41565.886064814818</v>
      </c>
      <c r="V268" s="85" t="s">
        <v>2776</v>
      </c>
      <c r="W268" s="81"/>
      <c r="X268" s="81"/>
      <c r="Y268" s="84" t="s">
        <v>4591</v>
      </c>
    </row>
    <row r="269" spans="1:25">
      <c r="A269" s="66" t="s">
        <v>318</v>
      </c>
      <c r="B269" s="66" t="s">
        <v>318</v>
      </c>
      <c r="C269" s="67"/>
      <c r="D269" s="68"/>
      <c r="E269" s="69"/>
      <c r="F269" s="70"/>
      <c r="G269" s="67"/>
      <c r="H269" s="71"/>
      <c r="I269" s="72"/>
      <c r="J269" s="72"/>
      <c r="K269" s="36"/>
      <c r="L269" s="79"/>
      <c r="M269" s="79"/>
      <c r="N269" s="74"/>
      <c r="O269" s="81" t="s">
        <v>179</v>
      </c>
      <c r="P269" s="83">
        <v>41564.76734953704</v>
      </c>
      <c r="Q269" s="81" t="s">
        <v>824</v>
      </c>
      <c r="R269" s="81"/>
      <c r="S269" s="81"/>
      <c r="T269" s="81" t="s">
        <v>2393</v>
      </c>
      <c r="U269" s="83">
        <v>41564.76734953704</v>
      </c>
      <c r="V269" s="85" t="s">
        <v>2777</v>
      </c>
      <c r="W269" s="81"/>
      <c r="X269" s="81"/>
      <c r="Y269" s="84" t="s">
        <v>4592</v>
      </c>
    </row>
    <row r="270" spans="1:25">
      <c r="A270" s="66" t="s">
        <v>318</v>
      </c>
      <c r="B270" s="66" t="s">
        <v>318</v>
      </c>
      <c r="C270" s="67"/>
      <c r="D270" s="68"/>
      <c r="E270" s="69"/>
      <c r="F270" s="70"/>
      <c r="G270" s="67"/>
      <c r="H270" s="71"/>
      <c r="I270" s="72"/>
      <c r="J270" s="72"/>
      <c r="K270" s="36"/>
      <c r="L270" s="79"/>
      <c r="M270" s="79"/>
      <c r="N270" s="74"/>
      <c r="O270" s="81" t="s">
        <v>179</v>
      </c>
      <c r="P270" s="83">
        <v>41565.886481481481</v>
      </c>
      <c r="Q270" s="81" t="s">
        <v>825</v>
      </c>
      <c r="R270" s="81"/>
      <c r="S270" s="81"/>
      <c r="T270" s="81" t="s">
        <v>2393</v>
      </c>
      <c r="U270" s="83">
        <v>41565.886481481481</v>
      </c>
      <c r="V270" s="85" t="s">
        <v>2778</v>
      </c>
      <c r="W270" s="81"/>
      <c r="X270" s="81"/>
      <c r="Y270" s="84" t="s">
        <v>4593</v>
      </c>
    </row>
    <row r="271" spans="1:25">
      <c r="A271" s="66" t="s">
        <v>318</v>
      </c>
      <c r="B271" s="66" t="s">
        <v>355</v>
      </c>
      <c r="C271" s="67"/>
      <c r="D271" s="68"/>
      <c r="E271" s="69"/>
      <c r="F271" s="70"/>
      <c r="G271" s="67"/>
      <c r="H271" s="71"/>
      <c r="I271" s="72"/>
      <c r="J271" s="72"/>
      <c r="K271" s="36"/>
      <c r="L271" s="79"/>
      <c r="M271" s="79"/>
      <c r="N271" s="74"/>
      <c r="O271" s="81" t="s">
        <v>622</v>
      </c>
      <c r="P271" s="83">
        <v>41566.020011574074</v>
      </c>
      <c r="Q271" s="81" t="s">
        <v>826</v>
      </c>
      <c r="R271" s="81"/>
      <c r="S271" s="81"/>
      <c r="T271" s="81" t="s">
        <v>2393</v>
      </c>
      <c r="U271" s="83">
        <v>41566.020011574074</v>
      </c>
      <c r="V271" s="85" t="s">
        <v>2779</v>
      </c>
      <c r="W271" s="81"/>
      <c r="X271" s="81"/>
      <c r="Y271" s="84" t="s">
        <v>4594</v>
      </c>
    </row>
    <row r="272" spans="1:25">
      <c r="A272" s="66" t="s">
        <v>319</v>
      </c>
      <c r="B272" s="66" t="s">
        <v>401</v>
      </c>
      <c r="C272" s="67"/>
      <c r="D272" s="68"/>
      <c r="E272" s="69"/>
      <c r="F272" s="70"/>
      <c r="G272" s="67"/>
      <c r="H272" s="71"/>
      <c r="I272" s="72"/>
      <c r="J272" s="72"/>
      <c r="K272" s="36"/>
      <c r="L272" s="79"/>
      <c r="M272" s="79"/>
      <c r="N272" s="74"/>
      <c r="O272" s="81" t="s">
        <v>622</v>
      </c>
      <c r="P272" s="83">
        <v>41563.843692129631</v>
      </c>
      <c r="Q272" s="81" t="s">
        <v>827</v>
      </c>
      <c r="R272" s="81"/>
      <c r="S272" s="81"/>
      <c r="T272" s="81" t="s">
        <v>2393</v>
      </c>
      <c r="U272" s="83">
        <v>41563.843692129631</v>
      </c>
      <c r="V272" s="85" t="s">
        <v>2780</v>
      </c>
      <c r="W272" s="81"/>
      <c r="X272" s="81"/>
      <c r="Y272" s="84" t="s">
        <v>4595</v>
      </c>
    </row>
    <row r="273" spans="1:25">
      <c r="A273" s="66" t="s">
        <v>319</v>
      </c>
      <c r="B273" s="66" t="s">
        <v>493</v>
      </c>
      <c r="C273" s="67"/>
      <c r="D273" s="68"/>
      <c r="E273" s="69"/>
      <c r="F273" s="70"/>
      <c r="G273" s="67"/>
      <c r="H273" s="71"/>
      <c r="I273" s="72"/>
      <c r="J273" s="72"/>
      <c r="K273" s="36"/>
      <c r="L273" s="79"/>
      <c r="M273" s="79"/>
      <c r="N273" s="74"/>
      <c r="O273" s="81" t="s">
        <v>622</v>
      </c>
      <c r="P273" s="83">
        <v>41564.575104166666</v>
      </c>
      <c r="Q273" s="81" t="s">
        <v>828</v>
      </c>
      <c r="R273" s="81"/>
      <c r="S273" s="81"/>
      <c r="T273" s="81" t="s">
        <v>2393</v>
      </c>
      <c r="U273" s="83">
        <v>41564.575104166666</v>
      </c>
      <c r="V273" s="85" t="s">
        <v>2781</v>
      </c>
      <c r="W273" s="81"/>
      <c r="X273" s="81"/>
      <c r="Y273" s="84" t="s">
        <v>4596</v>
      </c>
    </row>
    <row r="274" spans="1:25">
      <c r="A274" s="66" t="s">
        <v>319</v>
      </c>
      <c r="B274" s="66" t="s">
        <v>387</v>
      </c>
      <c r="C274" s="67"/>
      <c r="D274" s="68"/>
      <c r="E274" s="69"/>
      <c r="F274" s="70"/>
      <c r="G274" s="67"/>
      <c r="H274" s="71"/>
      <c r="I274" s="72"/>
      <c r="J274" s="72"/>
      <c r="K274" s="36"/>
      <c r="L274" s="79"/>
      <c r="M274" s="79"/>
      <c r="N274" s="74"/>
      <c r="O274" s="81" t="s">
        <v>622</v>
      </c>
      <c r="P274" s="83">
        <v>41566.04892361111</v>
      </c>
      <c r="Q274" s="81" t="s">
        <v>829</v>
      </c>
      <c r="R274" s="81"/>
      <c r="S274" s="81"/>
      <c r="T274" s="81" t="s">
        <v>2393</v>
      </c>
      <c r="U274" s="83">
        <v>41566.04892361111</v>
      </c>
      <c r="V274" s="85" t="s">
        <v>2782</v>
      </c>
      <c r="W274" s="81"/>
      <c r="X274" s="81"/>
      <c r="Y274" s="84" t="s">
        <v>4597</v>
      </c>
    </row>
    <row r="275" spans="1:25">
      <c r="A275" s="66" t="s">
        <v>320</v>
      </c>
      <c r="B275" s="66" t="s">
        <v>497</v>
      </c>
      <c r="C275" s="67"/>
      <c r="D275" s="68"/>
      <c r="E275" s="69"/>
      <c r="F275" s="70"/>
      <c r="G275" s="67"/>
      <c r="H275" s="71"/>
      <c r="I275" s="72"/>
      <c r="J275" s="72"/>
      <c r="K275" s="36"/>
      <c r="L275" s="79"/>
      <c r="M275" s="79"/>
      <c r="N275" s="74"/>
      <c r="O275" s="81" t="s">
        <v>622</v>
      </c>
      <c r="P275" s="83">
        <v>41566.089884259258</v>
      </c>
      <c r="Q275" s="81" t="s">
        <v>830</v>
      </c>
      <c r="R275" s="85" t="s">
        <v>2173</v>
      </c>
      <c r="S275" s="81" t="s">
        <v>2352</v>
      </c>
      <c r="T275" s="81" t="s">
        <v>2426</v>
      </c>
      <c r="U275" s="83">
        <v>41566.089884259258</v>
      </c>
      <c r="V275" s="85" t="s">
        <v>2783</v>
      </c>
      <c r="W275" s="81"/>
      <c r="X275" s="81"/>
      <c r="Y275" s="84" t="s">
        <v>4598</v>
      </c>
    </row>
    <row r="276" spans="1:25">
      <c r="A276" s="66" t="s">
        <v>320</v>
      </c>
      <c r="B276" s="66" t="s">
        <v>494</v>
      </c>
      <c r="C276" s="67"/>
      <c r="D276" s="68"/>
      <c r="E276" s="69"/>
      <c r="F276" s="70"/>
      <c r="G276" s="67"/>
      <c r="H276" s="71"/>
      <c r="I276" s="72"/>
      <c r="J276" s="72"/>
      <c r="K276" s="36"/>
      <c r="L276" s="79"/>
      <c r="M276" s="79"/>
      <c r="N276" s="74"/>
      <c r="O276" s="81" t="s">
        <v>622</v>
      </c>
      <c r="P276" s="83">
        <v>41566.089884259258</v>
      </c>
      <c r="Q276" s="81" t="s">
        <v>830</v>
      </c>
      <c r="R276" s="85" t="s">
        <v>2173</v>
      </c>
      <c r="S276" s="81" t="s">
        <v>2352</v>
      </c>
      <c r="T276" s="81" t="s">
        <v>2426</v>
      </c>
      <c r="U276" s="83">
        <v>41566.089884259258</v>
      </c>
      <c r="V276" s="85" t="s">
        <v>2783</v>
      </c>
      <c r="W276" s="81"/>
      <c r="X276" s="81"/>
      <c r="Y276" s="84" t="s">
        <v>4598</v>
      </c>
    </row>
    <row r="277" spans="1:25">
      <c r="A277" s="66" t="s">
        <v>320</v>
      </c>
      <c r="B277" s="66" t="s">
        <v>498</v>
      </c>
      <c r="C277" s="67"/>
      <c r="D277" s="68"/>
      <c r="E277" s="69"/>
      <c r="F277" s="70"/>
      <c r="G277" s="67"/>
      <c r="H277" s="71"/>
      <c r="I277" s="72"/>
      <c r="J277" s="72"/>
      <c r="K277" s="36"/>
      <c r="L277" s="79"/>
      <c r="M277" s="79"/>
      <c r="N277" s="74"/>
      <c r="O277" s="81" t="s">
        <v>622</v>
      </c>
      <c r="P277" s="83">
        <v>41566.089884259258</v>
      </c>
      <c r="Q277" s="81" t="s">
        <v>830</v>
      </c>
      <c r="R277" s="85" t="s">
        <v>2173</v>
      </c>
      <c r="S277" s="81" t="s">
        <v>2352</v>
      </c>
      <c r="T277" s="81" t="s">
        <v>2426</v>
      </c>
      <c r="U277" s="83">
        <v>41566.089884259258</v>
      </c>
      <c r="V277" s="85" t="s">
        <v>2783</v>
      </c>
      <c r="W277" s="81"/>
      <c r="X277" s="81"/>
      <c r="Y277" s="84" t="s">
        <v>4598</v>
      </c>
    </row>
    <row r="278" spans="1:25">
      <c r="A278" s="66" t="s">
        <v>321</v>
      </c>
      <c r="B278" s="66" t="s">
        <v>321</v>
      </c>
      <c r="C278" s="67"/>
      <c r="D278" s="68"/>
      <c r="E278" s="69"/>
      <c r="F278" s="70"/>
      <c r="G278" s="67"/>
      <c r="H278" s="71"/>
      <c r="I278" s="72"/>
      <c r="J278" s="72"/>
      <c r="K278" s="36"/>
      <c r="L278" s="79"/>
      <c r="M278" s="79"/>
      <c r="N278" s="74"/>
      <c r="O278" s="81" t="s">
        <v>179</v>
      </c>
      <c r="P278" s="83">
        <v>41565.945625</v>
      </c>
      <c r="Q278" s="81" t="s">
        <v>831</v>
      </c>
      <c r="R278" s="81"/>
      <c r="S278" s="81"/>
      <c r="T278" s="81" t="s">
        <v>2393</v>
      </c>
      <c r="U278" s="83">
        <v>41565.945625</v>
      </c>
      <c r="V278" s="85" t="s">
        <v>2784</v>
      </c>
      <c r="W278" s="81"/>
      <c r="X278" s="81"/>
      <c r="Y278" s="84" t="s">
        <v>4599</v>
      </c>
    </row>
    <row r="279" spans="1:25">
      <c r="A279" s="66" t="s">
        <v>321</v>
      </c>
      <c r="B279" s="66" t="s">
        <v>321</v>
      </c>
      <c r="C279" s="67"/>
      <c r="D279" s="68"/>
      <c r="E279" s="69"/>
      <c r="F279" s="70"/>
      <c r="G279" s="67"/>
      <c r="H279" s="71"/>
      <c r="I279" s="72"/>
      <c r="J279" s="72"/>
      <c r="K279" s="36"/>
      <c r="L279" s="79"/>
      <c r="M279" s="79"/>
      <c r="N279" s="74"/>
      <c r="O279" s="81" t="s">
        <v>179</v>
      </c>
      <c r="P279" s="83">
        <v>41565.988692129627</v>
      </c>
      <c r="Q279" s="81" t="s">
        <v>832</v>
      </c>
      <c r="R279" s="81"/>
      <c r="S279" s="81"/>
      <c r="T279" s="81" t="s">
        <v>2427</v>
      </c>
      <c r="U279" s="83">
        <v>41565.988692129627</v>
      </c>
      <c r="V279" s="85" t="s">
        <v>2785</v>
      </c>
      <c r="W279" s="81"/>
      <c r="X279" s="81"/>
      <c r="Y279" s="84" t="s">
        <v>4600</v>
      </c>
    </row>
    <row r="280" spans="1:25">
      <c r="A280" s="66" t="s">
        <v>321</v>
      </c>
      <c r="B280" s="66" t="s">
        <v>446</v>
      </c>
      <c r="C280" s="67"/>
      <c r="D280" s="68"/>
      <c r="E280" s="69"/>
      <c r="F280" s="70"/>
      <c r="G280" s="67"/>
      <c r="H280" s="71"/>
      <c r="I280" s="72"/>
      <c r="J280" s="72"/>
      <c r="K280" s="36"/>
      <c r="L280" s="79"/>
      <c r="M280" s="79"/>
      <c r="N280" s="74"/>
      <c r="O280" s="81" t="s">
        <v>622</v>
      </c>
      <c r="P280" s="83">
        <v>41566.095717592594</v>
      </c>
      <c r="Q280" s="81" t="s">
        <v>833</v>
      </c>
      <c r="R280" s="81"/>
      <c r="S280" s="81"/>
      <c r="T280" s="81" t="s">
        <v>2393</v>
      </c>
      <c r="U280" s="83">
        <v>41566.095717592594</v>
      </c>
      <c r="V280" s="85" t="s">
        <v>2786</v>
      </c>
      <c r="W280" s="81"/>
      <c r="X280" s="81"/>
      <c r="Y280" s="84" t="s">
        <v>4601</v>
      </c>
    </row>
    <row r="281" spans="1:25">
      <c r="A281" s="66" t="s">
        <v>321</v>
      </c>
      <c r="B281" s="66" t="s">
        <v>489</v>
      </c>
      <c r="C281" s="67"/>
      <c r="D281" s="68"/>
      <c r="E281" s="69"/>
      <c r="F281" s="70"/>
      <c r="G281" s="67"/>
      <c r="H281" s="71"/>
      <c r="I281" s="72"/>
      <c r="J281" s="72"/>
      <c r="K281" s="36"/>
      <c r="L281" s="79"/>
      <c r="M281" s="79"/>
      <c r="N281" s="74"/>
      <c r="O281" s="81" t="s">
        <v>622</v>
      </c>
      <c r="P281" s="83">
        <v>41566.095717592594</v>
      </c>
      <c r="Q281" s="81" t="s">
        <v>833</v>
      </c>
      <c r="R281" s="81"/>
      <c r="S281" s="81"/>
      <c r="T281" s="81" t="s">
        <v>2393</v>
      </c>
      <c r="U281" s="83">
        <v>41566.095717592594</v>
      </c>
      <c r="V281" s="85" t="s">
        <v>2786</v>
      </c>
      <c r="W281" s="81"/>
      <c r="X281" s="81"/>
      <c r="Y281" s="84" t="s">
        <v>4601</v>
      </c>
    </row>
    <row r="282" spans="1:25">
      <c r="A282" s="66" t="s">
        <v>321</v>
      </c>
      <c r="B282" s="66" t="s">
        <v>504</v>
      </c>
      <c r="C282" s="67"/>
      <c r="D282" s="68"/>
      <c r="E282" s="69"/>
      <c r="F282" s="70"/>
      <c r="G282" s="67"/>
      <c r="H282" s="71"/>
      <c r="I282" s="72"/>
      <c r="J282" s="72"/>
      <c r="K282" s="36"/>
      <c r="L282" s="79"/>
      <c r="M282" s="79"/>
      <c r="N282" s="74"/>
      <c r="O282" s="81" t="s">
        <v>622</v>
      </c>
      <c r="P282" s="83">
        <v>41566.095717592594</v>
      </c>
      <c r="Q282" s="81" t="s">
        <v>833</v>
      </c>
      <c r="R282" s="81"/>
      <c r="S282" s="81"/>
      <c r="T282" s="81" t="s">
        <v>2393</v>
      </c>
      <c r="U282" s="83">
        <v>41566.095717592594</v>
      </c>
      <c r="V282" s="85" t="s">
        <v>2786</v>
      </c>
      <c r="W282" s="81"/>
      <c r="X282" s="81"/>
      <c r="Y282" s="84" t="s">
        <v>4601</v>
      </c>
    </row>
    <row r="283" spans="1:25">
      <c r="A283" s="66" t="s">
        <v>321</v>
      </c>
      <c r="B283" s="66" t="s">
        <v>494</v>
      </c>
      <c r="C283" s="67"/>
      <c r="D283" s="68"/>
      <c r="E283" s="69"/>
      <c r="F283" s="70"/>
      <c r="G283" s="67"/>
      <c r="H283" s="71"/>
      <c r="I283" s="72"/>
      <c r="J283" s="72"/>
      <c r="K283" s="36"/>
      <c r="L283" s="79"/>
      <c r="M283" s="79"/>
      <c r="N283" s="74"/>
      <c r="O283" s="81" t="s">
        <v>622</v>
      </c>
      <c r="P283" s="83">
        <v>41566.095717592594</v>
      </c>
      <c r="Q283" s="81" t="s">
        <v>833</v>
      </c>
      <c r="R283" s="81"/>
      <c r="S283" s="81"/>
      <c r="T283" s="81" t="s">
        <v>2393</v>
      </c>
      <c r="U283" s="83">
        <v>41566.095717592594</v>
      </c>
      <c r="V283" s="85" t="s">
        <v>2786</v>
      </c>
      <c r="W283" s="81"/>
      <c r="X283" s="81"/>
      <c r="Y283" s="84" t="s">
        <v>4601</v>
      </c>
    </row>
    <row r="284" spans="1:25">
      <c r="A284" s="66" t="s">
        <v>322</v>
      </c>
      <c r="B284" s="66" t="s">
        <v>494</v>
      </c>
      <c r="C284" s="67"/>
      <c r="D284" s="68"/>
      <c r="E284" s="69"/>
      <c r="F284" s="70"/>
      <c r="G284" s="67"/>
      <c r="H284" s="71"/>
      <c r="I284" s="72"/>
      <c r="J284" s="72"/>
      <c r="K284" s="36"/>
      <c r="L284" s="79"/>
      <c r="M284" s="79"/>
      <c r="N284" s="74"/>
      <c r="O284" s="81" t="s">
        <v>622</v>
      </c>
      <c r="P284" s="83">
        <v>41566.118680555555</v>
      </c>
      <c r="Q284" s="81" t="s">
        <v>834</v>
      </c>
      <c r="R284" s="81"/>
      <c r="S284" s="81"/>
      <c r="T284" s="81" t="s">
        <v>2393</v>
      </c>
      <c r="U284" s="83">
        <v>41566.118680555555</v>
      </c>
      <c r="V284" s="85" t="s">
        <v>2787</v>
      </c>
      <c r="W284" s="81"/>
      <c r="X284" s="81"/>
      <c r="Y284" s="84" t="s">
        <v>4602</v>
      </c>
    </row>
    <row r="285" spans="1:25">
      <c r="A285" s="66" t="s">
        <v>322</v>
      </c>
      <c r="B285" s="66" t="s">
        <v>479</v>
      </c>
      <c r="C285" s="67"/>
      <c r="D285" s="68"/>
      <c r="E285" s="69"/>
      <c r="F285" s="70"/>
      <c r="G285" s="67"/>
      <c r="H285" s="71"/>
      <c r="I285" s="72"/>
      <c r="J285" s="72"/>
      <c r="K285" s="36"/>
      <c r="L285" s="79"/>
      <c r="M285" s="79"/>
      <c r="N285" s="74"/>
      <c r="O285" s="81" t="s">
        <v>622</v>
      </c>
      <c r="P285" s="83">
        <v>41566.118680555555</v>
      </c>
      <c r="Q285" s="81" t="s">
        <v>834</v>
      </c>
      <c r="R285" s="81"/>
      <c r="S285" s="81"/>
      <c r="T285" s="81" t="s">
        <v>2393</v>
      </c>
      <c r="U285" s="83">
        <v>41566.118680555555</v>
      </c>
      <c r="V285" s="85" t="s">
        <v>2787</v>
      </c>
      <c r="W285" s="81"/>
      <c r="X285" s="81"/>
      <c r="Y285" s="84" t="s">
        <v>4602</v>
      </c>
    </row>
    <row r="286" spans="1:25">
      <c r="A286" s="66" t="s">
        <v>323</v>
      </c>
      <c r="B286" s="66" t="s">
        <v>489</v>
      </c>
      <c r="C286" s="67"/>
      <c r="D286" s="68"/>
      <c r="E286" s="69"/>
      <c r="F286" s="70"/>
      <c r="G286" s="67"/>
      <c r="H286" s="71"/>
      <c r="I286" s="72"/>
      <c r="J286" s="72"/>
      <c r="K286" s="36"/>
      <c r="L286" s="79"/>
      <c r="M286" s="79"/>
      <c r="N286" s="74"/>
      <c r="O286" s="81" t="s">
        <v>622</v>
      </c>
      <c r="P286" s="83">
        <v>41566.136099537034</v>
      </c>
      <c r="Q286" s="81" t="s">
        <v>776</v>
      </c>
      <c r="R286" s="85" t="s">
        <v>2164</v>
      </c>
      <c r="S286" s="81" t="s">
        <v>2338</v>
      </c>
      <c r="T286" s="81" t="s">
        <v>2393</v>
      </c>
      <c r="U286" s="83">
        <v>41566.136099537034</v>
      </c>
      <c r="V286" s="85" t="s">
        <v>2788</v>
      </c>
      <c r="W286" s="81"/>
      <c r="X286" s="81"/>
      <c r="Y286" s="84" t="s">
        <v>4603</v>
      </c>
    </row>
    <row r="287" spans="1:25">
      <c r="A287" s="66" t="s">
        <v>324</v>
      </c>
      <c r="B287" s="66" t="s">
        <v>489</v>
      </c>
      <c r="C287" s="67"/>
      <c r="D287" s="68"/>
      <c r="E287" s="69"/>
      <c r="F287" s="70"/>
      <c r="G287" s="67"/>
      <c r="H287" s="71"/>
      <c r="I287" s="72"/>
      <c r="J287" s="72"/>
      <c r="K287" s="36"/>
      <c r="L287" s="79"/>
      <c r="M287" s="79"/>
      <c r="N287" s="74"/>
      <c r="O287" s="81" t="s">
        <v>622</v>
      </c>
      <c r="P287" s="83">
        <v>41564.664965277778</v>
      </c>
      <c r="Q287" s="81" t="s">
        <v>835</v>
      </c>
      <c r="R287" s="81"/>
      <c r="S287" s="81"/>
      <c r="T287" s="81" t="s">
        <v>2393</v>
      </c>
      <c r="U287" s="83">
        <v>41564.664965277778</v>
      </c>
      <c r="V287" s="85" t="s">
        <v>2789</v>
      </c>
      <c r="W287" s="81"/>
      <c r="X287" s="81"/>
      <c r="Y287" s="84" t="s">
        <v>4604</v>
      </c>
    </row>
    <row r="288" spans="1:25">
      <c r="A288" s="66" t="s">
        <v>324</v>
      </c>
      <c r="B288" s="66" t="s">
        <v>324</v>
      </c>
      <c r="C288" s="67"/>
      <c r="D288" s="68"/>
      <c r="E288" s="69"/>
      <c r="F288" s="70"/>
      <c r="G288" s="67"/>
      <c r="H288" s="71"/>
      <c r="I288" s="72"/>
      <c r="J288" s="72"/>
      <c r="K288" s="36"/>
      <c r="L288" s="79"/>
      <c r="M288" s="79"/>
      <c r="N288" s="74"/>
      <c r="O288" s="81" t="s">
        <v>179</v>
      </c>
      <c r="P288" s="83">
        <v>41564.665034722224</v>
      </c>
      <c r="Q288" s="81" t="s">
        <v>836</v>
      </c>
      <c r="R288" s="81"/>
      <c r="S288" s="81"/>
      <c r="T288" s="81" t="s">
        <v>2393</v>
      </c>
      <c r="U288" s="83">
        <v>41564.665034722224</v>
      </c>
      <c r="V288" s="85" t="s">
        <v>2790</v>
      </c>
      <c r="W288" s="81"/>
      <c r="X288" s="81"/>
      <c r="Y288" s="84" t="s">
        <v>4605</v>
      </c>
    </row>
    <row r="289" spans="1:25">
      <c r="A289" s="66" t="s">
        <v>324</v>
      </c>
      <c r="B289" s="66" t="s">
        <v>494</v>
      </c>
      <c r="C289" s="67"/>
      <c r="D289" s="68"/>
      <c r="E289" s="69"/>
      <c r="F289" s="70"/>
      <c r="G289" s="67"/>
      <c r="H289" s="71"/>
      <c r="I289" s="72"/>
      <c r="J289" s="72"/>
      <c r="K289" s="36"/>
      <c r="L289" s="79"/>
      <c r="M289" s="79"/>
      <c r="N289" s="74"/>
      <c r="O289" s="81" t="s">
        <v>622</v>
      </c>
      <c r="P289" s="83">
        <v>41564.793819444443</v>
      </c>
      <c r="Q289" s="81" t="s">
        <v>772</v>
      </c>
      <c r="R289" s="85" t="s">
        <v>2163</v>
      </c>
      <c r="S289" s="81" t="s">
        <v>2349</v>
      </c>
      <c r="T289" s="81" t="s">
        <v>2393</v>
      </c>
      <c r="U289" s="83">
        <v>41564.793819444443</v>
      </c>
      <c r="V289" s="85" t="s">
        <v>2791</v>
      </c>
      <c r="W289" s="81"/>
      <c r="X289" s="81"/>
      <c r="Y289" s="84" t="s">
        <v>4606</v>
      </c>
    </row>
    <row r="290" spans="1:25">
      <c r="A290" s="66" t="s">
        <v>324</v>
      </c>
      <c r="B290" s="66" t="s">
        <v>489</v>
      </c>
      <c r="C290" s="67"/>
      <c r="D290" s="68"/>
      <c r="E290" s="69"/>
      <c r="F290" s="70"/>
      <c r="G290" s="67"/>
      <c r="H290" s="71"/>
      <c r="I290" s="72"/>
      <c r="J290" s="72"/>
      <c r="K290" s="36"/>
      <c r="L290" s="79"/>
      <c r="M290" s="79"/>
      <c r="N290" s="74"/>
      <c r="O290" s="81" t="s">
        <v>622</v>
      </c>
      <c r="P290" s="83">
        <v>41565.731481481482</v>
      </c>
      <c r="Q290" s="81" t="s">
        <v>776</v>
      </c>
      <c r="R290" s="85" t="s">
        <v>2164</v>
      </c>
      <c r="S290" s="81" t="s">
        <v>2338</v>
      </c>
      <c r="T290" s="81" t="s">
        <v>2393</v>
      </c>
      <c r="U290" s="83">
        <v>41565.731481481482</v>
      </c>
      <c r="V290" s="85" t="s">
        <v>2792</v>
      </c>
      <c r="W290" s="81"/>
      <c r="X290" s="81"/>
      <c r="Y290" s="84" t="s">
        <v>4607</v>
      </c>
    </row>
    <row r="291" spans="1:25">
      <c r="A291" s="66" t="s">
        <v>324</v>
      </c>
      <c r="B291" s="66" t="s">
        <v>355</v>
      </c>
      <c r="C291" s="67"/>
      <c r="D291" s="68"/>
      <c r="E291" s="69"/>
      <c r="F291" s="70"/>
      <c r="G291" s="67"/>
      <c r="H291" s="71"/>
      <c r="I291" s="72"/>
      <c r="J291" s="72"/>
      <c r="K291" s="36"/>
      <c r="L291" s="79"/>
      <c r="M291" s="79"/>
      <c r="N291" s="74"/>
      <c r="O291" s="81" t="s">
        <v>622</v>
      </c>
      <c r="P291" s="83">
        <v>41566.021261574075</v>
      </c>
      <c r="Q291" s="81" t="s">
        <v>826</v>
      </c>
      <c r="R291" s="81"/>
      <c r="S291" s="81"/>
      <c r="T291" s="81" t="s">
        <v>2393</v>
      </c>
      <c r="U291" s="83">
        <v>41566.021261574075</v>
      </c>
      <c r="V291" s="85" t="s">
        <v>2793</v>
      </c>
      <c r="W291" s="81"/>
      <c r="X291" s="81"/>
      <c r="Y291" s="84" t="s">
        <v>4608</v>
      </c>
    </row>
    <row r="292" spans="1:25">
      <c r="A292" s="66" t="s">
        <v>324</v>
      </c>
      <c r="B292" s="66" t="s">
        <v>489</v>
      </c>
      <c r="C292" s="67"/>
      <c r="D292" s="68"/>
      <c r="E292" s="69"/>
      <c r="F292" s="70"/>
      <c r="G292" s="67"/>
      <c r="H292" s="71"/>
      <c r="I292" s="72"/>
      <c r="J292" s="72"/>
      <c r="K292" s="36"/>
      <c r="L292" s="79"/>
      <c r="M292" s="79"/>
      <c r="N292" s="74"/>
      <c r="O292" s="81" t="s">
        <v>622</v>
      </c>
      <c r="P292" s="83">
        <v>41566.442499999997</v>
      </c>
      <c r="Q292" s="81" t="s">
        <v>837</v>
      </c>
      <c r="R292" s="85" t="s">
        <v>2164</v>
      </c>
      <c r="S292" s="81" t="s">
        <v>2338</v>
      </c>
      <c r="T292" s="81" t="s">
        <v>2393</v>
      </c>
      <c r="U292" s="83">
        <v>41566.442499999997</v>
      </c>
      <c r="V292" s="85" t="s">
        <v>2794</v>
      </c>
      <c r="W292" s="81"/>
      <c r="X292" s="81"/>
      <c r="Y292" s="84" t="s">
        <v>4609</v>
      </c>
    </row>
    <row r="293" spans="1:25">
      <c r="A293" s="66" t="s">
        <v>325</v>
      </c>
      <c r="B293" s="66" t="s">
        <v>326</v>
      </c>
      <c r="C293" s="67"/>
      <c r="D293" s="68"/>
      <c r="E293" s="69"/>
      <c r="F293" s="70"/>
      <c r="G293" s="67"/>
      <c r="H293" s="71"/>
      <c r="I293" s="72"/>
      <c r="J293" s="72"/>
      <c r="K293" s="36"/>
      <c r="L293" s="79"/>
      <c r="M293" s="79"/>
      <c r="N293" s="74"/>
      <c r="O293" s="81" t="s">
        <v>621</v>
      </c>
      <c r="P293" s="83">
        <v>41564.66741898148</v>
      </c>
      <c r="Q293" s="81" t="s">
        <v>838</v>
      </c>
      <c r="R293" s="81"/>
      <c r="S293" s="81"/>
      <c r="T293" s="81" t="s">
        <v>2393</v>
      </c>
      <c r="U293" s="83">
        <v>41564.66741898148</v>
      </c>
      <c r="V293" s="85" t="s">
        <v>2795</v>
      </c>
      <c r="W293" s="81"/>
      <c r="X293" s="81"/>
      <c r="Y293" s="84" t="s">
        <v>4610</v>
      </c>
    </row>
    <row r="294" spans="1:25">
      <c r="A294" s="66" t="s">
        <v>325</v>
      </c>
      <c r="B294" s="66" t="s">
        <v>326</v>
      </c>
      <c r="C294" s="67"/>
      <c r="D294" s="68"/>
      <c r="E294" s="69"/>
      <c r="F294" s="70"/>
      <c r="G294" s="67"/>
      <c r="H294" s="71"/>
      <c r="I294" s="72"/>
      <c r="J294" s="72"/>
      <c r="K294" s="36"/>
      <c r="L294" s="79"/>
      <c r="M294" s="79"/>
      <c r="N294" s="74"/>
      <c r="O294" s="81" t="s">
        <v>622</v>
      </c>
      <c r="P294" s="83">
        <v>41564.829421296294</v>
      </c>
      <c r="Q294" s="81" t="s">
        <v>839</v>
      </c>
      <c r="R294" s="81"/>
      <c r="S294" s="81"/>
      <c r="T294" s="81" t="s">
        <v>2393</v>
      </c>
      <c r="U294" s="83">
        <v>41564.829421296294</v>
      </c>
      <c r="V294" s="85" t="s">
        <v>2796</v>
      </c>
      <c r="W294" s="81"/>
      <c r="X294" s="81"/>
      <c r="Y294" s="84" t="s">
        <v>4611</v>
      </c>
    </row>
    <row r="295" spans="1:25">
      <c r="A295" s="66" t="s">
        <v>326</v>
      </c>
      <c r="B295" s="66" t="s">
        <v>325</v>
      </c>
      <c r="C295" s="67"/>
      <c r="D295" s="68"/>
      <c r="E295" s="69"/>
      <c r="F295" s="70"/>
      <c r="G295" s="67"/>
      <c r="H295" s="71"/>
      <c r="I295" s="72"/>
      <c r="J295" s="72"/>
      <c r="K295" s="36"/>
      <c r="L295" s="79"/>
      <c r="M295" s="79"/>
      <c r="N295" s="74"/>
      <c r="O295" s="81" t="s">
        <v>622</v>
      </c>
      <c r="P295" s="83">
        <v>41564.638182870367</v>
      </c>
      <c r="Q295" s="81" t="s">
        <v>840</v>
      </c>
      <c r="R295" s="81"/>
      <c r="S295" s="81"/>
      <c r="T295" s="81" t="s">
        <v>2393</v>
      </c>
      <c r="U295" s="83">
        <v>41564.638182870367</v>
      </c>
      <c r="V295" s="85" t="s">
        <v>2797</v>
      </c>
      <c r="W295" s="81"/>
      <c r="X295" s="81"/>
      <c r="Y295" s="84" t="s">
        <v>4612</v>
      </c>
    </row>
    <row r="296" spans="1:25">
      <c r="A296" s="66" t="s">
        <v>327</v>
      </c>
      <c r="B296" s="66" t="s">
        <v>326</v>
      </c>
      <c r="C296" s="67"/>
      <c r="D296" s="68"/>
      <c r="E296" s="69"/>
      <c r="F296" s="70"/>
      <c r="G296" s="67"/>
      <c r="H296" s="71"/>
      <c r="I296" s="72"/>
      <c r="J296" s="72"/>
      <c r="K296" s="36"/>
      <c r="L296" s="79"/>
      <c r="M296" s="79"/>
      <c r="N296" s="74"/>
      <c r="O296" s="81" t="s">
        <v>622</v>
      </c>
      <c r="P296" s="83">
        <v>41565.956388888888</v>
      </c>
      <c r="Q296" s="81" t="s">
        <v>841</v>
      </c>
      <c r="R296" s="85" t="s">
        <v>2174</v>
      </c>
      <c r="S296" s="81" t="s">
        <v>2332</v>
      </c>
      <c r="T296" s="81" t="s">
        <v>2393</v>
      </c>
      <c r="U296" s="83">
        <v>41565.956388888888</v>
      </c>
      <c r="V296" s="85" t="s">
        <v>2798</v>
      </c>
      <c r="W296" s="81"/>
      <c r="X296" s="81"/>
      <c r="Y296" s="84" t="s">
        <v>4613</v>
      </c>
    </row>
    <row r="297" spans="1:25">
      <c r="A297" s="66" t="s">
        <v>326</v>
      </c>
      <c r="B297" s="66" t="s">
        <v>327</v>
      </c>
      <c r="C297" s="67"/>
      <c r="D297" s="68"/>
      <c r="E297" s="69"/>
      <c r="F297" s="70"/>
      <c r="G297" s="67"/>
      <c r="H297" s="71"/>
      <c r="I297" s="72"/>
      <c r="J297" s="72"/>
      <c r="K297" s="36"/>
      <c r="L297" s="79"/>
      <c r="M297" s="79"/>
      <c r="N297" s="74"/>
      <c r="O297" s="81" t="s">
        <v>622</v>
      </c>
      <c r="P297" s="83">
        <v>41565.950416666667</v>
      </c>
      <c r="Q297" s="81" t="s">
        <v>842</v>
      </c>
      <c r="R297" s="85" t="s">
        <v>2174</v>
      </c>
      <c r="S297" s="81" t="s">
        <v>2332</v>
      </c>
      <c r="T297" s="81" t="s">
        <v>2393</v>
      </c>
      <c r="U297" s="83">
        <v>41565.950416666667</v>
      </c>
      <c r="V297" s="85" t="s">
        <v>2799</v>
      </c>
      <c r="W297" s="81"/>
      <c r="X297" s="81"/>
      <c r="Y297" s="84" t="s">
        <v>4614</v>
      </c>
    </row>
    <row r="298" spans="1:25">
      <c r="A298" s="66" t="s">
        <v>328</v>
      </c>
      <c r="B298" s="66" t="s">
        <v>407</v>
      </c>
      <c r="C298" s="67"/>
      <c r="D298" s="68"/>
      <c r="E298" s="69"/>
      <c r="F298" s="70"/>
      <c r="G298" s="67"/>
      <c r="H298" s="71"/>
      <c r="I298" s="72"/>
      <c r="J298" s="72"/>
      <c r="K298" s="36"/>
      <c r="L298" s="79"/>
      <c r="M298" s="79"/>
      <c r="N298" s="74"/>
      <c r="O298" s="81" t="s">
        <v>622</v>
      </c>
      <c r="P298" s="83">
        <v>41564.129861111112</v>
      </c>
      <c r="Q298" s="81" t="s">
        <v>843</v>
      </c>
      <c r="R298" s="81"/>
      <c r="S298" s="81"/>
      <c r="T298" s="81" t="s">
        <v>2393</v>
      </c>
      <c r="U298" s="83">
        <v>41564.129861111112</v>
      </c>
      <c r="V298" s="85" t="s">
        <v>2800</v>
      </c>
      <c r="W298" s="81"/>
      <c r="X298" s="81"/>
      <c r="Y298" s="84" t="s">
        <v>4615</v>
      </c>
    </row>
    <row r="299" spans="1:25">
      <c r="A299" s="66" t="s">
        <v>326</v>
      </c>
      <c r="B299" s="66" t="s">
        <v>328</v>
      </c>
      <c r="C299" s="67"/>
      <c r="D299" s="68"/>
      <c r="E299" s="69"/>
      <c r="F299" s="70"/>
      <c r="G299" s="67"/>
      <c r="H299" s="71"/>
      <c r="I299" s="72"/>
      <c r="J299" s="72"/>
      <c r="K299" s="36"/>
      <c r="L299" s="79"/>
      <c r="M299" s="79"/>
      <c r="N299" s="74"/>
      <c r="O299" s="81" t="s">
        <v>622</v>
      </c>
      <c r="P299" s="83">
        <v>41566.416331018518</v>
      </c>
      <c r="Q299" s="81" t="s">
        <v>844</v>
      </c>
      <c r="R299" s="85" t="s">
        <v>2175</v>
      </c>
      <c r="S299" s="81" t="s">
        <v>2332</v>
      </c>
      <c r="T299" s="81" t="s">
        <v>2428</v>
      </c>
      <c r="U299" s="83">
        <v>41566.416331018518</v>
      </c>
      <c r="V299" s="85" t="s">
        <v>2801</v>
      </c>
      <c r="W299" s="81"/>
      <c r="X299" s="81"/>
      <c r="Y299" s="84" t="s">
        <v>4616</v>
      </c>
    </row>
    <row r="300" spans="1:25">
      <c r="A300" s="66" t="s">
        <v>329</v>
      </c>
      <c r="B300" s="66" t="s">
        <v>377</v>
      </c>
      <c r="C300" s="67"/>
      <c r="D300" s="68"/>
      <c r="E300" s="69"/>
      <c r="F300" s="70"/>
      <c r="G300" s="67"/>
      <c r="H300" s="71"/>
      <c r="I300" s="72"/>
      <c r="J300" s="72"/>
      <c r="K300" s="36"/>
      <c r="L300" s="79"/>
      <c r="M300" s="79"/>
      <c r="N300" s="74"/>
      <c r="O300" s="81" t="s">
        <v>622</v>
      </c>
      <c r="P300" s="83">
        <v>41566.468252314815</v>
      </c>
      <c r="Q300" s="81" t="s">
        <v>845</v>
      </c>
      <c r="R300" s="85" t="s">
        <v>2176</v>
      </c>
      <c r="S300" s="81" t="s">
        <v>2332</v>
      </c>
      <c r="T300" s="81" t="s">
        <v>2393</v>
      </c>
      <c r="U300" s="83">
        <v>41566.468252314815</v>
      </c>
      <c r="V300" s="85" t="s">
        <v>2802</v>
      </c>
      <c r="W300" s="81"/>
      <c r="X300" s="81"/>
      <c r="Y300" s="84" t="s">
        <v>4617</v>
      </c>
    </row>
    <row r="301" spans="1:25">
      <c r="A301" s="66" t="s">
        <v>330</v>
      </c>
      <c r="B301" s="66" t="s">
        <v>515</v>
      </c>
      <c r="C301" s="67"/>
      <c r="D301" s="68"/>
      <c r="E301" s="69"/>
      <c r="F301" s="70"/>
      <c r="G301" s="67"/>
      <c r="H301" s="71"/>
      <c r="I301" s="72"/>
      <c r="J301" s="72"/>
      <c r="K301" s="36"/>
      <c r="L301" s="79"/>
      <c r="M301" s="79"/>
      <c r="N301" s="74"/>
      <c r="O301" s="81" t="s">
        <v>622</v>
      </c>
      <c r="P301" s="83">
        <v>41566.534780092596</v>
      </c>
      <c r="Q301" s="81" t="s">
        <v>846</v>
      </c>
      <c r="R301" s="81"/>
      <c r="S301" s="81"/>
      <c r="T301" s="81" t="s">
        <v>2429</v>
      </c>
      <c r="U301" s="83">
        <v>41566.534780092596</v>
      </c>
      <c r="V301" s="85" t="s">
        <v>2803</v>
      </c>
      <c r="W301" s="81"/>
      <c r="X301" s="81"/>
      <c r="Y301" s="84" t="s">
        <v>4618</v>
      </c>
    </row>
    <row r="302" spans="1:25">
      <c r="A302" s="66" t="s">
        <v>331</v>
      </c>
      <c r="B302" s="66" t="s">
        <v>331</v>
      </c>
      <c r="C302" s="67"/>
      <c r="D302" s="68"/>
      <c r="E302" s="69"/>
      <c r="F302" s="70"/>
      <c r="G302" s="67"/>
      <c r="H302" s="71"/>
      <c r="I302" s="72"/>
      <c r="J302" s="72"/>
      <c r="K302" s="36"/>
      <c r="L302" s="79"/>
      <c r="M302" s="79"/>
      <c r="N302" s="74"/>
      <c r="O302" s="81" t="s">
        <v>179</v>
      </c>
      <c r="P302" s="83">
        <v>41563.649745370371</v>
      </c>
      <c r="Q302" s="81" t="s">
        <v>847</v>
      </c>
      <c r="R302" s="81"/>
      <c r="S302" s="81"/>
      <c r="T302" s="81" t="s">
        <v>2393</v>
      </c>
      <c r="U302" s="83">
        <v>41563.649745370371</v>
      </c>
      <c r="V302" s="85" t="s">
        <v>2804</v>
      </c>
      <c r="W302" s="81"/>
      <c r="X302" s="81"/>
      <c r="Y302" s="84" t="s">
        <v>4619</v>
      </c>
    </row>
    <row r="303" spans="1:25">
      <c r="A303" s="66" t="s">
        <v>331</v>
      </c>
      <c r="B303" s="66" t="s">
        <v>335</v>
      </c>
      <c r="C303" s="67"/>
      <c r="D303" s="68"/>
      <c r="E303" s="69"/>
      <c r="F303" s="70"/>
      <c r="G303" s="67"/>
      <c r="H303" s="71"/>
      <c r="I303" s="72"/>
      <c r="J303" s="72"/>
      <c r="K303" s="36"/>
      <c r="L303" s="79"/>
      <c r="M303" s="79"/>
      <c r="N303" s="74"/>
      <c r="O303" s="81" t="s">
        <v>621</v>
      </c>
      <c r="P303" s="83">
        <v>41564.077685185184</v>
      </c>
      <c r="Q303" s="81" t="s">
        <v>848</v>
      </c>
      <c r="R303" s="81"/>
      <c r="S303" s="81"/>
      <c r="T303" s="81" t="s">
        <v>2393</v>
      </c>
      <c r="U303" s="83">
        <v>41564.077685185184</v>
      </c>
      <c r="V303" s="85" t="s">
        <v>2805</v>
      </c>
      <c r="W303" s="81"/>
      <c r="X303" s="81"/>
      <c r="Y303" s="84" t="s">
        <v>4620</v>
      </c>
    </row>
    <row r="304" spans="1:25">
      <c r="A304" s="66" t="s">
        <v>331</v>
      </c>
      <c r="B304" s="66" t="s">
        <v>331</v>
      </c>
      <c r="C304" s="67"/>
      <c r="D304" s="68"/>
      <c r="E304" s="69"/>
      <c r="F304" s="70"/>
      <c r="G304" s="67"/>
      <c r="H304" s="71"/>
      <c r="I304" s="72"/>
      <c r="J304" s="72"/>
      <c r="K304" s="36"/>
      <c r="L304" s="79"/>
      <c r="M304" s="79"/>
      <c r="N304" s="74"/>
      <c r="O304" s="81" t="s">
        <v>179</v>
      </c>
      <c r="P304" s="83">
        <v>41565.492442129631</v>
      </c>
      <c r="Q304" s="81" t="s">
        <v>849</v>
      </c>
      <c r="R304" s="85" t="s">
        <v>2177</v>
      </c>
      <c r="S304" s="81" t="s">
        <v>2333</v>
      </c>
      <c r="T304" s="81" t="s">
        <v>2395</v>
      </c>
      <c r="U304" s="83">
        <v>41565.492442129631</v>
      </c>
      <c r="V304" s="85" t="s">
        <v>2806</v>
      </c>
      <c r="W304" s="81"/>
      <c r="X304" s="81"/>
      <c r="Y304" s="84" t="s">
        <v>4621</v>
      </c>
    </row>
    <row r="305" spans="1:25">
      <c r="A305" s="66" t="s">
        <v>332</v>
      </c>
      <c r="B305" s="66" t="s">
        <v>331</v>
      </c>
      <c r="C305" s="67"/>
      <c r="D305" s="68"/>
      <c r="E305" s="69"/>
      <c r="F305" s="70"/>
      <c r="G305" s="67"/>
      <c r="H305" s="71"/>
      <c r="I305" s="72"/>
      <c r="J305" s="72"/>
      <c r="K305" s="36"/>
      <c r="L305" s="79"/>
      <c r="M305" s="79"/>
      <c r="N305" s="74"/>
      <c r="O305" s="81" t="s">
        <v>622</v>
      </c>
      <c r="P305" s="83">
        <v>41565.496481481481</v>
      </c>
      <c r="Q305" s="81" t="s">
        <v>850</v>
      </c>
      <c r="R305" s="85" t="s">
        <v>2177</v>
      </c>
      <c r="S305" s="81" t="s">
        <v>2333</v>
      </c>
      <c r="T305" s="81" t="s">
        <v>2395</v>
      </c>
      <c r="U305" s="83">
        <v>41565.496481481481</v>
      </c>
      <c r="V305" s="85" t="s">
        <v>2807</v>
      </c>
      <c r="W305" s="81"/>
      <c r="X305" s="81"/>
      <c r="Y305" s="84" t="s">
        <v>4622</v>
      </c>
    </row>
    <row r="306" spans="1:25">
      <c r="A306" s="66" t="s">
        <v>332</v>
      </c>
      <c r="B306" s="66" t="s">
        <v>504</v>
      </c>
      <c r="C306" s="67"/>
      <c r="D306" s="68"/>
      <c r="E306" s="69"/>
      <c r="F306" s="70"/>
      <c r="G306" s="67"/>
      <c r="H306" s="71"/>
      <c r="I306" s="72"/>
      <c r="J306" s="72"/>
      <c r="K306" s="36"/>
      <c r="L306" s="79"/>
      <c r="M306" s="79"/>
      <c r="N306" s="74"/>
      <c r="O306" s="81" t="s">
        <v>622</v>
      </c>
      <c r="P306" s="83">
        <v>41566.537118055552</v>
      </c>
      <c r="Q306" s="81" t="s">
        <v>851</v>
      </c>
      <c r="R306" s="85" t="s">
        <v>2178</v>
      </c>
      <c r="S306" s="81" t="s">
        <v>2353</v>
      </c>
      <c r="T306" s="81" t="s">
        <v>2393</v>
      </c>
      <c r="U306" s="83">
        <v>41566.537118055552</v>
      </c>
      <c r="V306" s="85" t="s">
        <v>2808</v>
      </c>
      <c r="W306" s="81"/>
      <c r="X306" s="81"/>
      <c r="Y306" s="84" t="s">
        <v>4623</v>
      </c>
    </row>
    <row r="307" spans="1:25">
      <c r="A307" s="66" t="s">
        <v>332</v>
      </c>
      <c r="B307" s="66" t="s">
        <v>482</v>
      </c>
      <c r="C307" s="67"/>
      <c r="D307" s="68"/>
      <c r="E307" s="69"/>
      <c r="F307" s="70"/>
      <c r="G307" s="67"/>
      <c r="H307" s="71"/>
      <c r="I307" s="72"/>
      <c r="J307" s="72"/>
      <c r="K307" s="36"/>
      <c r="L307" s="79"/>
      <c r="M307" s="79"/>
      <c r="N307" s="74"/>
      <c r="O307" s="81" t="s">
        <v>622</v>
      </c>
      <c r="P307" s="83">
        <v>41566.537118055552</v>
      </c>
      <c r="Q307" s="81" t="s">
        <v>851</v>
      </c>
      <c r="R307" s="85" t="s">
        <v>2178</v>
      </c>
      <c r="S307" s="81" t="s">
        <v>2353</v>
      </c>
      <c r="T307" s="81" t="s">
        <v>2393</v>
      </c>
      <c r="U307" s="83">
        <v>41566.537118055552</v>
      </c>
      <c r="V307" s="85" t="s">
        <v>2808</v>
      </c>
      <c r="W307" s="81"/>
      <c r="X307" s="81"/>
      <c r="Y307" s="84" t="s">
        <v>4623</v>
      </c>
    </row>
    <row r="308" spans="1:25">
      <c r="A308" s="66" t="s">
        <v>333</v>
      </c>
      <c r="B308" s="66" t="s">
        <v>333</v>
      </c>
      <c r="C308" s="67"/>
      <c r="D308" s="68"/>
      <c r="E308" s="69"/>
      <c r="F308" s="70"/>
      <c r="G308" s="67"/>
      <c r="H308" s="71"/>
      <c r="I308" s="72"/>
      <c r="J308" s="72"/>
      <c r="K308" s="36"/>
      <c r="L308" s="79"/>
      <c r="M308" s="79"/>
      <c r="N308" s="74"/>
      <c r="O308" s="81" t="s">
        <v>179</v>
      </c>
      <c r="P308" s="83">
        <v>41566.538703703707</v>
      </c>
      <c r="Q308" s="81" t="s">
        <v>852</v>
      </c>
      <c r="R308" s="81"/>
      <c r="S308" s="81"/>
      <c r="T308" s="81" t="s">
        <v>2393</v>
      </c>
      <c r="U308" s="83">
        <v>41566.538703703707</v>
      </c>
      <c r="V308" s="85" t="s">
        <v>2809</v>
      </c>
      <c r="W308" s="81"/>
      <c r="X308" s="81"/>
      <c r="Y308" s="84" t="s">
        <v>4624</v>
      </c>
    </row>
    <row r="309" spans="1:25">
      <c r="A309" s="66" t="s">
        <v>334</v>
      </c>
      <c r="B309" s="66" t="s">
        <v>547</v>
      </c>
      <c r="C309" s="67"/>
      <c r="D309" s="68"/>
      <c r="E309" s="69"/>
      <c r="F309" s="70"/>
      <c r="G309" s="67"/>
      <c r="H309" s="71"/>
      <c r="I309" s="72"/>
      <c r="J309" s="72"/>
      <c r="K309" s="36"/>
      <c r="L309" s="79"/>
      <c r="M309" s="79"/>
      <c r="N309" s="74"/>
      <c r="O309" s="81" t="s">
        <v>621</v>
      </c>
      <c r="P309" s="83">
        <v>41566.548437500001</v>
      </c>
      <c r="Q309" s="81" t="s">
        <v>853</v>
      </c>
      <c r="R309" s="81"/>
      <c r="S309" s="81"/>
      <c r="T309" s="81" t="s">
        <v>2393</v>
      </c>
      <c r="U309" s="83">
        <v>41566.548437500001</v>
      </c>
      <c r="V309" s="85" t="s">
        <v>2810</v>
      </c>
      <c r="W309" s="81"/>
      <c r="X309" s="81"/>
      <c r="Y309" s="84" t="s">
        <v>4625</v>
      </c>
    </row>
    <row r="310" spans="1:25">
      <c r="A310" s="66" t="s">
        <v>335</v>
      </c>
      <c r="B310" s="66" t="s">
        <v>548</v>
      </c>
      <c r="C310" s="67"/>
      <c r="D310" s="68"/>
      <c r="E310" s="69"/>
      <c r="F310" s="70"/>
      <c r="G310" s="67"/>
      <c r="H310" s="71"/>
      <c r="I310" s="72"/>
      <c r="J310" s="72"/>
      <c r="K310" s="36"/>
      <c r="L310" s="79"/>
      <c r="M310" s="79"/>
      <c r="N310" s="74"/>
      <c r="O310" s="81" t="s">
        <v>621</v>
      </c>
      <c r="P310" s="83">
        <v>41563.93136574074</v>
      </c>
      <c r="Q310" s="81" t="s">
        <v>854</v>
      </c>
      <c r="R310" s="81"/>
      <c r="S310" s="81"/>
      <c r="T310" s="81" t="s">
        <v>2393</v>
      </c>
      <c r="U310" s="83">
        <v>41563.93136574074</v>
      </c>
      <c r="V310" s="85" t="s">
        <v>2811</v>
      </c>
      <c r="W310" s="81"/>
      <c r="X310" s="81"/>
      <c r="Y310" s="84" t="s">
        <v>4626</v>
      </c>
    </row>
    <row r="311" spans="1:25">
      <c r="A311" s="66" t="s">
        <v>335</v>
      </c>
      <c r="B311" s="66" t="s">
        <v>548</v>
      </c>
      <c r="C311" s="67"/>
      <c r="D311" s="68"/>
      <c r="E311" s="69"/>
      <c r="F311" s="70"/>
      <c r="G311" s="67"/>
      <c r="H311" s="71"/>
      <c r="I311" s="72"/>
      <c r="J311" s="72"/>
      <c r="K311" s="36"/>
      <c r="L311" s="79"/>
      <c r="M311" s="79"/>
      <c r="N311" s="74"/>
      <c r="O311" s="81" t="s">
        <v>622</v>
      </c>
      <c r="P311" s="83">
        <v>41563.936701388891</v>
      </c>
      <c r="Q311" s="81" t="s">
        <v>855</v>
      </c>
      <c r="R311" s="81"/>
      <c r="S311" s="81"/>
      <c r="T311" s="81" t="s">
        <v>2393</v>
      </c>
      <c r="U311" s="83">
        <v>41563.936701388891</v>
      </c>
      <c r="V311" s="85" t="s">
        <v>2812</v>
      </c>
      <c r="W311" s="81"/>
      <c r="X311" s="81"/>
      <c r="Y311" s="84" t="s">
        <v>4627</v>
      </c>
    </row>
    <row r="312" spans="1:25">
      <c r="A312" s="66" t="s">
        <v>335</v>
      </c>
      <c r="B312" s="66" t="s">
        <v>548</v>
      </c>
      <c r="C312" s="67"/>
      <c r="D312" s="68"/>
      <c r="E312" s="69"/>
      <c r="F312" s="70"/>
      <c r="G312" s="67"/>
      <c r="H312" s="71"/>
      <c r="I312" s="72"/>
      <c r="J312" s="72"/>
      <c r="K312" s="36"/>
      <c r="L312" s="79"/>
      <c r="M312" s="79"/>
      <c r="N312" s="74"/>
      <c r="O312" s="81" t="s">
        <v>622</v>
      </c>
      <c r="P312" s="83">
        <v>41563.940289351849</v>
      </c>
      <c r="Q312" s="81" t="s">
        <v>856</v>
      </c>
      <c r="R312" s="81"/>
      <c r="S312" s="81"/>
      <c r="T312" s="81" t="s">
        <v>2393</v>
      </c>
      <c r="U312" s="83">
        <v>41563.940289351849</v>
      </c>
      <c r="V312" s="85" t="s">
        <v>2813</v>
      </c>
      <c r="W312" s="81"/>
      <c r="X312" s="81"/>
      <c r="Y312" s="84" t="s">
        <v>4628</v>
      </c>
    </row>
    <row r="313" spans="1:25">
      <c r="A313" s="66" t="s">
        <v>335</v>
      </c>
      <c r="B313" s="66" t="s">
        <v>548</v>
      </c>
      <c r="C313" s="67"/>
      <c r="D313" s="68"/>
      <c r="E313" s="69"/>
      <c r="F313" s="70"/>
      <c r="G313" s="67"/>
      <c r="H313" s="71"/>
      <c r="I313" s="72"/>
      <c r="J313" s="72"/>
      <c r="K313" s="36"/>
      <c r="L313" s="79"/>
      <c r="M313" s="79"/>
      <c r="N313" s="74"/>
      <c r="O313" s="81" t="s">
        <v>622</v>
      </c>
      <c r="P313" s="83">
        <v>41563.946180555555</v>
      </c>
      <c r="Q313" s="81" t="s">
        <v>857</v>
      </c>
      <c r="R313" s="81"/>
      <c r="S313" s="81"/>
      <c r="T313" s="81" t="s">
        <v>2393</v>
      </c>
      <c r="U313" s="83">
        <v>41563.946180555555</v>
      </c>
      <c r="V313" s="85" t="s">
        <v>2814</v>
      </c>
      <c r="W313" s="81"/>
      <c r="X313" s="81"/>
      <c r="Y313" s="84" t="s">
        <v>4629</v>
      </c>
    </row>
    <row r="314" spans="1:25">
      <c r="A314" s="66" t="s">
        <v>335</v>
      </c>
      <c r="B314" s="66" t="s">
        <v>548</v>
      </c>
      <c r="C314" s="67"/>
      <c r="D314" s="68"/>
      <c r="E314" s="69"/>
      <c r="F314" s="70"/>
      <c r="G314" s="67"/>
      <c r="H314" s="71"/>
      <c r="I314" s="72"/>
      <c r="J314" s="72"/>
      <c r="K314" s="36"/>
      <c r="L314" s="79"/>
      <c r="M314" s="79"/>
      <c r="N314" s="74"/>
      <c r="O314" s="81" t="s">
        <v>622</v>
      </c>
      <c r="P314" s="83">
        <v>41563.949999999997</v>
      </c>
      <c r="Q314" s="81" t="s">
        <v>858</v>
      </c>
      <c r="R314" s="81"/>
      <c r="S314" s="81"/>
      <c r="T314" s="81" t="s">
        <v>2393</v>
      </c>
      <c r="U314" s="83">
        <v>41563.949999999997</v>
      </c>
      <c r="V314" s="85" t="s">
        <v>2815</v>
      </c>
      <c r="W314" s="81"/>
      <c r="X314" s="81"/>
      <c r="Y314" s="84" t="s">
        <v>4630</v>
      </c>
    </row>
    <row r="315" spans="1:25">
      <c r="A315" s="66" t="s">
        <v>335</v>
      </c>
      <c r="B315" s="66" t="s">
        <v>548</v>
      </c>
      <c r="C315" s="67"/>
      <c r="D315" s="68"/>
      <c r="E315" s="69"/>
      <c r="F315" s="70"/>
      <c r="G315" s="67"/>
      <c r="H315" s="71"/>
      <c r="I315" s="72"/>
      <c r="J315" s="72"/>
      <c r="K315" s="36"/>
      <c r="L315" s="79"/>
      <c r="M315" s="79"/>
      <c r="N315" s="74"/>
      <c r="O315" s="81" t="s">
        <v>622</v>
      </c>
      <c r="P315" s="83">
        <v>41563.960069444445</v>
      </c>
      <c r="Q315" s="81" t="s">
        <v>859</v>
      </c>
      <c r="R315" s="81"/>
      <c r="S315" s="81"/>
      <c r="T315" s="81" t="s">
        <v>2393</v>
      </c>
      <c r="U315" s="83">
        <v>41563.960069444445</v>
      </c>
      <c r="V315" s="85" t="s">
        <v>2816</v>
      </c>
      <c r="W315" s="81"/>
      <c r="X315" s="81"/>
      <c r="Y315" s="84" t="s">
        <v>4631</v>
      </c>
    </row>
    <row r="316" spans="1:25">
      <c r="A316" s="66" t="s">
        <v>335</v>
      </c>
      <c r="B316" s="66" t="s">
        <v>548</v>
      </c>
      <c r="C316" s="67"/>
      <c r="D316" s="68"/>
      <c r="E316" s="69"/>
      <c r="F316" s="70"/>
      <c r="G316" s="67"/>
      <c r="H316" s="71"/>
      <c r="I316" s="72"/>
      <c r="J316" s="72"/>
      <c r="K316" s="36"/>
      <c r="L316" s="79"/>
      <c r="M316" s="79"/>
      <c r="N316" s="74"/>
      <c r="O316" s="81" t="s">
        <v>622</v>
      </c>
      <c r="P316" s="83">
        <v>41563.964212962965</v>
      </c>
      <c r="Q316" s="81" t="s">
        <v>860</v>
      </c>
      <c r="R316" s="81"/>
      <c r="S316" s="81"/>
      <c r="T316" s="81" t="s">
        <v>2393</v>
      </c>
      <c r="U316" s="83">
        <v>41563.964212962965</v>
      </c>
      <c r="V316" s="85" t="s">
        <v>2817</v>
      </c>
      <c r="W316" s="81"/>
      <c r="X316" s="81"/>
      <c r="Y316" s="84" t="s">
        <v>4632</v>
      </c>
    </row>
    <row r="317" spans="1:25">
      <c r="A317" s="66" t="s">
        <v>335</v>
      </c>
      <c r="B317" s="66" t="s">
        <v>548</v>
      </c>
      <c r="C317" s="67"/>
      <c r="D317" s="68"/>
      <c r="E317" s="69"/>
      <c r="F317" s="70"/>
      <c r="G317" s="67"/>
      <c r="H317" s="71"/>
      <c r="I317" s="72"/>
      <c r="J317" s="72"/>
      <c r="K317" s="36"/>
      <c r="L317" s="79"/>
      <c r="M317" s="79"/>
      <c r="N317" s="74"/>
      <c r="O317" s="81" t="s">
        <v>622</v>
      </c>
      <c r="P317" s="83">
        <v>41563.96601851852</v>
      </c>
      <c r="Q317" s="81" t="s">
        <v>861</v>
      </c>
      <c r="R317" s="81"/>
      <c r="S317" s="81"/>
      <c r="T317" s="81" t="s">
        <v>2393</v>
      </c>
      <c r="U317" s="83">
        <v>41563.96601851852</v>
      </c>
      <c r="V317" s="85" t="s">
        <v>2818</v>
      </c>
      <c r="W317" s="81"/>
      <c r="X317" s="81"/>
      <c r="Y317" s="84" t="s">
        <v>4633</v>
      </c>
    </row>
    <row r="318" spans="1:25">
      <c r="A318" s="66" t="s">
        <v>335</v>
      </c>
      <c r="B318" s="66" t="s">
        <v>524</v>
      </c>
      <c r="C318" s="67"/>
      <c r="D318" s="68"/>
      <c r="E318" s="69"/>
      <c r="F318" s="70"/>
      <c r="G318" s="67"/>
      <c r="H318" s="71"/>
      <c r="I318" s="72"/>
      <c r="J318" s="72"/>
      <c r="K318" s="36"/>
      <c r="L318" s="79"/>
      <c r="M318" s="79"/>
      <c r="N318" s="74"/>
      <c r="O318" s="81" t="s">
        <v>621</v>
      </c>
      <c r="P318" s="83">
        <v>41564.508136574077</v>
      </c>
      <c r="Q318" s="81" t="s">
        <v>862</v>
      </c>
      <c r="R318" s="81"/>
      <c r="S318" s="81"/>
      <c r="T318" s="81" t="s">
        <v>2393</v>
      </c>
      <c r="U318" s="83">
        <v>41564.508136574077</v>
      </c>
      <c r="V318" s="85" t="s">
        <v>2819</v>
      </c>
      <c r="W318" s="81"/>
      <c r="X318" s="81"/>
      <c r="Y318" s="84" t="s">
        <v>4634</v>
      </c>
    </row>
    <row r="319" spans="1:25">
      <c r="A319" s="66" t="s">
        <v>335</v>
      </c>
      <c r="B319" s="66" t="s">
        <v>524</v>
      </c>
      <c r="C319" s="67"/>
      <c r="D319" s="68"/>
      <c r="E319" s="69"/>
      <c r="F319" s="70"/>
      <c r="G319" s="67"/>
      <c r="H319" s="71"/>
      <c r="I319" s="72"/>
      <c r="J319" s="72"/>
      <c r="K319" s="36"/>
      <c r="L319" s="79"/>
      <c r="M319" s="79"/>
      <c r="N319" s="74"/>
      <c r="O319" s="81" t="s">
        <v>621</v>
      </c>
      <c r="P319" s="83">
        <v>41564.513599537036</v>
      </c>
      <c r="Q319" s="81" t="s">
        <v>863</v>
      </c>
      <c r="R319" s="81"/>
      <c r="S319" s="81"/>
      <c r="T319" s="81" t="s">
        <v>2393</v>
      </c>
      <c r="U319" s="83">
        <v>41564.513599537036</v>
      </c>
      <c r="V319" s="85" t="s">
        <v>2820</v>
      </c>
      <c r="W319" s="81"/>
      <c r="X319" s="81"/>
      <c r="Y319" s="84" t="s">
        <v>4635</v>
      </c>
    </row>
    <row r="320" spans="1:25">
      <c r="A320" s="66" t="s">
        <v>335</v>
      </c>
      <c r="B320" s="66" t="s">
        <v>524</v>
      </c>
      <c r="C320" s="67"/>
      <c r="D320" s="68"/>
      <c r="E320" s="69"/>
      <c r="F320" s="70"/>
      <c r="G320" s="67"/>
      <c r="H320" s="71"/>
      <c r="I320" s="72"/>
      <c r="J320" s="72"/>
      <c r="K320" s="36"/>
      <c r="L320" s="79"/>
      <c r="M320" s="79"/>
      <c r="N320" s="74"/>
      <c r="O320" s="81" t="s">
        <v>621</v>
      </c>
      <c r="P320" s="83">
        <v>41564.515729166669</v>
      </c>
      <c r="Q320" s="81" t="s">
        <v>864</v>
      </c>
      <c r="R320" s="81"/>
      <c r="S320" s="81"/>
      <c r="T320" s="81" t="s">
        <v>2393</v>
      </c>
      <c r="U320" s="83">
        <v>41564.515729166669</v>
      </c>
      <c r="V320" s="85" t="s">
        <v>2821</v>
      </c>
      <c r="W320" s="81"/>
      <c r="X320" s="81"/>
      <c r="Y320" s="84" t="s">
        <v>4636</v>
      </c>
    </row>
    <row r="321" spans="1:25">
      <c r="A321" s="66" t="s">
        <v>335</v>
      </c>
      <c r="B321" s="66" t="s">
        <v>524</v>
      </c>
      <c r="C321" s="67"/>
      <c r="D321" s="68"/>
      <c r="E321" s="69"/>
      <c r="F321" s="70"/>
      <c r="G321" s="67"/>
      <c r="H321" s="71"/>
      <c r="I321" s="72"/>
      <c r="J321" s="72"/>
      <c r="K321" s="36"/>
      <c r="L321" s="79"/>
      <c r="M321" s="79"/>
      <c r="N321" s="74"/>
      <c r="O321" s="81" t="s">
        <v>622</v>
      </c>
      <c r="P321" s="83">
        <v>41564.527268518519</v>
      </c>
      <c r="Q321" s="81" t="s">
        <v>865</v>
      </c>
      <c r="R321" s="81"/>
      <c r="S321" s="81"/>
      <c r="T321" s="81" t="s">
        <v>2393</v>
      </c>
      <c r="U321" s="83">
        <v>41564.527268518519</v>
      </c>
      <c r="V321" s="85" t="s">
        <v>2822</v>
      </c>
      <c r="W321" s="81"/>
      <c r="X321" s="81"/>
      <c r="Y321" s="84" t="s">
        <v>4637</v>
      </c>
    </row>
    <row r="322" spans="1:25">
      <c r="A322" s="66" t="s">
        <v>335</v>
      </c>
      <c r="B322" s="66" t="s">
        <v>524</v>
      </c>
      <c r="C322" s="67"/>
      <c r="D322" s="68"/>
      <c r="E322" s="69"/>
      <c r="F322" s="70"/>
      <c r="G322" s="67"/>
      <c r="H322" s="71"/>
      <c r="I322" s="72"/>
      <c r="J322" s="72"/>
      <c r="K322" s="36"/>
      <c r="L322" s="79"/>
      <c r="M322" s="79"/>
      <c r="N322" s="74"/>
      <c r="O322" s="81" t="s">
        <v>622</v>
      </c>
      <c r="P322" s="83">
        <v>41564.545520833337</v>
      </c>
      <c r="Q322" s="81" t="s">
        <v>866</v>
      </c>
      <c r="R322" s="81"/>
      <c r="S322" s="81"/>
      <c r="T322" s="81" t="s">
        <v>2393</v>
      </c>
      <c r="U322" s="83">
        <v>41564.545520833337</v>
      </c>
      <c r="V322" s="85" t="s">
        <v>2823</v>
      </c>
      <c r="W322" s="81"/>
      <c r="X322" s="81"/>
      <c r="Y322" s="84" t="s">
        <v>4638</v>
      </c>
    </row>
    <row r="323" spans="1:25">
      <c r="A323" s="66" t="s">
        <v>335</v>
      </c>
      <c r="B323" s="66" t="s">
        <v>524</v>
      </c>
      <c r="C323" s="67"/>
      <c r="D323" s="68"/>
      <c r="E323" s="69"/>
      <c r="F323" s="70"/>
      <c r="G323" s="67"/>
      <c r="H323" s="71"/>
      <c r="I323" s="72"/>
      <c r="J323" s="72"/>
      <c r="K323" s="36"/>
      <c r="L323" s="79"/>
      <c r="M323" s="79"/>
      <c r="N323" s="74"/>
      <c r="O323" s="81" t="s">
        <v>622</v>
      </c>
      <c r="P323" s="83">
        <v>41564.558553240742</v>
      </c>
      <c r="Q323" s="81" t="s">
        <v>867</v>
      </c>
      <c r="R323" s="81"/>
      <c r="S323" s="81"/>
      <c r="T323" s="81" t="s">
        <v>2393</v>
      </c>
      <c r="U323" s="83">
        <v>41564.558553240742</v>
      </c>
      <c r="V323" s="85" t="s">
        <v>2824</v>
      </c>
      <c r="W323" s="81"/>
      <c r="X323" s="81"/>
      <c r="Y323" s="84" t="s">
        <v>4639</v>
      </c>
    </row>
    <row r="324" spans="1:25">
      <c r="A324" s="66" t="s">
        <v>336</v>
      </c>
      <c r="B324" s="66" t="s">
        <v>549</v>
      </c>
      <c r="C324" s="67"/>
      <c r="D324" s="68"/>
      <c r="E324" s="69"/>
      <c r="F324" s="70"/>
      <c r="G324" s="67"/>
      <c r="H324" s="71"/>
      <c r="I324" s="72"/>
      <c r="J324" s="72"/>
      <c r="K324" s="36"/>
      <c r="L324" s="79"/>
      <c r="M324" s="79"/>
      <c r="N324" s="74"/>
      <c r="O324" s="81" t="s">
        <v>622</v>
      </c>
      <c r="P324" s="83">
        <v>41563.122534722221</v>
      </c>
      <c r="Q324" s="81" t="s">
        <v>868</v>
      </c>
      <c r="R324" s="81"/>
      <c r="S324" s="81"/>
      <c r="T324" s="81" t="s">
        <v>2430</v>
      </c>
      <c r="U324" s="83">
        <v>41563.122534722221</v>
      </c>
      <c r="V324" s="85" t="s">
        <v>2825</v>
      </c>
      <c r="W324" s="81"/>
      <c r="X324" s="81"/>
      <c r="Y324" s="84" t="s">
        <v>4640</v>
      </c>
    </row>
    <row r="325" spans="1:25">
      <c r="A325" s="66" t="s">
        <v>337</v>
      </c>
      <c r="B325" s="66" t="s">
        <v>488</v>
      </c>
      <c r="C325" s="67"/>
      <c r="D325" s="68"/>
      <c r="E325" s="69"/>
      <c r="F325" s="70"/>
      <c r="G325" s="67"/>
      <c r="H325" s="71"/>
      <c r="I325" s="72"/>
      <c r="J325" s="72"/>
      <c r="K325" s="36"/>
      <c r="L325" s="79"/>
      <c r="M325" s="79"/>
      <c r="N325" s="74"/>
      <c r="O325" s="81" t="s">
        <v>622</v>
      </c>
      <c r="P325" s="83">
        <v>41564.661064814813</v>
      </c>
      <c r="Q325" s="81" t="s">
        <v>869</v>
      </c>
      <c r="R325" s="81"/>
      <c r="S325" s="81"/>
      <c r="T325" s="81" t="s">
        <v>2393</v>
      </c>
      <c r="U325" s="83">
        <v>41564.661064814813</v>
      </c>
      <c r="V325" s="85" t="s">
        <v>2826</v>
      </c>
      <c r="W325" s="81"/>
      <c r="X325" s="81"/>
      <c r="Y325" s="84" t="s">
        <v>4641</v>
      </c>
    </row>
    <row r="326" spans="1:25">
      <c r="A326" s="66" t="s">
        <v>337</v>
      </c>
      <c r="B326" s="66" t="s">
        <v>337</v>
      </c>
      <c r="C326" s="67"/>
      <c r="D326" s="68"/>
      <c r="E326" s="69"/>
      <c r="F326" s="70"/>
      <c r="G326" s="67"/>
      <c r="H326" s="71"/>
      <c r="I326" s="72"/>
      <c r="J326" s="72"/>
      <c r="K326" s="36"/>
      <c r="L326" s="79"/>
      <c r="M326" s="79"/>
      <c r="N326" s="74"/>
      <c r="O326" s="81" t="s">
        <v>179</v>
      </c>
      <c r="P326" s="83">
        <v>41564.728958333333</v>
      </c>
      <c r="Q326" s="81" t="s">
        <v>870</v>
      </c>
      <c r="R326" s="81"/>
      <c r="S326" s="81"/>
      <c r="T326" s="81" t="s">
        <v>2431</v>
      </c>
      <c r="U326" s="83">
        <v>41564.728958333333</v>
      </c>
      <c r="V326" s="85" t="s">
        <v>2827</v>
      </c>
      <c r="W326" s="81"/>
      <c r="X326" s="81"/>
      <c r="Y326" s="84" t="s">
        <v>4642</v>
      </c>
    </row>
    <row r="327" spans="1:25">
      <c r="A327" s="66" t="s">
        <v>337</v>
      </c>
      <c r="B327" s="66" t="s">
        <v>337</v>
      </c>
      <c r="C327" s="67"/>
      <c r="D327" s="68"/>
      <c r="E327" s="69"/>
      <c r="F327" s="70"/>
      <c r="G327" s="67"/>
      <c r="H327" s="71"/>
      <c r="I327" s="72"/>
      <c r="J327" s="72"/>
      <c r="K327" s="36"/>
      <c r="L327" s="79"/>
      <c r="M327" s="79"/>
      <c r="N327" s="74"/>
      <c r="O327" s="81" t="s">
        <v>179</v>
      </c>
      <c r="P327" s="83">
        <v>41564.765069444446</v>
      </c>
      <c r="Q327" s="81" t="s">
        <v>871</v>
      </c>
      <c r="R327" s="81"/>
      <c r="S327" s="81"/>
      <c r="T327" s="81" t="s">
        <v>2431</v>
      </c>
      <c r="U327" s="83">
        <v>41564.765069444446</v>
      </c>
      <c r="V327" s="85" t="s">
        <v>2828</v>
      </c>
      <c r="W327" s="81"/>
      <c r="X327" s="81"/>
      <c r="Y327" s="84" t="s">
        <v>4643</v>
      </c>
    </row>
    <row r="328" spans="1:25">
      <c r="A328" s="66" t="s">
        <v>337</v>
      </c>
      <c r="B328" s="66" t="s">
        <v>337</v>
      </c>
      <c r="C328" s="67"/>
      <c r="D328" s="68"/>
      <c r="E328" s="69"/>
      <c r="F328" s="70"/>
      <c r="G328" s="67"/>
      <c r="H328" s="71"/>
      <c r="I328" s="72"/>
      <c r="J328" s="72"/>
      <c r="K328" s="36"/>
      <c r="L328" s="79"/>
      <c r="M328" s="79"/>
      <c r="N328" s="74"/>
      <c r="O328" s="81" t="s">
        <v>179</v>
      </c>
      <c r="P328" s="83">
        <v>41564.875694444447</v>
      </c>
      <c r="Q328" s="81" t="s">
        <v>872</v>
      </c>
      <c r="R328" s="81"/>
      <c r="S328" s="81"/>
      <c r="T328" s="81" t="s">
        <v>2393</v>
      </c>
      <c r="U328" s="83">
        <v>41564.875694444447</v>
      </c>
      <c r="V328" s="85" t="s">
        <v>2829</v>
      </c>
      <c r="W328" s="81"/>
      <c r="X328" s="81"/>
      <c r="Y328" s="84" t="s">
        <v>4644</v>
      </c>
    </row>
    <row r="329" spans="1:25">
      <c r="A329" s="66" t="s">
        <v>336</v>
      </c>
      <c r="B329" s="66" t="s">
        <v>337</v>
      </c>
      <c r="C329" s="67"/>
      <c r="D329" s="68"/>
      <c r="E329" s="69"/>
      <c r="F329" s="70"/>
      <c r="G329" s="67"/>
      <c r="H329" s="71"/>
      <c r="I329" s="72"/>
      <c r="J329" s="72"/>
      <c r="K329" s="36"/>
      <c r="L329" s="79"/>
      <c r="M329" s="79"/>
      <c r="N329" s="74"/>
      <c r="O329" s="81" t="s">
        <v>622</v>
      </c>
      <c r="P329" s="83">
        <v>41564.820347222223</v>
      </c>
      <c r="Q329" s="81" t="s">
        <v>873</v>
      </c>
      <c r="R329" s="81"/>
      <c r="S329" s="81"/>
      <c r="T329" s="81" t="s">
        <v>2393</v>
      </c>
      <c r="U329" s="83">
        <v>41564.820347222223</v>
      </c>
      <c r="V329" s="85" t="s">
        <v>2830</v>
      </c>
      <c r="W329" s="81"/>
      <c r="X329" s="81"/>
      <c r="Y329" s="84" t="s">
        <v>4645</v>
      </c>
    </row>
    <row r="330" spans="1:25">
      <c r="A330" s="66" t="s">
        <v>338</v>
      </c>
      <c r="B330" s="66" t="s">
        <v>550</v>
      </c>
      <c r="C330" s="67"/>
      <c r="D330" s="68"/>
      <c r="E330" s="69"/>
      <c r="F330" s="70"/>
      <c r="G330" s="67"/>
      <c r="H330" s="71"/>
      <c r="I330" s="72"/>
      <c r="J330" s="72"/>
      <c r="K330" s="36"/>
      <c r="L330" s="79"/>
      <c r="M330" s="79"/>
      <c r="N330" s="74"/>
      <c r="O330" s="81" t="s">
        <v>622</v>
      </c>
      <c r="P330" s="83">
        <v>41565.142800925925</v>
      </c>
      <c r="Q330" s="81" t="s">
        <v>874</v>
      </c>
      <c r="R330" s="81"/>
      <c r="S330" s="81"/>
      <c r="T330" s="81" t="s">
        <v>2393</v>
      </c>
      <c r="U330" s="83">
        <v>41565.142800925925</v>
      </c>
      <c r="V330" s="85" t="s">
        <v>2831</v>
      </c>
      <c r="W330" s="81"/>
      <c r="X330" s="81"/>
      <c r="Y330" s="84" t="s">
        <v>4646</v>
      </c>
    </row>
    <row r="331" spans="1:25">
      <c r="A331" s="66" t="s">
        <v>339</v>
      </c>
      <c r="B331" s="66" t="s">
        <v>550</v>
      </c>
      <c r="C331" s="67"/>
      <c r="D331" s="68"/>
      <c r="E331" s="69"/>
      <c r="F331" s="70"/>
      <c r="G331" s="67"/>
      <c r="H331" s="71"/>
      <c r="I331" s="72"/>
      <c r="J331" s="72"/>
      <c r="K331" s="36"/>
      <c r="L331" s="79"/>
      <c r="M331" s="79"/>
      <c r="N331" s="74"/>
      <c r="O331" s="81" t="s">
        <v>622</v>
      </c>
      <c r="P331" s="83">
        <v>41565.046724537038</v>
      </c>
      <c r="Q331" s="81" t="s">
        <v>875</v>
      </c>
      <c r="R331" s="81"/>
      <c r="S331" s="81"/>
      <c r="T331" s="81" t="s">
        <v>2393</v>
      </c>
      <c r="U331" s="83">
        <v>41565.046724537038</v>
      </c>
      <c r="V331" s="85" t="s">
        <v>2832</v>
      </c>
      <c r="W331" s="81"/>
      <c r="X331" s="81"/>
      <c r="Y331" s="84" t="s">
        <v>4647</v>
      </c>
    </row>
    <row r="332" spans="1:25">
      <c r="A332" s="66" t="s">
        <v>339</v>
      </c>
      <c r="B332" s="66" t="s">
        <v>551</v>
      </c>
      <c r="C332" s="67"/>
      <c r="D332" s="68"/>
      <c r="E332" s="69"/>
      <c r="F332" s="70"/>
      <c r="G332" s="67"/>
      <c r="H332" s="71"/>
      <c r="I332" s="72"/>
      <c r="J332" s="72"/>
      <c r="K332" s="36"/>
      <c r="L332" s="79"/>
      <c r="M332" s="79"/>
      <c r="N332" s="74"/>
      <c r="O332" s="81" t="s">
        <v>622</v>
      </c>
      <c r="P332" s="83">
        <v>41565.050011574072</v>
      </c>
      <c r="Q332" s="81" t="s">
        <v>876</v>
      </c>
      <c r="R332" s="81"/>
      <c r="S332" s="81"/>
      <c r="T332" s="81" t="s">
        <v>2432</v>
      </c>
      <c r="U332" s="83">
        <v>41565.050011574072</v>
      </c>
      <c r="V332" s="85" t="s">
        <v>2833</v>
      </c>
      <c r="W332" s="81"/>
      <c r="X332" s="81"/>
      <c r="Y332" s="84" t="s">
        <v>4648</v>
      </c>
    </row>
    <row r="333" spans="1:25">
      <c r="A333" s="66" t="s">
        <v>340</v>
      </c>
      <c r="B333" s="66" t="s">
        <v>407</v>
      </c>
      <c r="C333" s="67"/>
      <c r="D333" s="68"/>
      <c r="E333" s="69"/>
      <c r="F333" s="70"/>
      <c r="G333" s="67"/>
      <c r="H333" s="71"/>
      <c r="I333" s="72"/>
      <c r="J333" s="72"/>
      <c r="K333" s="36"/>
      <c r="L333" s="79"/>
      <c r="M333" s="79"/>
      <c r="N333" s="74"/>
      <c r="O333" s="81" t="s">
        <v>622</v>
      </c>
      <c r="P333" s="83">
        <v>41563.854756944442</v>
      </c>
      <c r="Q333" s="81" t="s">
        <v>877</v>
      </c>
      <c r="R333" s="81"/>
      <c r="S333" s="81"/>
      <c r="T333" s="81" t="s">
        <v>2397</v>
      </c>
      <c r="U333" s="83">
        <v>41563.854756944442</v>
      </c>
      <c r="V333" s="85" t="s">
        <v>2834</v>
      </c>
      <c r="W333" s="81"/>
      <c r="X333" s="81"/>
      <c r="Y333" s="84" t="s">
        <v>4649</v>
      </c>
    </row>
    <row r="334" spans="1:25">
      <c r="A334" s="66" t="s">
        <v>340</v>
      </c>
      <c r="B334" s="66" t="s">
        <v>340</v>
      </c>
      <c r="C334" s="67"/>
      <c r="D334" s="68"/>
      <c r="E334" s="69"/>
      <c r="F334" s="70"/>
      <c r="G334" s="67"/>
      <c r="H334" s="71"/>
      <c r="I334" s="72"/>
      <c r="J334" s="72"/>
      <c r="K334" s="36"/>
      <c r="L334" s="79"/>
      <c r="M334" s="79"/>
      <c r="N334" s="74"/>
      <c r="O334" s="81" t="s">
        <v>179</v>
      </c>
      <c r="P334" s="83">
        <v>41563.860682870371</v>
      </c>
      <c r="Q334" s="81" t="s">
        <v>878</v>
      </c>
      <c r="R334" s="81"/>
      <c r="S334" s="81"/>
      <c r="T334" s="81" t="s">
        <v>2393</v>
      </c>
      <c r="U334" s="83">
        <v>41563.860682870371</v>
      </c>
      <c r="V334" s="85" t="s">
        <v>2835</v>
      </c>
      <c r="W334" s="81"/>
      <c r="X334" s="81"/>
      <c r="Y334" s="84" t="s">
        <v>4650</v>
      </c>
    </row>
    <row r="335" spans="1:25">
      <c r="A335" s="66" t="s">
        <v>340</v>
      </c>
      <c r="B335" s="66" t="s">
        <v>464</v>
      </c>
      <c r="C335" s="67"/>
      <c r="D335" s="68"/>
      <c r="E335" s="69"/>
      <c r="F335" s="70"/>
      <c r="G335" s="67"/>
      <c r="H335" s="71"/>
      <c r="I335" s="72"/>
      <c r="J335" s="72"/>
      <c r="K335" s="36"/>
      <c r="L335" s="79"/>
      <c r="M335" s="79"/>
      <c r="N335" s="74"/>
      <c r="O335" s="81" t="s">
        <v>622</v>
      </c>
      <c r="P335" s="83">
        <v>41563.879988425928</v>
      </c>
      <c r="Q335" s="81" t="s">
        <v>879</v>
      </c>
      <c r="R335" s="85" t="s">
        <v>2179</v>
      </c>
      <c r="S335" s="81" t="s">
        <v>2348</v>
      </c>
      <c r="T335" s="81" t="s">
        <v>2393</v>
      </c>
      <c r="U335" s="83">
        <v>41563.879988425928</v>
      </c>
      <c r="V335" s="85" t="s">
        <v>2836</v>
      </c>
      <c r="W335" s="81"/>
      <c r="X335" s="81"/>
      <c r="Y335" s="84" t="s">
        <v>4651</v>
      </c>
    </row>
    <row r="336" spans="1:25">
      <c r="A336" s="66" t="s">
        <v>340</v>
      </c>
      <c r="B336" s="66" t="s">
        <v>552</v>
      </c>
      <c r="C336" s="67"/>
      <c r="D336" s="68"/>
      <c r="E336" s="69"/>
      <c r="F336" s="70"/>
      <c r="G336" s="67"/>
      <c r="H336" s="71"/>
      <c r="I336" s="72"/>
      <c r="J336" s="72"/>
      <c r="K336" s="36"/>
      <c r="L336" s="79"/>
      <c r="M336" s="79"/>
      <c r="N336" s="74"/>
      <c r="O336" s="81" t="s">
        <v>622</v>
      </c>
      <c r="P336" s="83">
        <v>41564.514560185184</v>
      </c>
      <c r="Q336" s="81" t="s">
        <v>880</v>
      </c>
      <c r="R336" s="81"/>
      <c r="S336" s="81"/>
      <c r="T336" s="81" t="s">
        <v>2395</v>
      </c>
      <c r="U336" s="83">
        <v>41564.514560185184</v>
      </c>
      <c r="V336" s="85" t="s">
        <v>2837</v>
      </c>
      <c r="W336" s="81"/>
      <c r="X336" s="81"/>
      <c r="Y336" s="84" t="s">
        <v>4652</v>
      </c>
    </row>
    <row r="337" spans="1:25">
      <c r="A337" s="66" t="s">
        <v>340</v>
      </c>
      <c r="B337" s="66" t="s">
        <v>407</v>
      </c>
      <c r="C337" s="67"/>
      <c r="D337" s="68"/>
      <c r="E337" s="69"/>
      <c r="F337" s="70"/>
      <c r="G337" s="67"/>
      <c r="H337" s="71"/>
      <c r="I337" s="72"/>
      <c r="J337" s="72"/>
      <c r="K337" s="36"/>
      <c r="L337" s="79"/>
      <c r="M337" s="79"/>
      <c r="N337" s="74"/>
      <c r="O337" s="81" t="s">
        <v>622</v>
      </c>
      <c r="P337" s="83">
        <v>41564.514560185184</v>
      </c>
      <c r="Q337" s="81" t="s">
        <v>880</v>
      </c>
      <c r="R337" s="81"/>
      <c r="S337" s="81"/>
      <c r="T337" s="81" t="s">
        <v>2395</v>
      </c>
      <c r="U337" s="83">
        <v>41564.514560185184</v>
      </c>
      <c r="V337" s="85" t="s">
        <v>2837</v>
      </c>
      <c r="W337" s="81"/>
      <c r="X337" s="81"/>
      <c r="Y337" s="84" t="s">
        <v>4652</v>
      </c>
    </row>
    <row r="338" spans="1:25">
      <c r="A338" s="66" t="s">
        <v>340</v>
      </c>
      <c r="B338" s="66" t="s">
        <v>489</v>
      </c>
      <c r="C338" s="67"/>
      <c r="D338" s="68"/>
      <c r="E338" s="69"/>
      <c r="F338" s="70"/>
      <c r="G338" s="67"/>
      <c r="H338" s="71"/>
      <c r="I338" s="72"/>
      <c r="J338" s="72"/>
      <c r="K338" s="36"/>
      <c r="L338" s="79"/>
      <c r="M338" s="79"/>
      <c r="N338" s="74"/>
      <c r="O338" s="81" t="s">
        <v>622</v>
      </c>
      <c r="P338" s="83">
        <v>41565.210960648146</v>
      </c>
      <c r="Q338" s="81" t="s">
        <v>676</v>
      </c>
      <c r="R338" s="85" t="s">
        <v>2145</v>
      </c>
      <c r="S338" s="81" t="s">
        <v>2338</v>
      </c>
      <c r="T338" s="81" t="s">
        <v>2393</v>
      </c>
      <c r="U338" s="83">
        <v>41565.210960648146</v>
      </c>
      <c r="V338" s="85" t="s">
        <v>2838</v>
      </c>
      <c r="W338" s="81"/>
      <c r="X338" s="81"/>
      <c r="Y338" s="84" t="s">
        <v>4653</v>
      </c>
    </row>
    <row r="339" spans="1:25">
      <c r="A339" s="66" t="s">
        <v>340</v>
      </c>
      <c r="B339" s="66" t="s">
        <v>464</v>
      </c>
      <c r="C339" s="67"/>
      <c r="D339" s="68"/>
      <c r="E339" s="69"/>
      <c r="F339" s="70"/>
      <c r="G339" s="67"/>
      <c r="H339" s="71"/>
      <c r="I339" s="72"/>
      <c r="J339" s="72"/>
      <c r="K339" s="36"/>
      <c r="L339" s="79"/>
      <c r="M339" s="79"/>
      <c r="N339" s="74"/>
      <c r="O339" s="81" t="s">
        <v>622</v>
      </c>
      <c r="P339" s="83">
        <v>41565.212314814817</v>
      </c>
      <c r="Q339" s="81" t="s">
        <v>881</v>
      </c>
      <c r="R339" s="81"/>
      <c r="S339" s="81"/>
      <c r="T339" s="81" t="s">
        <v>2433</v>
      </c>
      <c r="U339" s="83">
        <v>41565.212314814817</v>
      </c>
      <c r="V339" s="85" t="s">
        <v>2839</v>
      </c>
      <c r="W339" s="81"/>
      <c r="X339" s="81"/>
      <c r="Y339" s="84" t="s">
        <v>4654</v>
      </c>
    </row>
    <row r="340" spans="1:25">
      <c r="A340" s="66" t="s">
        <v>340</v>
      </c>
      <c r="B340" s="66" t="s">
        <v>463</v>
      </c>
      <c r="C340" s="67"/>
      <c r="D340" s="68"/>
      <c r="E340" s="69"/>
      <c r="F340" s="70"/>
      <c r="G340" s="67"/>
      <c r="H340" s="71"/>
      <c r="I340" s="72"/>
      <c r="J340" s="72"/>
      <c r="K340" s="36"/>
      <c r="L340" s="79"/>
      <c r="M340" s="79"/>
      <c r="N340" s="74"/>
      <c r="O340" s="81" t="s">
        <v>622</v>
      </c>
      <c r="P340" s="83">
        <v>41565.212314814817</v>
      </c>
      <c r="Q340" s="81" t="s">
        <v>881</v>
      </c>
      <c r="R340" s="81"/>
      <c r="S340" s="81"/>
      <c r="T340" s="81" t="s">
        <v>2433</v>
      </c>
      <c r="U340" s="83">
        <v>41565.212314814817</v>
      </c>
      <c r="V340" s="85" t="s">
        <v>2839</v>
      </c>
      <c r="W340" s="81"/>
      <c r="X340" s="81"/>
      <c r="Y340" s="84" t="s">
        <v>4654</v>
      </c>
    </row>
    <row r="341" spans="1:25">
      <c r="A341" s="66" t="s">
        <v>340</v>
      </c>
      <c r="B341" s="66" t="s">
        <v>426</v>
      </c>
      <c r="C341" s="67"/>
      <c r="D341" s="68"/>
      <c r="E341" s="69"/>
      <c r="F341" s="70"/>
      <c r="G341" s="67"/>
      <c r="H341" s="71"/>
      <c r="I341" s="72"/>
      <c r="J341" s="72"/>
      <c r="K341" s="36"/>
      <c r="L341" s="79"/>
      <c r="M341" s="79"/>
      <c r="N341" s="74"/>
      <c r="O341" s="81" t="s">
        <v>622</v>
      </c>
      <c r="P341" s="83">
        <v>41566.659282407411</v>
      </c>
      <c r="Q341" s="81" t="s">
        <v>882</v>
      </c>
      <c r="R341" s="81"/>
      <c r="S341" s="81"/>
      <c r="T341" s="81" t="s">
        <v>2393</v>
      </c>
      <c r="U341" s="83">
        <v>41566.659282407411</v>
      </c>
      <c r="V341" s="85" t="s">
        <v>2840</v>
      </c>
      <c r="W341" s="81"/>
      <c r="X341" s="81"/>
      <c r="Y341" s="84" t="s">
        <v>4655</v>
      </c>
    </row>
    <row r="342" spans="1:25">
      <c r="A342" s="66" t="s">
        <v>341</v>
      </c>
      <c r="B342" s="66" t="s">
        <v>497</v>
      </c>
      <c r="C342" s="67"/>
      <c r="D342" s="68"/>
      <c r="E342" s="69"/>
      <c r="F342" s="70"/>
      <c r="G342" s="67"/>
      <c r="H342" s="71"/>
      <c r="I342" s="72"/>
      <c r="J342" s="72"/>
      <c r="K342" s="36"/>
      <c r="L342" s="79"/>
      <c r="M342" s="79"/>
      <c r="N342" s="74"/>
      <c r="O342" s="81" t="s">
        <v>622</v>
      </c>
      <c r="P342" s="83">
        <v>41566.659629629627</v>
      </c>
      <c r="Q342" s="81" t="s">
        <v>883</v>
      </c>
      <c r="R342" s="81"/>
      <c r="S342" s="81"/>
      <c r="T342" s="81" t="s">
        <v>2393</v>
      </c>
      <c r="U342" s="83">
        <v>41566.659629629627</v>
      </c>
      <c r="V342" s="85" t="s">
        <v>2841</v>
      </c>
      <c r="W342" s="81"/>
      <c r="X342" s="81"/>
      <c r="Y342" s="84" t="s">
        <v>4656</v>
      </c>
    </row>
    <row r="343" spans="1:25">
      <c r="A343" s="66" t="s">
        <v>341</v>
      </c>
      <c r="B343" s="66" t="s">
        <v>395</v>
      </c>
      <c r="C343" s="67"/>
      <c r="D343" s="68"/>
      <c r="E343" s="69"/>
      <c r="F343" s="70"/>
      <c r="G343" s="67"/>
      <c r="H343" s="71"/>
      <c r="I343" s="72"/>
      <c r="J343" s="72"/>
      <c r="K343" s="36"/>
      <c r="L343" s="79"/>
      <c r="M343" s="79"/>
      <c r="N343" s="74"/>
      <c r="O343" s="81" t="s">
        <v>622</v>
      </c>
      <c r="P343" s="83">
        <v>41566.659629629627</v>
      </c>
      <c r="Q343" s="81" t="s">
        <v>883</v>
      </c>
      <c r="R343" s="81"/>
      <c r="S343" s="81"/>
      <c r="T343" s="81" t="s">
        <v>2393</v>
      </c>
      <c r="U343" s="83">
        <v>41566.659629629627</v>
      </c>
      <c r="V343" s="85" t="s">
        <v>2841</v>
      </c>
      <c r="W343" s="81"/>
      <c r="X343" s="81"/>
      <c r="Y343" s="84" t="s">
        <v>4656</v>
      </c>
    </row>
    <row r="344" spans="1:25">
      <c r="A344" s="66" t="s">
        <v>342</v>
      </c>
      <c r="B344" s="66" t="s">
        <v>342</v>
      </c>
      <c r="C344" s="67"/>
      <c r="D344" s="68"/>
      <c r="E344" s="69"/>
      <c r="F344" s="70"/>
      <c r="G344" s="67"/>
      <c r="H344" s="71"/>
      <c r="I344" s="72"/>
      <c r="J344" s="72"/>
      <c r="K344" s="36"/>
      <c r="L344" s="79"/>
      <c r="M344" s="79"/>
      <c r="N344" s="74"/>
      <c r="O344" s="81" t="s">
        <v>179</v>
      </c>
      <c r="P344" s="83">
        <v>41564.587962962964</v>
      </c>
      <c r="Q344" s="81" t="s">
        <v>884</v>
      </c>
      <c r="R344" s="81"/>
      <c r="S344" s="81"/>
      <c r="T344" s="81" t="s">
        <v>2434</v>
      </c>
      <c r="U344" s="83">
        <v>41564.587962962964</v>
      </c>
      <c r="V344" s="85" t="s">
        <v>2842</v>
      </c>
      <c r="W344" s="81"/>
      <c r="X344" s="81"/>
      <c r="Y344" s="84" t="s">
        <v>4657</v>
      </c>
    </row>
    <row r="345" spans="1:25">
      <c r="A345" s="66" t="s">
        <v>342</v>
      </c>
      <c r="B345" s="66" t="s">
        <v>342</v>
      </c>
      <c r="C345" s="67"/>
      <c r="D345" s="68"/>
      <c r="E345" s="69"/>
      <c r="F345" s="70"/>
      <c r="G345" s="67"/>
      <c r="H345" s="71"/>
      <c r="I345" s="72"/>
      <c r="J345" s="72"/>
      <c r="K345" s="36"/>
      <c r="L345" s="79"/>
      <c r="M345" s="79"/>
      <c r="N345" s="74"/>
      <c r="O345" s="81" t="s">
        <v>179</v>
      </c>
      <c r="P345" s="83">
        <v>41564.730034722219</v>
      </c>
      <c r="Q345" s="81" t="s">
        <v>885</v>
      </c>
      <c r="R345" s="81"/>
      <c r="S345" s="81"/>
      <c r="T345" s="81" t="s">
        <v>2435</v>
      </c>
      <c r="U345" s="83">
        <v>41564.730034722219</v>
      </c>
      <c r="V345" s="85" t="s">
        <v>2843</v>
      </c>
      <c r="W345" s="81"/>
      <c r="X345" s="81"/>
      <c r="Y345" s="84" t="s">
        <v>4658</v>
      </c>
    </row>
    <row r="346" spans="1:25">
      <c r="A346" s="66" t="s">
        <v>342</v>
      </c>
      <c r="B346" s="66" t="s">
        <v>342</v>
      </c>
      <c r="C346" s="67"/>
      <c r="D346" s="68"/>
      <c r="E346" s="69"/>
      <c r="F346" s="70"/>
      <c r="G346" s="67"/>
      <c r="H346" s="71"/>
      <c r="I346" s="72"/>
      <c r="J346" s="72"/>
      <c r="K346" s="36"/>
      <c r="L346" s="79"/>
      <c r="M346" s="79"/>
      <c r="N346" s="74"/>
      <c r="O346" s="81" t="s">
        <v>179</v>
      </c>
      <c r="P346" s="83">
        <v>41565.784039351849</v>
      </c>
      <c r="Q346" s="81" t="s">
        <v>886</v>
      </c>
      <c r="R346" s="81"/>
      <c r="S346" s="81"/>
      <c r="T346" s="81" t="s">
        <v>2436</v>
      </c>
      <c r="U346" s="83">
        <v>41565.784039351849</v>
      </c>
      <c r="V346" s="85" t="s">
        <v>2844</v>
      </c>
      <c r="W346" s="81"/>
      <c r="X346" s="81"/>
      <c r="Y346" s="84" t="s">
        <v>4659</v>
      </c>
    </row>
    <row r="347" spans="1:25">
      <c r="A347" s="66" t="s">
        <v>343</v>
      </c>
      <c r="B347" s="66" t="s">
        <v>342</v>
      </c>
      <c r="C347" s="67"/>
      <c r="D347" s="68"/>
      <c r="E347" s="69"/>
      <c r="F347" s="70"/>
      <c r="G347" s="67"/>
      <c r="H347" s="71"/>
      <c r="I347" s="72"/>
      <c r="J347" s="72"/>
      <c r="K347" s="36"/>
      <c r="L347" s="79"/>
      <c r="M347" s="79"/>
      <c r="N347" s="74"/>
      <c r="O347" s="81" t="s">
        <v>622</v>
      </c>
      <c r="P347" s="83">
        <v>41565.598749999997</v>
      </c>
      <c r="Q347" s="81" t="s">
        <v>887</v>
      </c>
      <c r="R347" s="81"/>
      <c r="S347" s="81"/>
      <c r="T347" s="81" t="s">
        <v>2393</v>
      </c>
      <c r="U347" s="83">
        <v>41565.598749999997</v>
      </c>
      <c r="V347" s="85" t="s">
        <v>2845</v>
      </c>
      <c r="W347" s="81"/>
      <c r="X347" s="81"/>
      <c r="Y347" s="84" t="s">
        <v>4660</v>
      </c>
    </row>
    <row r="348" spans="1:25">
      <c r="A348" s="66" t="s">
        <v>344</v>
      </c>
      <c r="B348" s="66" t="s">
        <v>544</v>
      </c>
      <c r="C348" s="67"/>
      <c r="D348" s="68"/>
      <c r="E348" s="69"/>
      <c r="F348" s="70"/>
      <c r="G348" s="67"/>
      <c r="H348" s="71"/>
      <c r="I348" s="72"/>
      <c r="J348" s="72"/>
      <c r="K348" s="36"/>
      <c r="L348" s="79"/>
      <c r="M348" s="79"/>
      <c r="N348" s="74"/>
      <c r="O348" s="81" t="s">
        <v>622</v>
      </c>
      <c r="P348" s="83">
        <v>41565.931990740741</v>
      </c>
      <c r="Q348" s="81" t="s">
        <v>798</v>
      </c>
      <c r="R348" s="81"/>
      <c r="S348" s="81"/>
      <c r="T348" s="81" t="s">
        <v>2393</v>
      </c>
      <c r="U348" s="83">
        <v>41565.931990740741</v>
      </c>
      <c r="V348" s="85" t="s">
        <v>2846</v>
      </c>
      <c r="W348" s="81"/>
      <c r="X348" s="81"/>
      <c r="Y348" s="84" t="s">
        <v>4661</v>
      </c>
    </row>
    <row r="349" spans="1:25">
      <c r="A349" s="66" t="s">
        <v>343</v>
      </c>
      <c r="B349" s="66" t="s">
        <v>544</v>
      </c>
      <c r="C349" s="67"/>
      <c r="D349" s="68"/>
      <c r="E349" s="69"/>
      <c r="F349" s="70"/>
      <c r="G349" s="67"/>
      <c r="H349" s="71"/>
      <c r="I349" s="72"/>
      <c r="J349" s="72"/>
      <c r="K349" s="36"/>
      <c r="L349" s="79"/>
      <c r="M349" s="79"/>
      <c r="N349" s="74"/>
      <c r="O349" s="81" t="s">
        <v>622</v>
      </c>
      <c r="P349" s="83">
        <v>41565.853935185187</v>
      </c>
      <c r="Q349" s="81" t="s">
        <v>888</v>
      </c>
      <c r="R349" s="81"/>
      <c r="S349" s="81"/>
      <c r="T349" s="81" t="s">
        <v>2393</v>
      </c>
      <c r="U349" s="83">
        <v>41565.853935185187</v>
      </c>
      <c r="V349" s="85" t="s">
        <v>2847</v>
      </c>
      <c r="W349" s="81"/>
      <c r="X349" s="81"/>
      <c r="Y349" s="84" t="s">
        <v>4662</v>
      </c>
    </row>
    <row r="350" spans="1:25">
      <c r="A350" s="66" t="s">
        <v>343</v>
      </c>
      <c r="B350" s="66" t="s">
        <v>544</v>
      </c>
      <c r="C350" s="67"/>
      <c r="D350" s="68"/>
      <c r="E350" s="69"/>
      <c r="F350" s="70"/>
      <c r="G350" s="67"/>
      <c r="H350" s="71"/>
      <c r="I350" s="72"/>
      <c r="J350" s="72"/>
      <c r="K350" s="36"/>
      <c r="L350" s="79"/>
      <c r="M350" s="79"/>
      <c r="N350" s="74"/>
      <c r="O350" s="81" t="s">
        <v>622</v>
      </c>
      <c r="P350" s="83">
        <v>41565.881967592592</v>
      </c>
      <c r="Q350" s="81" t="s">
        <v>889</v>
      </c>
      <c r="R350" s="81"/>
      <c r="S350" s="81"/>
      <c r="T350" s="81" t="s">
        <v>2393</v>
      </c>
      <c r="U350" s="83">
        <v>41565.881967592592</v>
      </c>
      <c r="V350" s="85" t="s">
        <v>2848</v>
      </c>
      <c r="W350" s="81"/>
      <c r="X350" s="81"/>
      <c r="Y350" s="84" t="s">
        <v>4663</v>
      </c>
    </row>
    <row r="351" spans="1:25">
      <c r="A351" s="66" t="s">
        <v>344</v>
      </c>
      <c r="B351" s="66" t="s">
        <v>345</v>
      </c>
      <c r="C351" s="67"/>
      <c r="D351" s="68"/>
      <c r="E351" s="69"/>
      <c r="F351" s="70"/>
      <c r="G351" s="67"/>
      <c r="H351" s="71"/>
      <c r="I351" s="72"/>
      <c r="J351" s="72"/>
      <c r="K351" s="36"/>
      <c r="L351" s="79"/>
      <c r="M351" s="79"/>
      <c r="N351" s="74"/>
      <c r="O351" s="81" t="s">
        <v>622</v>
      </c>
      <c r="P351" s="83">
        <v>41565.933865740742</v>
      </c>
      <c r="Q351" s="81" t="s">
        <v>890</v>
      </c>
      <c r="R351" s="81"/>
      <c r="S351" s="81"/>
      <c r="T351" s="81" t="s">
        <v>2393</v>
      </c>
      <c r="U351" s="83">
        <v>41565.933865740742</v>
      </c>
      <c r="V351" s="85" t="s">
        <v>2849</v>
      </c>
      <c r="W351" s="81"/>
      <c r="X351" s="81"/>
      <c r="Y351" s="84" t="s">
        <v>4664</v>
      </c>
    </row>
    <row r="352" spans="1:25">
      <c r="A352" s="66" t="s">
        <v>345</v>
      </c>
      <c r="B352" s="66" t="s">
        <v>343</v>
      </c>
      <c r="C352" s="67"/>
      <c r="D352" s="68"/>
      <c r="E352" s="69"/>
      <c r="F352" s="70"/>
      <c r="G352" s="67"/>
      <c r="H352" s="71"/>
      <c r="I352" s="72"/>
      <c r="J352" s="72"/>
      <c r="K352" s="36"/>
      <c r="L352" s="79"/>
      <c r="M352" s="79"/>
      <c r="N352" s="74"/>
      <c r="O352" s="81" t="s">
        <v>622</v>
      </c>
      <c r="P352" s="83">
        <v>41566.660405092596</v>
      </c>
      <c r="Q352" s="81" t="s">
        <v>891</v>
      </c>
      <c r="R352" s="81"/>
      <c r="S352" s="81"/>
      <c r="T352" s="81" t="s">
        <v>2393</v>
      </c>
      <c r="U352" s="83">
        <v>41566.660405092596</v>
      </c>
      <c r="V352" s="85" t="s">
        <v>2850</v>
      </c>
      <c r="W352" s="81"/>
      <c r="X352" s="81"/>
      <c r="Y352" s="84" t="s">
        <v>4665</v>
      </c>
    </row>
    <row r="353" spans="1:25">
      <c r="A353" s="66" t="s">
        <v>345</v>
      </c>
      <c r="B353" s="66" t="s">
        <v>344</v>
      </c>
      <c r="C353" s="67"/>
      <c r="D353" s="68"/>
      <c r="E353" s="69"/>
      <c r="F353" s="70"/>
      <c r="G353" s="67"/>
      <c r="H353" s="71"/>
      <c r="I353" s="72"/>
      <c r="J353" s="72"/>
      <c r="K353" s="36"/>
      <c r="L353" s="79"/>
      <c r="M353" s="79"/>
      <c r="N353" s="74"/>
      <c r="O353" s="81" t="s">
        <v>622</v>
      </c>
      <c r="P353" s="83">
        <v>41566.660405092596</v>
      </c>
      <c r="Q353" s="81" t="s">
        <v>891</v>
      </c>
      <c r="R353" s="81"/>
      <c r="S353" s="81"/>
      <c r="T353" s="81" t="s">
        <v>2393</v>
      </c>
      <c r="U353" s="83">
        <v>41566.660405092596</v>
      </c>
      <c r="V353" s="85" t="s">
        <v>2850</v>
      </c>
      <c r="W353" s="81"/>
      <c r="X353" s="81"/>
      <c r="Y353" s="84" t="s">
        <v>4665</v>
      </c>
    </row>
    <row r="354" spans="1:25">
      <c r="A354" s="66" t="s">
        <v>343</v>
      </c>
      <c r="B354" s="66" t="s">
        <v>345</v>
      </c>
      <c r="C354" s="67"/>
      <c r="D354" s="68"/>
      <c r="E354" s="69"/>
      <c r="F354" s="70"/>
      <c r="G354" s="67"/>
      <c r="H354" s="71"/>
      <c r="I354" s="72"/>
      <c r="J354" s="72"/>
      <c r="K354" s="36"/>
      <c r="L354" s="79"/>
      <c r="M354" s="79"/>
      <c r="N354" s="74"/>
      <c r="O354" s="81" t="s">
        <v>622</v>
      </c>
      <c r="P354" s="83">
        <v>41565.853935185187</v>
      </c>
      <c r="Q354" s="81" t="s">
        <v>888</v>
      </c>
      <c r="R354" s="81"/>
      <c r="S354" s="81"/>
      <c r="T354" s="81" t="s">
        <v>2393</v>
      </c>
      <c r="U354" s="83">
        <v>41565.853935185187</v>
      </c>
      <c r="V354" s="85" t="s">
        <v>2847</v>
      </c>
      <c r="W354" s="81"/>
      <c r="X354" s="81"/>
      <c r="Y354" s="84" t="s">
        <v>4662</v>
      </c>
    </row>
    <row r="355" spans="1:25">
      <c r="A355" s="66" t="s">
        <v>343</v>
      </c>
      <c r="B355" s="66" t="s">
        <v>345</v>
      </c>
      <c r="C355" s="67"/>
      <c r="D355" s="68"/>
      <c r="E355" s="69"/>
      <c r="F355" s="70"/>
      <c r="G355" s="67"/>
      <c r="H355" s="71"/>
      <c r="I355" s="72"/>
      <c r="J355" s="72"/>
      <c r="K355" s="36"/>
      <c r="L355" s="79"/>
      <c r="M355" s="79"/>
      <c r="N355" s="74"/>
      <c r="O355" s="81" t="s">
        <v>622</v>
      </c>
      <c r="P355" s="83">
        <v>41565.899178240739</v>
      </c>
      <c r="Q355" s="81" t="s">
        <v>892</v>
      </c>
      <c r="R355" s="81"/>
      <c r="S355" s="81"/>
      <c r="T355" s="81" t="s">
        <v>2393</v>
      </c>
      <c r="U355" s="83">
        <v>41565.899178240739</v>
      </c>
      <c r="V355" s="85" t="s">
        <v>2851</v>
      </c>
      <c r="W355" s="81"/>
      <c r="X355" s="81"/>
      <c r="Y355" s="84" t="s">
        <v>4666</v>
      </c>
    </row>
    <row r="356" spans="1:25">
      <c r="A356" s="66" t="s">
        <v>343</v>
      </c>
      <c r="B356" s="66" t="s">
        <v>345</v>
      </c>
      <c r="C356" s="67"/>
      <c r="D356" s="68"/>
      <c r="E356" s="69"/>
      <c r="F356" s="70"/>
      <c r="G356" s="67"/>
      <c r="H356" s="71"/>
      <c r="I356" s="72"/>
      <c r="J356" s="72"/>
      <c r="K356" s="36"/>
      <c r="L356" s="79"/>
      <c r="M356" s="79"/>
      <c r="N356" s="74"/>
      <c r="O356" s="81" t="s">
        <v>622</v>
      </c>
      <c r="P356" s="83">
        <v>41566.661273148151</v>
      </c>
      <c r="Q356" s="81" t="s">
        <v>893</v>
      </c>
      <c r="R356" s="81"/>
      <c r="S356" s="81"/>
      <c r="T356" s="81" t="s">
        <v>2393</v>
      </c>
      <c r="U356" s="83">
        <v>41566.661273148151</v>
      </c>
      <c r="V356" s="85" t="s">
        <v>2852</v>
      </c>
      <c r="W356" s="81"/>
      <c r="X356" s="81"/>
      <c r="Y356" s="84" t="s">
        <v>4667</v>
      </c>
    </row>
    <row r="357" spans="1:25">
      <c r="A357" s="66" t="s">
        <v>344</v>
      </c>
      <c r="B357" s="66" t="s">
        <v>493</v>
      </c>
      <c r="C357" s="67"/>
      <c r="D357" s="68"/>
      <c r="E357" s="69"/>
      <c r="F357" s="70"/>
      <c r="G357" s="67"/>
      <c r="H357" s="71"/>
      <c r="I357" s="72"/>
      <c r="J357" s="72"/>
      <c r="K357" s="36"/>
      <c r="L357" s="79"/>
      <c r="M357" s="79"/>
      <c r="N357" s="74"/>
      <c r="O357" s="81" t="s">
        <v>622</v>
      </c>
      <c r="P357" s="83">
        <v>41565.631585648145</v>
      </c>
      <c r="Q357" s="81" t="s">
        <v>894</v>
      </c>
      <c r="R357" s="81"/>
      <c r="S357" s="81"/>
      <c r="T357" s="81" t="s">
        <v>2393</v>
      </c>
      <c r="U357" s="83">
        <v>41565.631585648145</v>
      </c>
      <c r="V357" s="85" t="s">
        <v>2853</v>
      </c>
      <c r="W357" s="81"/>
      <c r="X357" s="81"/>
      <c r="Y357" s="84" t="s">
        <v>4668</v>
      </c>
    </row>
    <row r="358" spans="1:25">
      <c r="A358" s="66" t="s">
        <v>344</v>
      </c>
      <c r="B358" s="66" t="s">
        <v>343</v>
      </c>
      <c r="C358" s="67"/>
      <c r="D358" s="68"/>
      <c r="E358" s="69"/>
      <c r="F358" s="70"/>
      <c r="G358" s="67"/>
      <c r="H358" s="71"/>
      <c r="I358" s="72"/>
      <c r="J358" s="72"/>
      <c r="K358" s="36"/>
      <c r="L358" s="79"/>
      <c r="M358" s="79"/>
      <c r="N358" s="74"/>
      <c r="O358" s="81" t="s">
        <v>622</v>
      </c>
      <c r="P358" s="83">
        <v>41565.931990740741</v>
      </c>
      <c r="Q358" s="81" t="s">
        <v>798</v>
      </c>
      <c r="R358" s="81"/>
      <c r="S358" s="81"/>
      <c r="T358" s="81" t="s">
        <v>2393</v>
      </c>
      <c r="U358" s="83">
        <v>41565.931990740741</v>
      </c>
      <c r="V358" s="85" t="s">
        <v>2846</v>
      </c>
      <c r="W358" s="81"/>
      <c r="X358" s="81"/>
      <c r="Y358" s="84" t="s">
        <v>4661</v>
      </c>
    </row>
    <row r="359" spans="1:25">
      <c r="A359" s="66" t="s">
        <v>344</v>
      </c>
      <c r="B359" s="66" t="s">
        <v>343</v>
      </c>
      <c r="C359" s="67"/>
      <c r="D359" s="68"/>
      <c r="E359" s="69"/>
      <c r="F359" s="70"/>
      <c r="G359" s="67"/>
      <c r="H359" s="71"/>
      <c r="I359" s="72"/>
      <c r="J359" s="72"/>
      <c r="K359" s="36"/>
      <c r="L359" s="79"/>
      <c r="M359" s="79"/>
      <c r="N359" s="74"/>
      <c r="O359" s="81" t="s">
        <v>622</v>
      </c>
      <c r="P359" s="83">
        <v>41565.933865740742</v>
      </c>
      <c r="Q359" s="81" t="s">
        <v>890</v>
      </c>
      <c r="R359" s="81"/>
      <c r="S359" s="81"/>
      <c r="T359" s="81" t="s">
        <v>2393</v>
      </c>
      <c r="U359" s="83">
        <v>41565.933865740742</v>
      </c>
      <c r="V359" s="85" t="s">
        <v>2849</v>
      </c>
      <c r="W359" s="81"/>
      <c r="X359" s="81"/>
      <c r="Y359" s="84" t="s">
        <v>4664</v>
      </c>
    </row>
    <row r="360" spans="1:25">
      <c r="A360" s="66" t="s">
        <v>343</v>
      </c>
      <c r="B360" s="66" t="s">
        <v>344</v>
      </c>
      <c r="C360" s="67"/>
      <c r="D360" s="68"/>
      <c r="E360" s="69"/>
      <c r="F360" s="70"/>
      <c r="G360" s="67"/>
      <c r="H360" s="71"/>
      <c r="I360" s="72"/>
      <c r="J360" s="72"/>
      <c r="K360" s="36"/>
      <c r="L360" s="79"/>
      <c r="M360" s="79"/>
      <c r="N360" s="74"/>
      <c r="O360" s="81" t="s">
        <v>622</v>
      </c>
      <c r="P360" s="83">
        <v>41566.661273148151</v>
      </c>
      <c r="Q360" s="81" t="s">
        <v>893</v>
      </c>
      <c r="R360" s="81"/>
      <c r="S360" s="81"/>
      <c r="T360" s="81" t="s">
        <v>2393</v>
      </c>
      <c r="U360" s="83">
        <v>41566.661273148151</v>
      </c>
      <c r="V360" s="85" t="s">
        <v>2852</v>
      </c>
      <c r="W360" s="81"/>
      <c r="X360" s="81"/>
      <c r="Y360" s="84" t="s">
        <v>4667</v>
      </c>
    </row>
    <row r="361" spans="1:25">
      <c r="A361" s="66" t="s">
        <v>346</v>
      </c>
      <c r="B361" s="66" t="s">
        <v>553</v>
      </c>
      <c r="C361" s="67"/>
      <c r="D361" s="68"/>
      <c r="E361" s="69"/>
      <c r="F361" s="70"/>
      <c r="G361" s="67"/>
      <c r="H361" s="71"/>
      <c r="I361" s="72"/>
      <c r="J361" s="72"/>
      <c r="K361" s="36"/>
      <c r="L361" s="79"/>
      <c r="M361" s="79"/>
      <c r="N361" s="74"/>
      <c r="O361" s="81" t="s">
        <v>622</v>
      </c>
      <c r="P361" s="83">
        <v>41563.771412037036</v>
      </c>
      <c r="Q361" s="81" t="s">
        <v>895</v>
      </c>
      <c r="R361" s="81"/>
      <c r="S361" s="81"/>
      <c r="T361" s="81" t="s">
        <v>2437</v>
      </c>
      <c r="U361" s="83">
        <v>41563.771412037036</v>
      </c>
      <c r="V361" s="85" t="s">
        <v>2854</v>
      </c>
      <c r="W361" s="81"/>
      <c r="X361" s="81"/>
      <c r="Y361" s="84" t="s">
        <v>4669</v>
      </c>
    </row>
    <row r="362" spans="1:25">
      <c r="A362" s="66" t="s">
        <v>346</v>
      </c>
      <c r="B362" s="66" t="s">
        <v>416</v>
      </c>
      <c r="C362" s="67"/>
      <c r="D362" s="68"/>
      <c r="E362" s="69"/>
      <c r="F362" s="70"/>
      <c r="G362" s="67"/>
      <c r="H362" s="71"/>
      <c r="I362" s="72"/>
      <c r="J362" s="72"/>
      <c r="K362" s="36"/>
      <c r="L362" s="79"/>
      <c r="M362" s="79"/>
      <c r="N362" s="74"/>
      <c r="O362" s="81" t="s">
        <v>622</v>
      </c>
      <c r="P362" s="83">
        <v>41566.658599537041</v>
      </c>
      <c r="Q362" s="81" t="s">
        <v>896</v>
      </c>
      <c r="R362" s="81"/>
      <c r="S362" s="81"/>
      <c r="T362" s="81" t="s">
        <v>2438</v>
      </c>
      <c r="U362" s="83">
        <v>41566.658599537041</v>
      </c>
      <c r="V362" s="85" t="s">
        <v>2855</v>
      </c>
      <c r="W362" s="81"/>
      <c r="X362" s="81"/>
      <c r="Y362" s="84" t="s">
        <v>4670</v>
      </c>
    </row>
    <row r="363" spans="1:25">
      <c r="A363" s="66" t="s">
        <v>347</v>
      </c>
      <c r="B363" s="66" t="s">
        <v>346</v>
      </c>
      <c r="C363" s="67"/>
      <c r="D363" s="68"/>
      <c r="E363" s="69"/>
      <c r="F363" s="70"/>
      <c r="G363" s="67"/>
      <c r="H363" s="71"/>
      <c r="I363" s="72"/>
      <c r="J363" s="72"/>
      <c r="K363" s="36"/>
      <c r="L363" s="79"/>
      <c r="M363" s="79"/>
      <c r="N363" s="74"/>
      <c r="O363" s="81" t="s">
        <v>622</v>
      </c>
      <c r="P363" s="83">
        <v>41566.670567129629</v>
      </c>
      <c r="Q363" s="81" t="s">
        <v>897</v>
      </c>
      <c r="R363" s="81"/>
      <c r="S363" s="81"/>
      <c r="T363" s="81" t="s">
        <v>2439</v>
      </c>
      <c r="U363" s="83">
        <v>41566.670567129629</v>
      </c>
      <c r="V363" s="85" t="s">
        <v>2856</v>
      </c>
      <c r="W363" s="81"/>
      <c r="X363" s="81"/>
      <c r="Y363" s="84" t="s">
        <v>4671</v>
      </c>
    </row>
    <row r="364" spans="1:25">
      <c r="A364" s="66" t="s">
        <v>347</v>
      </c>
      <c r="B364" s="66" t="s">
        <v>416</v>
      </c>
      <c r="C364" s="67"/>
      <c r="D364" s="68"/>
      <c r="E364" s="69"/>
      <c r="F364" s="70"/>
      <c r="G364" s="67"/>
      <c r="H364" s="71"/>
      <c r="I364" s="72"/>
      <c r="J364" s="72"/>
      <c r="K364" s="36"/>
      <c r="L364" s="79"/>
      <c r="M364" s="79"/>
      <c r="N364" s="74"/>
      <c r="O364" s="81" t="s">
        <v>622</v>
      </c>
      <c r="P364" s="83">
        <v>41566.670567129629</v>
      </c>
      <c r="Q364" s="81" t="s">
        <v>897</v>
      </c>
      <c r="R364" s="81"/>
      <c r="S364" s="81"/>
      <c r="T364" s="81" t="s">
        <v>2439</v>
      </c>
      <c r="U364" s="83">
        <v>41566.670567129629</v>
      </c>
      <c r="V364" s="85" t="s">
        <v>2856</v>
      </c>
      <c r="W364" s="81"/>
      <c r="X364" s="81"/>
      <c r="Y364" s="84" t="s">
        <v>4671</v>
      </c>
    </row>
    <row r="365" spans="1:25">
      <c r="A365" s="66" t="s">
        <v>348</v>
      </c>
      <c r="B365" s="66" t="s">
        <v>432</v>
      </c>
      <c r="C365" s="67"/>
      <c r="D365" s="68"/>
      <c r="E365" s="69"/>
      <c r="F365" s="70"/>
      <c r="G365" s="67"/>
      <c r="H365" s="71"/>
      <c r="I365" s="72"/>
      <c r="J365" s="72"/>
      <c r="K365" s="36"/>
      <c r="L365" s="79"/>
      <c r="M365" s="79"/>
      <c r="N365" s="74"/>
      <c r="O365" s="81" t="s">
        <v>622</v>
      </c>
      <c r="P365" s="83">
        <v>41566.679861111108</v>
      </c>
      <c r="Q365" s="81" t="s">
        <v>898</v>
      </c>
      <c r="R365" s="85" t="s">
        <v>2180</v>
      </c>
      <c r="S365" s="81" t="s">
        <v>2332</v>
      </c>
      <c r="T365" s="81" t="s">
        <v>2393</v>
      </c>
      <c r="U365" s="83">
        <v>41566.679861111108</v>
      </c>
      <c r="V365" s="85" t="s">
        <v>2857</v>
      </c>
      <c r="W365" s="81"/>
      <c r="X365" s="81"/>
      <c r="Y365" s="84" t="s">
        <v>4672</v>
      </c>
    </row>
    <row r="366" spans="1:25">
      <c r="A366" s="66" t="s">
        <v>349</v>
      </c>
      <c r="B366" s="66" t="s">
        <v>349</v>
      </c>
      <c r="C366" s="67"/>
      <c r="D366" s="68"/>
      <c r="E366" s="69"/>
      <c r="F366" s="70"/>
      <c r="G366" s="67"/>
      <c r="H366" s="71"/>
      <c r="I366" s="72"/>
      <c r="J366" s="72"/>
      <c r="K366" s="36"/>
      <c r="L366" s="79"/>
      <c r="M366" s="79"/>
      <c r="N366" s="74"/>
      <c r="O366" s="81" t="s">
        <v>179</v>
      </c>
      <c r="P366" s="83">
        <v>41563.815648148149</v>
      </c>
      <c r="Q366" s="81" t="s">
        <v>899</v>
      </c>
      <c r="R366" s="81"/>
      <c r="S366" s="81"/>
      <c r="T366" s="81" t="s">
        <v>2393</v>
      </c>
      <c r="U366" s="83">
        <v>41563.815648148149</v>
      </c>
      <c r="V366" s="85" t="s">
        <v>2858</v>
      </c>
      <c r="W366" s="81"/>
      <c r="X366" s="81"/>
      <c r="Y366" s="84" t="s">
        <v>4673</v>
      </c>
    </row>
    <row r="367" spans="1:25">
      <c r="A367" s="66" t="s">
        <v>349</v>
      </c>
      <c r="B367" s="66" t="s">
        <v>489</v>
      </c>
      <c r="C367" s="67"/>
      <c r="D367" s="68"/>
      <c r="E367" s="69"/>
      <c r="F367" s="70"/>
      <c r="G367" s="67"/>
      <c r="H367" s="71"/>
      <c r="I367" s="72"/>
      <c r="J367" s="72"/>
      <c r="K367" s="36"/>
      <c r="L367" s="79"/>
      <c r="M367" s="79"/>
      <c r="N367" s="74"/>
      <c r="O367" s="81" t="s">
        <v>622</v>
      </c>
      <c r="P367" s="83">
        <v>41565.600532407407</v>
      </c>
      <c r="Q367" s="81" t="s">
        <v>676</v>
      </c>
      <c r="R367" s="85" t="s">
        <v>2145</v>
      </c>
      <c r="S367" s="81" t="s">
        <v>2338</v>
      </c>
      <c r="T367" s="81" t="s">
        <v>2393</v>
      </c>
      <c r="U367" s="83">
        <v>41565.600532407407</v>
      </c>
      <c r="V367" s="85" t="s">
        <v>2859</v>
      </c>
      <c r="W367" s="81"/>
      <c r="X367" s="81"/>
      <c r="Y367" s="84" t="s">
        <v>4674</v>
      </c>
    </row>
    <row r="368" spans="1:25">
      <c r="A368" s="66" t="s">
        <v>349</v>
      </c>
      <c r="B368" s="66" t="s">
        <v>349</v>
      </c>
      <c r="C368" s="67"/>
      <c r="D368" s="68"/>
      <c r="E368" s="69"/>
      <c r="F368" s="70"/>
      <c r="G368" s="67"/>
      <c r="H368" s="71"/>
      <c r="I368" s="72"/>
      <c r="J368" s="72"/>
      <c r="K368" s="36"/>
      <c r="L368" s="79"/>
      <c r="M368" s="79"/>
      <c r="N368" s="74"/>
      <c r="O368" s="81" t="s">
        <v>179</v>
      </c>
      <c r="P368" s="83">
        <v>41565.908321759256</v>
      </c>
      <c r="Q368" s="81" t="s">
        <v>900</v>
      </c>
      <c r="R368" s="81"/>
      <c r="S368" s="81"/>
      <c r="T368" s="81" t="s">
        <v>2393</v>
      </c>
      <c r="U368" s="83">
        <v>41565.908321759256</v>
      </c>
      <c r="V368" s="85" t="s">
        <v>2860</v>
      </c>
      <c r="W368" s="81"/>
      <c r="X368" s="81"/>
      <c r="Y368" s="84" t="s">
        <v>4675</v>
      </c>
    </row>
    <row r="369" spans="1:25">
      <c r="A369" s="66" t="s">
        <v>349</v>
      </c>
      <c r="B369" s="66" t="s">
        <v>349</v>
      </c>
      <c r="C369" s="67"/>
      <c r="D369" s="68"/>
      <c r="E369" s="69"/>
      <c r="F369" s="70"/>
      <c r="G369" s="67"/>
      <c r="H369" s="71"/>
      <c r="I369" s="72"/>
      <c r="J369" s="72"/>
      <c r="K369" s="36"/>
      <c r="L369" s="79"/>
      <c r="M369" s="79"/>
      <c r="N369" s="74"/>
      <c r="O369" s="81" t="s">
        <v>179</v>
      </c>
      <c r="P369" s="83">
        <v>41566.560185185182</v>
      </c>
      <c r="Q369" s="81" t="s">
        <v>901</v>
      </c>
      <c r="R369" s="81"/>
      <c r="S369" s="81"/>
      <c r="T369" s="81" t="s">
        <v>2393</v>
      </c>
      <c r="U369" s="83">
        <v>41566.560185185182</v>
      </c>
      <c r="V369" s="85" t="s">
        <v>2861</v>
      </c>
      <c r="W369" s="81"/>
      <c r="X369" s="81"/>
      <c r="Y369" s="84" t="s">
        <v>4676</v>
      </c>
    </row>
    <row r="370" spans="1:25">
      <c r="A370" s="66" t="s">
        <v>350</v>
      </c>
      <c r="B370" s="66" t="s">
        <v>349</v>
      </c>
      <c r="C370" s="67"/>
      <c r="D370" s="68"/>
      <c r="E370" s="69"/>
      <c r="F370" s="70"/>
      <c r="G370" s="67"/>
      <c r="H370" s="71"/>
      <c r="I370" s="72"/>
      <c r="J370" s="72"/>
      <c r="K370" s="36"/>
      <c r="L370" s="79"/>
      <c r="M370" s="79"/>
      <c r="N370" s="74"/>
      <c r="O370" s="81" t="s">
        <v>622</v>
      </c>
      <c r="P370" s="83">
        <v>41566.681793981479</v>
      </c>
      <c r="Q370" s="81" t="s">
        <v>801</v>
      </c>
      <c r="R370" s="81"/>
      <c r="S370" s="81"/>
      <c r="T370" s="81" t="s">
        <v>2393</v>
      </c>
      <c r="U370" s="83">
        <v>41566.681793981479</v>
      </c>
      <c r="V370" s="85" t="s">
        <v>2862</v>
      </c>
      <c r="W370" s="81"/>
      <c r="X370" s="81"/>
      <c r="Y370" s="84" t="s">
        <v>4677</v>
      </c>
    </row>
    <row r="371" spans="1:25">
      <c r="A371" s="66" t="s">
        <v>350</v>
      </c>
      <c r="B371" s="66" t="s">
        <v>350</v>
      </c>
      <c r="C371" s="67"/>
      <c r="D371" s="68"/>
      <c r="E371" s="69"/>
      <c r="F371" s="70"/>
      <c r="G371" s="67"/>
      <c r="H371" s="71"/>
      <c r="I371" s="72"/>
      <c r="J371" s="72"/>
      <c r="K371" s="36"/>
      <c r="L371" s="79"/>
      <c r="M371" s="79"/>
      <c r="N371" s="74"/>
      <c r="O371" s="81" t="s">
        <v>179</v>
      </c>
      <c r="P371" s="83">
        <v>41563.519155092596</v>
      </c>
      <c r="Q371" s="81" t="s">
        <v>902</v>
      </c>
      <c r="R371" s="85" t="s">
        <v>2181</v>
      </c>
      <c r="S371" s="81" t="s">
        <v>2354</v>
      </c>
      <c r="T371" s="81" t="s">
        <v>2393</v>
      </c>
      <c r="U371" s="83">
        <v>41563.519155092596</v>
      </c>
      <c r="V371" s="85" t="s">
        <v>2863</v>
      </c>
      <c r="W371" s="81">
        <v>34.059948159999998</v>
      </c>
      <c r="X371" s="81">
        <v>-117.59306431</v>
      </c>
      <c r="Y371" s="84" t="s">
        <v>4678</v>
      </c>
    </row>
    <row r="372" spans="1:25">
      <c r="A372" s="66" t="s">
        <v>351</v>
      </c>
      <c r="B372" s="66" t="s">
        <v>504</v>
      </c>
      <c r="C372" s="67"/>
      <c r="D372" s="68"/>
      <c r="E372" s="69"/>
      <c r="F372" s="70"/>
      <c r="G372" s="67"/>
      <c r="H372" s="71"/>
      <c r="I372" s="72"/>
      <c r="J372" s="72"/>
      <c r="K372" s="36"/>
      <c r="L372" s="79"/>
      <c r="M372" s="79"/>
      <c r="N372" s="74"/>
      <c r="O372" s="81" t="s">
        <v>622</v>
      </c>
      <c r="P372" s="83">
        <v>41566.672256944446</v>
      </c>
      <c r="Q372" s="81" t="s">
        <v>851</v>
      </c>
      <c r="R372" s="85" t="s">
        <v>2178</v>
      </c>
      <c r="S372" s="81" t="s">
        <v>2353</v>
      </c>
      <c r="T372" s="81" t="s">
        <v>2393</v>
      </c>
      <c r="U372" s="83">
        <v>41566.672256944446</v>
      </c>
      <c r="V372" s="85" t="s">
        <v>2864</v>
      </c>
      <c r="W372" s="81"/>
      <c r="X372" s="81"/>
      <c r="Y372" s="84" t="s">
        <v>4679</v>
      </c>
    </row>
    <row r="373" spans="1:25">
      <c r="A373" s="66" t="s">
        <v>351</v>
      </c>
      <c r="B373" s="66" t="s">
        <v>482</v>
      </c>
      <c r="C373" s="67"/>
      <c r="D373" s="68"/>
      <c r="E373" s="69"/>
      <c r="F373" s="70"/>
      <c r="G373" s="67"/>
      <c r="H373" s="71"/>
      <c r="I373" s="72"/>
      <c r="J373" s="72"/>
      <c r="K373" s="36"/>
      <c r="L373" s="79"/>
      <c r="M373" s="79"/>
      <c r="N373" s="74"/>
      <c r="O373" s="81" t="s">
        <v>622</v>
      </c>
      <c r="P373" s="83">
        <v>41566.672256944446</v>
      </c>
      <c r="Q373" s="81" t="s">
        <v>851</v>
      </c>
      <c r="R373" s="85" t="s">
        <v>2178</v>
      </c>
      <c r="S373" s="81" t="s">
        <v>2353</v>
      </c>
      <c r="T373" s="81" t="s">
        <v>2393</v>
      </c>
      <c r="U373" s="83">
        <v>41566.672256944446</v>
      </c>
      <c r="V373" s="85" t="s">
        <v>2864</v>
      </c>
      <c r="W373" s="81"/>
      <c r="X373" s="81"/>
      <c r="Y373" s="84" t="s">
        <v>4679</v>
      </c>
    </row>
    <row r="374" spans="1:25">
      <c r="A374" s="66" t="s">
        <v>351</v>
      </c>
      <c r="B374" s="66" t="s">
        <v>497</v>
      </c>
      <c r="C374" s="67"/>
      <c r="D374" s="68"/>
      <c r="E374" s="69"/>
      <c r="F374" s="70"/>
      <c r="G374" s="67"/>
      <c r="H374" s="71"/>
      <c r="I374" s="72"/>
      <c r="J374" s="72"/>
      <c r="K374" s="36"/>
      <c r="L374" s="79"/>
      <c r="M374" s="79"/>
      <c r="N374" s="74"/>
      <c r="O374" s="81" t="s">
        <v>622</v>
      </c>
      <c r="P374" s="83">
        <v>41566.687673611108</v>
      </c>
      <c r="Q374" s="81" t="s">
        <v>903</v>
      </c>
      <c r="R374" s="81"/>
      <c r="S374" s="81"/>
      <c r="T374" s="81" t="s">
        <v>2393</v>
      </c>
      <c r="U374" s="83">
        <v>41566.687673611108</v>
      </c>
      <c r="V374" s="85" t="s">
        <v>2865</v>
      </c>
      <c r="W374" s="81"/>
      <c r="X374" s="81"/>
      <c r="Y374" s="84" t="s">
        <v>4680</v>
      </c>
    </row>
    <row r="375" spans="1:25">
      <c r="A375" s="66" t="s">
        <v>352</v>
      </c>
      <c r="B375" s="66" t="s">
        <v>399</v>
      </c>
      <c r="C375" s="67"/>
      <c r="D375" s="68"/>
      <c r="E375" s="69"/>
      <c r="F375" s="70"/>
      <c r="G375" s="67"/>
      <c r="H375" s="71"/>
      <c r="I375" s="72"/>
      <c r="J375" s="72"/>
      <c r="K375" s="36"/>
      <c r="L375" s="79"/>
      <c r="M375" s="79"/>
      <c r="N375" s="74"/>
      <c r="O375" s="81" t="s">
        <v>622</v>
      </c>
      <c r="P375" s="83">
        <v>41564.531770833331</v>
      </c>
      <c r="Q375" s="81" t="s">
        <v>904</v>
      </c>
      <c r="R375" s="81"/>
      <c r="S375" s="81"/>
      <c r="T375" s="81" t="s">
        <v>2440</v>
      </c>
      <c r="U375" s="83">
        <v>41564.531770833331</v>
      </c>
      <c r="V375" s="85" t="s">
        <v>2866</v>
      </c>
      <c r="W375" s="81"/>
      <c r="X375" s="81"/>
      <c r="Y375" s="84" t="s">
        <v>4681</v>
      </c>
    </row>
    <row r="376" spans="1:25">
      <c r="A376" s="66" t="s">
        <v>352</v>
      </c>
      <c r="B376" s="66" t="s">
        <v>554</v>
      </c>
      <c r="C376" s="67"/>
      <c r="D376" s="68"/>
      <c r="E376" s="69"/>
      <c r="F376" s="70"/>
      <c r="G376" s="67"/>
      <c r="H376" s="71"/>
      <c r="I376" s="72"/>
      <c r="J376" s="72"/>
      <c r="K376" s="36"/>
      <c r="L376" s="79"/>
      <c r="M376" s="79"/>
      <c r="N376" s="74"/>
      <c r="O376" s="81" t="s">
        <v>622</v>
      </c>
      <c r="P376" s="83">
        <v>41566.703206018516</v>
      </c>
      <c r="Q376" s="81" t="s">
        <v>905</v>
      </c>
      <c r="R376" s="81"/>
      <c r="S376" s="81"/>
      <c r="T376" s="81" t="s">
        <v>2393</v>
      </c>
      <c r="U376" s="83">
        <v>41566.703206018516</v>
      </c>
      <c r="V376" s="85" t="s">
        <v>2867</v>
      </c>
      <c r="W376" s="81"/>
      <c r="X376" s="81"/>
      <c r="Y376" s="84" t="s">
        <v>4682</v>
      </c>
    </row>
    <row r="377" spans="1:25">
      <c r="A377" s="66" t="s">
        <v>352</v>
      </c>
      <c r="B377" s="66" t="s">
        <v>358</v>
      </c>
      <c r="C377" s="67"/>
      <c r="D377" s="68"/>
      <c r="E377" s="69"/>
      <c r="F377" s="70"/>
      <c r="G377" s="67"/>
      <c r="H377" s="71"/>
      <c r="I377" s="72"/>
      <c r="J377" s="72"/>
      <c r="K377" s="36"/>
      <c r="L377" s="79"/>
      <c r="M377" s="79"/>
      <c r="N377" s="74"/>
      <c r="O377" s="81" t="s">
        <v>622</v>
      </c>
      <c r="P377" s="83">
        <v>41566.703206018516</v>
      </c>
      <c r="Q377" s="81" t="s">
        <v>905</v>
      </c>
      <c r="R377" s="81"/>
      <c r="S377" s="81"/>
      <c r="T377" s="81" t="s">
        <v>2393</v>
      </c>
      <c r="U377" s="83">
        <v>41566.703206018516</v>
      </c>
      <c r="V377" s="85" t="s">
        <v>2867</v>
      </c>
      <c r="W377" s="81"/>
      <c r="X377" s="81"/>
      <c r="Y377" s="84" t="s">
        <v>4682</v>
      </c>
    </row>
    <row r="378" spans="1:25">
      <c r="A378" s="66" t="s">
        <v>353</v>
      </c>
      <c r="B378" s="66" t="s">
        <v>353</v>
      </c>
      <c r="C378" s="67"/>
      <c r="D378" s="68"/>
      <c r="E378" s="69"/>
      <c r="F378" s="70"/>
      <c r="G378" s="67"/>
      <c r="H378" s="71"/>
      <c r="I378" s="72"/>
      <c r="J378" s="72"/>
      <c r="K378" s="36"/>
      <c r="L378" s="79"/>
      <c r="M378" s="79"/>
      <c r="N378" s="74"/>
      <c r="O378" s="81" t="s">
        <v>179</v>
      </c>
      <c r="P378" s="83">
        <v>41564.618321759262</v>
      </c>
      <c r="Q378" s="81" t="s">
        <v>906</v>
      </c>
      <c r="R378" s="81"/>
      <c r="S378" s="81"/>
      <c r="T378" s="81" t="s">
        <v>2393</v>
      </c>
      <c r="U378" s="83">
        <v>41564.618321759262</v>
      </c>
      <c r="V378" s="85" t="s">
        <v>2868</v>
      </c>
      <c r="W378" s="81"/>
      <c r="X378" s="81"/>
      <c r="Y378" s="84" t="s">
        <v>4683</v>
      </c>
    </row>
    <row r="379" spans="1:25">
      <c r="A379" s="66" t="s">
        <v>353</v>
      </c>
      <c r="B379" s="66" t="s">
        <v>353</v>
      </c>
      <c r="C379" s="67"/>
      <c r="D379" s="68"/>
      <c r="E379" s="69"/>
      <c r="F379" s="70"/>
      <c r="G379" s="67"/>
      <c r="H379" s="71"/>
      <c r="I379" s="72"/>
      <c r="J379" s="72"/>
      <c r="K379" s="36"/>
      <c r="L379" s="79"/>
      <c r="M379" s="79"/>
      <c r="N379" s="74"/>
      <c r="O379" s="81" t="s">
        <v>179</v>
      </c>
      <c r="P379" s="83">
        <v>41566.714548611111</v>
      </c>
      <c r="Q379" s="81" t="s">
        <v>907</v>
      </c>
      <c r="R379" s="81"/>
      <c r="S379" s="81"/>
      <c r="T379" s="81" t="s">
        <v>2393</v>
      </c>
      <c r="U379" s="83">
        <v>41566.714548611111</v>
      </c>
      <c r="V379" s="85" t="s">
        <v>2869</v>
      </c>
      <c r="W379" s="81"/>
      <c r="X379" s="81"/>
      <c r="Y379" s="84" t="s">
        <v>4684</v>
      </c>
    </row>
    <row r="380" spans="1:25">
      <c r="A380" s="66" t="s">
        <v>354</v>
      </c>
      <c r="B380" s="66" t="s">
        <v>407</v>
      </c>
      <c r="C380" s="67"/>
      <c r="D380" s="68"/>
      <c r="E380" s="69"/>
      <c r="F380" s="70"/>
      <c r="G380" s="67"/>
      <c r="H380" s="71"/>
      <c r="I380" s="72"/>
      <c r="J380" s="72"/>
      <c r="K380" s="36"/>
      <c r="L380" s="79"/>
      <c r="M380" s="79"/>
      <c r="N380" s="74"/>
      <c r="O380" s="81" t="s">
        <v>621</v>
      </c>
      <c r="P380" s="83">
        <v>41566.745243055557</v>
      </c>
      <c r="Q380" s="81" t="s">
        <v>908</v>
      </c>
      <c r="R380" s="81"/>
      <c r="S380" s="81"/>
      <c r="T380" s="81" t="s">
        <v>2393</v>
      </c>
      <c r="U380" s="83">
        <v>41566.745243055557</v>
      </c>
      <c r="V380" s="85" t="s">
        <v>2870</v>
      </c>
      <c r="W380" s="81"/>
      <c r="X380" s="81"/>
      <c r="Y380" s="84" t="s">
        <v>4685</v>
      </c>
    </row>
    <row r="381" spans="1:25">
      <c r="A381" s="66" t="s">
        <v>355</v>
      </c>
      <c r="B381" s="66" t="s">
        <v>555</v>
      </c>
      <c r="C381" s="67"/>
      <c r="D381" s="68"/>
      <c r="E381" s="69"/>
      <c r="F381" s="70"/>
      <c r="G381" s="67"/>
      <c r="H381" s="71"/>
      <c r="I381" s="72"/>
      <c r="J381" s="72"/>
      <c r="K381" s="36"/>
      <c r="L381" s="79"/>
      <c r="M381" s="79"/>
      <c r="N381" s="74"/>
      <c r="O381" s="81" t="s">
        <v>622</v>
      </c>
      <c r="P381" s="83">
        <v>41566.759710648148</v>
      </c>
      <c r="Q381" s="81" t="s">
        <v>909</v>
      </c>
      <c r="R381" s="85" t="s">
        <v>2182</v>
      </c>
      <c r="S381" s="81" t="s">
        <v>2355</v>
      </c>
      <c r="T381" s="81" t="s">
        <v>2393</v>
      </c>
      <c r="U381" s="83">
        <v>41566.759710648148</v>
      </c>
      <c r="V381" s="85" t="s">
        <v>2871</v>
      </c>
      <c r="W381" s="81"/>
      <c r="X381" s="81"/>
      <c r="Y381" s="84" t="s">
        <v>4686</v>
      </c>
    </row>
    <row r="382" spans="1:25">
      <c r="A382" s="66" t="s">
        <v>356</v>
      </c>
      <c r="B382" s="66" t="s">
        <v>357</v>
      </c>
      <c r="C382" s="67"/>
      <c r="D382" s="68"/>
      <c r="E382" s="69"/>
      <c r="F382" s="70"/>
      <c r="G382" s="67"/>
      <c r="H382" s="71"/>
      <c r="I382" s="72"/>
      <c r="J382" s="72"/>
      <c r="K382" s="36"/>
      <c r="L382" s="79"/>
      <c r="M382" s="79"/>
      <c r="N382" s="74"/>
      <c r="O382" s="81" t="s">
        <v>622</v>
      </c>
      <c r="P382" s="83">
        <v>41563.819398148145</v>
      </c>
      <c r="Q382" s="81" t="s">
        <v>910</v>
      </c>
      <c r="R382" s="81"/>
      <c r="S382" s="81"/>
      <c r="T382" s="81" t="s">
        <v>2393</v>
      </c>
      <c r="U382" s="83">
        <v>41563.819398148145</v>
      </c>
      <c r="V382" s="85" t="s">
        <v>2872</v>
      </c>
      <c r="W382" s="81"/>
      <c r="X382" s="81"/>
      <c r="Y382" s="84" t="s">
        <v>4687</v>
      </c>
    </row>
    <row r="383" spans="1:25">
      <c r="A383" s="66" t="s">
        <v>357</v>
      </c>
      <c r="B383" s="66" t="s">
        <v>357</v>
      </c>
      <c r="C383" s="67"/>
      <c r="D383" s="68"/>
      <c r="E383" s="69"/>
      <c r="F383" s="70"/>
      <c r="G383" s="67"/>
      <c r="H383" s="71"/>
      <c r="I383" s="72"/>
      <c r="J383" s="72"/>
      <c r="K383" s="36"/>
      <c r="L383" s="79"/>
      <c r="M383" s="79"/>
      <c r="N383" s="74"/>
      <c r="O383" s="81" t="s">
        <v>179</v>
      </c>
      <c r="P383" s="83">
        <v>41563.815162037034</v>
      </c>
      <c r="Q383" s="81" t="s">
        <v>911</v>
      </c>
      <c r="R383" s="81"/>
      <c r="S383" s="81"/>
      <c r="T383" s="81" t="s">
        <v>2393</v>
      </c>
      <c r="U383" s="83">
        <v>41563.815162037034</v>
      </c>
      <c r="V383" s="85" t="s">
        <v>2873</v>
      </c>
      <c r="W383" s="81"/>
      <c r="X383" s="81"/>
      <c r="Y383" s="84" t="s">
        <v>4688</v>
      </c>
    </row>
    <row r="384" spans="1:25">
      <c r="A384" s="66" t="s">
        <v>357</v>
      </c>
      <c r="B384" s="66" t="s">
        <v>357</v>
      </c>
      <c r="C384" s="67"/>
      <c r="D384" s="68"/>
      <c r="E384" s="69"/>
      <c r="F384" s="70"/>
      <c r="G384" s="67"/>
      <c r="H384" s="71"/>
      <c r="I384" s="72"/>
      <c r="J384" s="72"/>
      <c r="K384" s="36"/>
      <c r="L384" s="79"/>
      <c r="M384" s="79"/>
      <c r="N384" s="74"/>
      <c r="O384" s="81" t="s">
        <v>179</v>
      </c>
      <c r="P384" s="83">
        <v>41563.817835648151</v>
      </c>
      <c r="Q384" s="81" t="s">
        <v>912</v>
      </c>
      <c r="R384" s="81"/>
      <c r="S384" s="81"/>
      <c r="T384" s="81" t="s">
        <v>2393</v>
      </c>
      <c r="U384" s="83">
        <v>41563.817835648151</v>
      </c>
      <c r="V384" s="85" t="s">
        <v>2874</v>
      </c>
      <c r="W384" s="81"/>
      <c r="X384" s="81"/>
      <c r="Y384" s="84" t="s">
        <v>4689</v>
      </c>
    </row>
    <row r="385" spans="1:25">
      <c r="A385" s="66" t="s">
        <v>357</v>
      </c>
      <c r="B385" s="66" t="s">
        <v>357</v>
      </c>
      <c r="C385" s="67"/>
      <c r="D385" s="68"/>
      <c r="E385" s="69"/>
      <c r="F385" s="70"/>
      <c r="G385" s="67"/>
      <c r="H385" s="71"/>
      <c r="I385" s="72"/>
      <c r="J385" s="72"/>
      <c r="K385" s="36"/>
      <c r="L385" s="79"/>
      <c r="M385" s="79"/>
      <c r="N385" s="74"/>
      <c r="O385" s="81" t="s">
        <v>179</v>
      </c>
      <c r="P385" s="83">
        <v>41563.819872685184</v>
      </c>
      <c r="Q385" s="81" t="s">
        <v>913</v>
      </c>
      <c r="R385" s="81"/>
      <c r="S385" s="81"/>
      <c r="T385" s="81" t="s">
        <v>2393</v>
      </c>
      <c r="U385" s="83">
        <v>41563.819872685184</v>
      </c>
      <c r="V385" s="85" t="s">
        <v>2875</v>
      </c>
      <c r="W385" s="81"/>
      <c r="X385" s="81"/>
      <c r="Y385" s="84" t="s">
        <v>4690</v>
      </c>
    </row>
    <row r="386" spans="1:25">
      <c r="A386" s="66" t="s">
        <v>357</v>
      </c>
      <c r="B386" s="66" t="s">
        <v>357</v>
      </c>
      <c r="C386" s="67"/>
      <c r="D386" s="68"/>
      <c r="E386" s="69"/>
      <c r="F386" s="70"/>
      <c r="G386" s="67"/>
      <c r="H386" s="71"/>
      <c r="I386" s="72"/>
      <c r="J386" s="72"/>
      <c r="K386" s="36"/>
      <c r="L386" s="79"/>
      <c r="M386" s="79"/>
      <c r="N386" s="74"/>
      <c r="O386" s="81" t="s">
        <v>179</v>
      </c>
      <c r="P386" s="83">
        <v>41563.820509259262</v>
      </c>
      <c r="Q386" s="81" t="s">
        <v>914</v>
      </c>
      <c r="R386" s="81"/>
      <c r="S386" s="81"/>
      <c r="T386" s="81" t="s">
        <v>2393</v>
      </c>
      <c r="U386" s="83">
        <v>41563.820509259262</v>
      </c>
      <c r="V386" s="85" t="s">
        <v>2876</v>
      </c>
      <c r="W386" s="81"/>
      <c r="X386" s="81"/>
      <c r="Y386" s="84" t="s">
        <v>4691</v>
      </c>
    </row>
    <row r="387" spans="1:25">
      <c r="A387" s="66" t="s">
        <v>357</v>
      </c>
      <c r="B387" s="66" t="s">
        <v>357</v>
      </c>
      <c r="C387" s="67"/>
      <c r="D387" s="68"/>
      <c r="E387" s="69"/>
      <c r="F387" s="70"/>
      <c r="G387" s="67"/>
      <c r="H387" s="71"/>
      <c r="I387" s="72"/>
      <c r="J387" s="72"/>
      <c r="K387" s="36"/>
      <c r="L387" s="79"/>
      <c r="M387" s="79"/>
      <c r="N387" s="74"/>
      <c r="O387" s="81" t="s">
        <v>179</v>
      </c>
      <c r="P387" s="83">
        <v>41563.827349537038</v>
      </c>
      <c r="Q387" s="81" t="s">
        <v>915</v>
      </c>
      <c r="R387" s="85" t="s">
        <v>2183</v>
      </c>
      <c r="S387" s="81" t="s">
        <v>2335</v>
      </c>
      <c r="T387" s="81" t="s">
        <v>2393</v>
      </c>
      <c r="U387" s="83">
        <v>41563.827349537038</v>
      </c>
      <c r="V387" s="85" t="s">
        <v>2877</v>
      </c>
      <c r="W387" s="81"/>
      <c r="X387" s="81"/>
      <c r="Y387" s="84" t="s">
        <v>4692</v>
      </c>
    </row>
    <row r="388" spans="1:25">
      <c r="A388" s="66" t="s">
        <v>357</v>
      </c>
      <c r="B388" s="66" t="s">
        <v>357</v>
      </c>
      <c r="C388" s="67"/>
      <c r="D388" s="68"/>
      <c r="E388" s="69"/>
      <c r="F388" s="70"/>
      <c r="G388" s="67"/>
      <c r="H388" s="71"/>
      <c r="I388" s="72"/>
      <c r="J388" s="72"/>
      <c r="K388" s="36"/>
      <c r="L388" s="79"/>
      <c r="M388" s="79"/>
      <c r="N388" s="74"/>
      <c r="O388" s="81" t="s">
        <v>179</v>
      </c>
      <c r="P388" s="83">
        <v>41563.832395833335</v>
      </c>
      <c r="Q388" s="81" t="s">
        <v>916</v>
      </c>
      <c r="R388" s="81"/>
      <c r="S388" s="81"/>
      <c r="T388" s="81" t="s">
        <v>2393</v>
      </c>
      <c r="U388" s="83">
        <v>41563.832395833335</v>
      </c>
      <c r="V388" s="85" t="s">
        <v>2878</v>
      </c>
      <c r="W388" s="81"/>
      <c r="X388" s="81"/>
      <c r="Y388" s="84" t="s">
        <v>4693</v>
      </c>
    </row>
    <row r="389" spans="1:25">
      <c r="A389" s="66" t="s">
        <v>357</v>
      </c>
      <c r="B389" s="66" t="s">
        <v>552</v>
      </c>
      <c r="C389" s="67"/>
      <c r="D389" s="68"/>
      <c r="E389" s="69"/>
      <c r="F389" s="70"/>
      <c r="G389" s="67"/>
      <c r="H389" s="71"/>
      <c r="I389" s="72"/>
      <c r="J389" s="72"/>
      <c r="K389" s="36"/>
      <c r="L389" s="79"/>
      <c r="M389" s="79"/>
      <c r="N389" s="74"/>
      <c r="O389" s="81" t="s">
        <v>622</v>
      </c>
      <c r="P389" s="83">
        <v>41563.848252314812</v>
      </c>
      <c r="Q389" s="81" t="s">
        <v>880</v>
      </c>
      <c r="R389" s="81"/>
      <c r="S389" s="81"/>
      <c r="T389" s="81" t="s">
        <v>2395</v>
      </c>
      <c r="U389" s="83">
        <v>41563.848252314812</v>
      </c>
      <c r="V389" s="85" t="s">
        <v>2879</v>
      </c>
      <c r="W389" s="81"/>
      <c r="X389" s="81"/>
      <c r="Y389" s="84" t="s">
        <v>4694</v>
      </c>
    </row>
    <row r="390" spans="1:25">
      <c r="A390" s="66" t="s">
        <v>357</v>
      </c>
      <c r="B390" s="66" t="s">
        <v>407</v>
      </c>
      <c r="C390" s="67"/>
      <c r="D390" s="68"/>
      <c r="E390" s="69"/>
      <c r="F390" s="70"/>
      <c r="G390" s="67"/>
      <c r="H390" s="71"/>
      <c r="I390" s="72"/>
      <c r="J390" s="72"/>
      <c r="K390" s="36"/>
      <c r="L390" s="79"/>
      <c r="M390" s="79"/>
      <c r="N390" s="74"/>
      <c r="O390" s="81" t="s">
        <v>622</v>
      </c>
      <c r="P390" s="83">
        <v>41563.848252314812</v>
      </c>
      <c r="Q390" s="81" t="s">
        <v>880</v>
      </c>
      <c r="R390" s="81"/>
      <c r="S390" s="81"/>
      <c r="T390" s="81" t="s">
        <v>2395</v>
      </c>
      <c r="U390" s="83">
        <v>41563.848252314812</v>
      </c>
      <c r="V390" s="85" t="s">
        <v>2879</v>
      </c>
      <c r="W390" s="81"/>
      <c r="X390" s="81"/>
      <c r="Y390" s="84" t="s">
        <v>4694</v>
      </c>
    </row>
    <row r="391" spans="1:25">
      <c r="A391" s="66" t="s">
        <v>357</v>
      </c>
      <c r="B391" s="66" t="s">
        <v>357</v>
      </c>
      <c r="C391" s="67"/>
      <c r="D391" s="68"/>
      <c r="E391" s="69"/>
      <c r="F391" s="70"/>
      <c r="G391" s="67"/>
      <c r="H391" s="71"/>
      <c r="I391" s="72"/>
      <c r="J391" s="72"/>
      <c r="K391" s="36"/>
      <c r="L391" s="79"/>
      <c r="M391" s="79"/>
      <c r="N391" s="74"/>
      <c r="O391" s="81" t="s">
        <v>179</v>
      </c>
      <c r="P391" s="83">
        <v>41564.56590277778</v>
      </c>
      <c r="Q391" s="81" t="s">
        <v>917</v>
      </c>
      <c r="R391" s="81"/>
      <c r="S391" s="81"/>
      <c r="T391" s="81" t="s">
        <v>2393</v>
      </c>
      <c r="U391" s="83">
        <v>41564.56590277778</v>
      </c>
      <c r="V391" s="85" t="s">
        <v>2880</v>
      </c>
      <c r="W391" s="81"/>
      <c r="X391" s="81"/>
      <c r="Y391" s="84" t="s">
        <v>4695</v>
      </c>
    </row>
    <row r="392" spans="1:25">
      <c r="A392" s="66" t="s">
        <v>357</v>
      </c>
      <c r="B392" s="66" t="s">
        <v>357</v>
      </c>
      <c r="C392" s="67"/>
      <c r="D392" s="68"/>
      <c r="E392" s="69"/>
      <c r="F392" s="70"/>
      <c r="G392" s="67"/>
      <c r="H392" s="71"/>
      <c r="I392" s="72"/>
      <c r="J392" s="72"/>
      <c r="K392" s="36"/>
      <c r="L392" s="79"/>
      <c r="M392" s="79"/>
      <c r="N392" s="74"/>
      <c r="O392" s="81" t="s">
        <v>179</v>
      </c>
      <c r="P392" s="83">
        <v>41564.567233796297</v>
      </c>
      <c r="Q392" s="81" t="s">
        <v>918</v>
      </c>
      <c r="R392" s="81"/>
      <c r="S392" s="81"/>
      <c r="T392" s="81" t="s">
        <v>2393</v>
      </c>
      <c r="U392" s="83">
        <v>41564.567233796297</v>
      </c>
      <c r="V392" s="85" t="s">
        <v>2881</v>
      </c>
      <c r="W392" s="81"/>
      <c r="X392" s="81"/>
      <c r="Y392" s="84" t="s">
        <v>4696</v>
      </c>
    </row>
    <row r="393" spans="1:25">
      <c r="A393" s="66" t="s">
        <v>357</v>
      </c>
      <c r="B393" s="66" t="s">
        <v>357</v>
      </c>
      <c r="C393" s="67"/>
      <c r="D393" s="68"/>
      <c r="E393" s="69"/>
      <c r="F393" s="70"/>
      <c r="G393" s="67"/>
      <c r="H393" s="71"/>
      <c r="I393" s="72"/>
      <c r="J393" s="72"/>
      <c r="K393" s="36"/>
      <c r="L393" s="79"/>
      <c r="M393" s="79"/>
      <c r="N393" s="74"/>
      <c r="O393" s="81" t="s">
        <v>179</v>
      </c>
      <c r="P393" s="83">
        <v>41564.568819444445</v>
      </c>
      <c r="Q393" s="81" t="s">
        <v>919</v>
      </c>
      <c r="R393" s="81"/>
      <c r="S393" s="81"/>
      <c r="T393" s="81" t="s">
        <v>2393</v>
      </c>
      <c r="U393" s="83">
        <v>41564.568819444445</v>
      </c>
      <c r="V393" s="85" t="s">
        <v>2882</v>
      </c>
      <c r="W393" s="81"/>
      <c r="X393" s="81"/>
      <c r="Y393" s="84" t="s">
        <v>4697</v>
      </c>
    </row>
    <row r="394" spans="1:25">
      <c r="A394" s="66" t="s">
        <v>357</v>
      </c>
      <c r="B394" s="66" t="s">
        <v>357</v>
      </c>
      <c r="C394" s="67"/>
      <c r="D394" s="68"/>
      <c r="E394" s="69"/>
      <c r="F394" s="70"/>
      <c r="G394" s="67"/>
      <c r="H394" s="71"/>
      <c r="I394" s="72"/>
      <c r="J394" s="72"/>
      <c r="K394" s="36"/>
      <c r="L394" s="79"/>
      <c r="M394" s="79"/>
      <c r="N394" s="74"/>
      <c r="O394" s="81" t="s">
        <v>179</v>
      </c>
      <c r="P394" s="83">
        <v>41564.569907407407</v>
      </c>
      <c r="Q394" s="81" t="s">
        <v>920</v>
      </c>
      <c r="R394" s="81"/>
      <c r="S394" s="81"/>
      <c r="T394" s="81" t="s">
        <v>2393</v>
      </c>
      <c r="U394" s="83">
        <v>41564.569907407407</v>
      </c>
      <c r="V394" s="85" t="s">
        <v>2883</v>
      </c>
      <c r="W394" s="81"/>
      <c r="X394" s="81"/>
      <c r="Y394" s="84" t="s">
        <v>4698</v>
      </c>
    </row>
    <row r="395" spans="1:25">
      <c r="A395" s="66" t="s">
        <v>357</v>
      </c>
      <c r="B395" s="66" t="s">
        <v>357</v>
      </c>
      <c r="C395" s="67"/>
      <c r="D395" s="68"/>
      <c r="E395" s="69"/>
      <c r="F395" s="70"/>
      <c r="G395" s="67"/>
      <c r="H395" s="71"/>
      <c r="I395" s="72"/>
      <c r="J395" s="72"/>
      <c r="K395" s="36"/>
      <c r="L395" s="79"/>
      <c r="M395" s="79"/>
      <c r="N395" s="74"/>
      <c r="O395" s="81" t="s">
        <v>179</v>
      </c>
      <c r="P395" s="83">
        <v>41564.651516203703</v>
      </c>
      <c r="Q395" s="81" t="s">
        <v>921</v>
      </c>
      <c r="R395" s="85" t="s">
        <v>2184</v>
      </c>
      <c r="S395" s="81" t="s">
        <v>2332</v>
      </c>
      <c r="T395" s="81" t="s">
        <v>2393</v>
      </c>
      <c r="U395" s="83">
        <v>41564.651516203703</v>
      </c>
      <c r="V395" s="85" t="s">
        <v>2884</v>
      </c>
      <c r="W395" s="81"/>
      <c r="X395" s="81"/>
      <c r="Y395" s="84" t="s">
        <v>4699</v>
      </c>
    </row>
    <row r="396" spans="1:25">
      <c r="A396" s="66" t="s">
        <v>357</v>
      </c>
      <c r="B396" s="66" t="s">
        <v>357</v>
      </c>
      <c r="C396" s="67"/>
      <c r="D396" s="68"/>
      <c r="E396" s="69"/>
      <c r="F396" s="70"/>
      <c r="G396" s="67"/>
      <c r="H396" s="71"/>
      <c r="I396" s="72"/>
      <c r="J396" s="72"/>
      <c r="K396" s="36"/>
      <c r="L396" s="79"/>
      <c r="M396" s="79"/>
      <c r="N396" s="74"/>
      <c r="O396" s="81" t="s">
        <v>179</v>
      </c>
      <c r="P396" s="83">
        <v>41564.654085648152</v>
      </c>
      <c r="Q396" s="81" t="s">
        <v>922</v>
      </c>
      <c r="R396" s="85" t="s">
        <v>2185</v>
      </c>
      <c r="S396" s="81" t="s">
        <v>2356</v>
      </c>
      <c r="T396" s="81" t="s">
        <v>2393</v>
      </c>
      <c r="U396" s="83">
        <v>41564.654085648152</v>
      </c>
      <c r="V396" s="85" t="s">
        <v>2885</v>
      </c>
      <c r="W396" s="81"/>
      <c r="X396" s="81"/>
      <c r="Y396" s="84" t="s">
        <v>4700</v>
      </c>
    </row>
    <row r="397" spans="1:25">
      <c r="A397" s="66" t="s">
        <v>357</v>
      </c>
      <c r="B397" s="66" t="s">
        <v>357</v>
      </c>
      <c r="C397" s="67"/>
      <c r="D397" s="68"/>
      <c r="E397" s="69"/>
      <c r="F397" s="70"/>
      <c r="G397" s="67"/>
      <c r="H397" s="71"/>
      <c r="I397" s="72"/>
      <c r="J397" s="72"/>
      <c r="K397" s="36"/>
      <c r="L397" s="79"/>
      <c r="M397" s="79"/>
      <c r="N397" s="74"/>
      <c r="O397" s="81" t="s">
        <v>179</v>
      </c>
      <c r="P397" s="83">
        <v>41565.67082175926</v>
      </c>
      <c r="Q397" s="81" t="s">
        <v>923</v>
      </c>
      <c r="R397" s="85" t="s">
        <v>2186</v>
      </c>
      <c r="S397" s="81" t="s">
        <v>2335</v>
      </c>
      <c r="T397" s="81" t="s">
        <v>2441</v>
      </c>
      <c r="U397" s="83">
        <v>41565.67082175926</v>
      </c>
      <c r="V397" s="85" t="s">
        <v>2886</v>
      </c>
      <c r="W397" s="81"/>
      <c r="X397" s="81"/>
      <c r="Y397" s="84" t="s">
        <v>4701</v>
      </c>
    </row>
    <row r="398" spans="1:25">
      <c r="A398" s="66" t="s">
        <v>358</v>
      </c>
      <c r="B398" s="66" t="s">
        <v>357</v>
      </c>
      <c r="C398" s="67"/>
      <c r="D398" s="68"/>
      <c r="E398" s="69"/>
      <c r="F398" s="70"/>
      <c r="G398" s="67"/>
      <c r="H398" s="71"/>
      <c r="I398" s="72"/>
      <c r="J398" s="72"/>
      <c r="K398" s="36"/>
      <c r="L398" s="79"/>
      <c r="M398" s="79"/>
      <c r="N398" s="74"/>
      <c r="O398" s="81" t="s">
        <v>621</v>
      </c>
      <c r="P398" s="83">
        <v>41563.822326388887</v>
      </c>
      <c r="Q398" s="81" t="s">
        <v>924</v>
      </c>
      <c r="R398" s="81"/>
      <c r="S398" s="81"/>
      <c r="T398" s="81" t="s">
        <v>2393</v>
      </c>
      <c r="U398" s="83">
        <v>41563.822326388887</v>
      </c>
      <c r="V398" s="85" t="s">
        <v>2887</v>
      </c>
      <c r="W398" s="81"/>
      <c r="X398" s="81"/>
      <c r="Y398" s="84" t="s">
        <v>4702</v>
      </c>
    </row>
    <row r="399" spans="1:25">
      <c r="A399" s="66" t="s">
        <v>359</v>
      </c>
      <c r="B399" s="66" t="s">
        <v>360</v>
      </c>
      <c r="C399" s="67"/>
      <c r="D399" s="68"/>
      <c r="E399" s="69"/>
      <c r="F399" s="70"/>
      <c r="G399" s="67"/>
      <c r="H399" s="71"/>
      <c r="I399" s="72"/>
      <c r="J399" s="72"/>
      <c r="K399" s="36"/>
      <c r="L399" s="79"/>
      <c r="M399" s="79"/>
      <c r="N399" s="74"/>
      <c r="O399" s="81" t="s">
        <v>622</v>
      </c>
      <c r="P399" s="83">
        <v>41564.523819444446</v>
      </c>
      <c r="Q399" s="81" t="s">
        <v>925</v>
      </c>
      <c r="R399" s="81"/>
      <c r="S399" s="81"/>
      <c r="T399" s="81" t="s">
        <v>2442</v>
      </c>
      <c r="U399" s="83">
        <v>41564.523819444446</v>
      </c>
      <c r="V399" s="85" t="s">
        <v>2888</v>
      </c>
      <c r="W399" s="81"/>
      <c r="X399" s="81"/>
      <c r="Y399" s="84" t="s">
        <v>4703</v>
      </c>
    </row>
    <row r="400" spans="1:25">
      <c r="A400" s="66" t="s">
        <v>360</v>
      </c>
      <c r="B400" s="66" t="s">
        <v>359</v>
      </c>
      <c r="C400" s="67"/>
      <c r="D400" s="68"/>
      <c r="E400" s="69"/>
      <c r="F400" s="70"/>
      <c r="G400" s="67"/>
      <c r="H400" s="71"/>
      <c r="I400" s="72"/>
      <c r="J400" s="72"/>
      <c r="K400" s="36"/>
      <c r="L400" s="79"/>
      <c r="M400" s="79"/>
      <c r="N400" s="74"/>
      <c r="O400" s="81" t="s">
        <v>622</v>
      </c>
      <c r="P400" s="83">
        <v>41564.570497685185</v>
      </c>
      <c r="Q400" s="81" t="s">
        <v>926</v>
      </c>
      <c r="R400" s="81"/>
      <c r="S400" s="81"/>
      <c r="T400" s="81" t="s">
        <v>2442</v>
      </c>
      <c r="U400" s="83">
        <v>41564.570497685185</v>
      </c>
      <c r="V400" s="85" t="s">
        <v>2889</v>
      </c>
      <c r="W400" s="81"/>
      <c r="X400" s="81"/>
      <c r="Y400" s="84" t="s">
        <v>4704</v>
      </c>
    </row>
    <row r="401" spans="1:25">
      <c r="A401" s="66" t="s">
        <v>358</v>
      </c>
      <c r="B401" s="66" t="s">
        <v>359</v>
      </c>
      <c r="C401" s="67"/>
      <c r="D401" s="68"/>
      <c r="E401" s="69"/>
      <c r="F401" s="70"/>
      <c r="G401" s="67"/>
      <c r="H401" s="71"/>
      <c r="I401" s="72"/>
      <c r="J401" s="72"/>
      <c r="K401" s="36"/>
      <c r="L401" s="79"/>
      <c r="M401" s="79"/>
      <c r="N401" s="74"/>
      <c r="O401" s="81" t="s">
        <v>622</v>
      </c>
      <c r="P401" s="83">
        <v>41564.524953703702</v>
      </c>
      <c r="Q401" s="81" t="s">
        <v>926</v>
      </c>
      <c r="R401" s="81"/>
      <c r="S401" s="81"/>
      <c r="T401" s="81" t="s">
        <v>2442</v>
      </c>
      <c r="U401" s="83">
        <v>41564.524953703702</v>
      </c>
      <c r="V401" s="85" t="s">
        <v>2890</v>
      </c>
      <c r="W401" s="81"/>
      <c r="X401" s="81"/>
      <c r="Y401" s="84" t="s">
        <v>4705</v>
      </c>
    </row>
    <row r="402" spans="1:25">
      <c r="A402" s="66" t="s">
        <v>361</v>
      </c>
      <c r="B402" s="66" t="s">
        <v>493</v>
      </c>
      <c r="C402" s="67"/>
      <c r="D402" s="68"/>
      <c r="E402" s="69"/>
      <c r="F402" s="70"/>
      <c r="G402" s="67"/>
      <c r="H402" s="71"/>
      <c r="I402" s="72"/>
      <c r="J402" s="72"/>
      <c r="K402" s="36"/>
      <c r="L402" s="79"/>
      <c r="M402" s="79"/>
      <c r="N402" s="74"/>
      <c r="O402" s="81" t="s">
        <v>622</v>
      </c>
      <c r="P402" s="83">
        <v>41564.523125</v>
      </c>
      <c r="Q402" s="81" t="s">
        <v>927</v>
      </c>
      <c r="R402" s="81"/>
      <c r="S402" s="81"/>
      <c r="T402" s="81" t="s">
        <v>2393</v>
      </c>
      <c r="U402" s="83">
        <v>41564.523125</v>
      </c>
      <c r="V402" s="85" t="s">
        <v>2891</v>
      </c>
      <c r="W402" s="81"/>
      <c r="X402" s="81"/>
      <c r="Y402" s="84" t="s">
        <v>4706</v>
      </c>
    </row>
    <row r="403" spans="1:25">
      <c r="A403" s="66" t="s">
        <v>358</v>
      </c>
      <c r="B403" s="66" t="s">
        <v>361</v>
      </c>
      <c r="C403" s="67"/>
      <c r="D403" s="68"/>
      <c r="E403" s="69"/>
      <c r="F403" s="70"/>
      <c r="G403" s="67"/>
      <c r="H403" s="71"/>
      <c r="I403" s="72"/>
      <c r="J403" s="72"/>
      <c r="K403" s="36"/>
      <c r="L403" s="79"/>
      <c r="M403" s="79"/>
      <c r="N403" s="74"/>
      <c r="O403" s="81" t="s">
        <v>622</v>
      </c>
      <c r="P403" s="83">
        <v>41564.525300925925</v>
      </c>
      <c r="Q403" s="81" t="s">
        <v>928</v>
      </c>
      <c r="R403" s="81"/>
      <c r="S403" s="81"/>
      <c r="T403" s="81" t="s">
        <v>2393</v>
      </c>
      <c r="U403" s="83">
        <v>41564.525300925925</v>
      </c>
      <c r="V403" s="85" t="s">
        <v>2892</v>
      </c>
      <c r="W403" s="81"/>
      <c r="X403" s="81"/>
      <c r="Y403" s="84" t="s">
        <v>4707</v>
      </c>
    </row>
    <row r="404" spans="1:25">
      <c r="A404" s="66" t="s">
        <v>362</v>
      </c>
      <c r="B404" s="66" t="s">
        <v>362</v>
      </c>
      <c r="C404" s="67"/>
      <c r="D404" s="68"/>
      <c r="E404" s="69"/>
      <c r="F404" s="70"/>
      <c r="G404" s="67"/>
      <c r="H404" s="71"/>
      <c r="I404" s="72"/>
      <c r="J404" s="72"/>
      <c r="K404" s="36"/>
      <c r="L404" s="79"/>
      <c r="M404" s="79"/>
      <c r="N404" s="74"/>
      <c r="O404" s="81" t="s">
        <v>179</v>
      </c>
      <c r="P404" s="83">
        <v>41563.874108796299</v>
      </c>
      <c r="Q404" s="81" t="s">
        <v>929</v>
      </c>
      <c r="R404" s="81"/>
      <c r="S404" s="81"/>
      <c r="T404" s="81" t="s">
        <v>2393</v>
      </c>
      <c r="U404" s="83">
        <v>41563.874108796299</v>
      </c>
      <c r="V404" s="85" t="s">
        <v>2893</v>
      </c>
      <c r="W404" s="81"/>
      <c r="X404" s="81"/>
      <c r="Y404" s="84" t="s">
        <v>4708</v>
      </c>
    </row>
    <row r="405" spans="1:25">
      <c r="A405" s="66" t="s">
        <v>362</v>
      </c>
      <c r="B405" s="66" t="s">
        <v>362</v>
      </c>
      <c r="C405" s="67"/>
      <c r="D405" s="68"/>
      <c r="E405" s="69"/>
      <c r="F405" s="70"/>
      <c r="G405" s="67"/>
      <c r="H405" s="71"/>
      <c r="I405" s="72"/>
      <c r="J405" s="72"/>
      <c r="K405" s="36"/>
      <c r="L405" s="79"/>
      <c r="M405" s="79"/>
      <c r="N405" s="74"/>
      <c r="O405" s="81" t="s">
        <v>179</v>
      </c>
      <c r="P405" s="83">
        <v>41563.920034722221</v>
      </c>
      <c r="Q405" s="81" t="s">
        <v>930</v>
      </c>
      <c r="R405" s="81"/>
      <c r="S405" s="81"/>
      <c r="T405" s="81" t="s">
        <v>2393</v>
      </c>
      <c r="U405" s="83">
        <v>41563.920034722221</v>
      </c>
      <c r="V405" s="85" t="s">
        <v>2894</v>
      </c>
      <c r="W405" s="81"/>
      <c r="X405" s="81"/>
      <c r="Y405" s="84" t="s">
        <v>4709</v>
      </c>
    </row>
    <row r="406" spans="1:25">
      <c r="A406" s="66" t="s">
        <v>362</v>
      </c>
      <c r="B406" s="66" t="s">
        <v>362</v>
      </c>
      <c r="C406" s="67"/>
      <c r="D406" s="68"/>
      <c r="E406" s="69"/>
      <c r="F406" s="70"/>
      <c r="G406" s="67"/>
      <c r="H406" s="71"/>
      <c r="I406" s="72"/>
      <c r="J406" s="72"/>
      <c r="K406" s="36"/>
      <c r="L406" s="79"/>
      <c r="M406" s="79"/>
      <c r="N406" s="74"/>
      <c r="O406" s="81" t="s">
        <v>179</v>
      </c>
      <c r="P406" s="83">
        <v>41565.806539351855</v>
      </c>
      <c r="Q406" s="81" t="s">
        <v>931</v>
      </c>
      <c r="R406" s="81"/>
      <c r="S406" s="81"/>
      <c r="T406" s="81" t="s">
        <v>2393</v>
      </c>
      <c r="U406" s="83">
        <v>41565.806539351855</v>
      </c>
      <c r="V406" s="85" t="s">
        <v>2895</v>
      </c>
      <c r="W406" s="81"/>
      <c r="X406" s="81"/>
      <c r="Y406" s="84" t="s">
        <v>4710</v>
      </c>
    </row>
    <row r="407" spans="1:25">
      <c r="A407" s="66" t="s">
        <v>362</v>
      </c>
      <c r="B407" s="66" t="s">
        <v>362</v>
      </c>
      <c r="C407" s="67"/>
      <c r="D407" s="68"/>
      <c r="E407" s="69"/>
      <c r="F407" s="70"/>
      <c r="G407" s="67"/>
      <c r="H407" s="71"/>
      <c r="I407" s="72"/>
      <c r="J407" s="72"/>
      <c r="K407" s="36"/>
      <c r="L407" s="79"/>
      <c r="M407" s="79"/>
      <c r="N407" s="74"/>
      <c r="O407" s="81" t="s">
        <v>179</v>
      </c>
      <c r="P407" s="83">
        <v>41565.807569444441</v>
      </c>
      <c r="Q407" s="81" t="s">
        <v>932</v>
      </c>
      <c r="R407" s="81"/>
      <c r="S407" s="81"/>
      <c r="T407" s="81" t="s">
        <v>2393</v>
      </c>
      <c r="U407" s="83">
        <v>41565.807569444441</v>
      </c>
      <c r="V407" s="85" t="s">
        <v>2896</v>
      </c>
      <c r="W407" s="81"/>
      <c r="X407" s="81"/>
      <c r="Y407" s="84" t="s">
        <v>4711</v>
      </c>
    </row>
    <row r="408" spans="1:25">
      <c r="A408" s="66" t="s">
        <v>362</v>
      </c>
      <c r="B408" s="66" t="s">
        <v>362</v>
      </c>
      <c r="C408" s="67"/>
      <c r="D408" s="68"/>
      <c r="E408" s="69"/>
      <c r="F408" s="70"/>
      <c r="G408" s="67"/>
      <c r="H408" s="71"/>
      <c r="I408" s="72"/>
      <c r="J408" s="72"/>
      <c r="K408" s="36"/>
      <c r="L408" s="79"/>
      <c r="M408" s="79"/>
      <c r="N408" s="74"/>
      <c r="O408" s="81" t="s">
        <v>179</v>
      </c>
      <c r="P408" s="83">
        <v>41566.502337962964</v>
      </c>
      <c r="Q408" s="81" t="s">
        <v>933</v>
      </c>
      <c r="R408" s="81"/>
      <c r="S408" s="81"/>
      <c r="T408" s="81" t="s">
        <v>2393</v>
      </c>
      <c r="U408" s="83">
        <v>41566.502337962964</v>
      </c>
      <c r="V408" s="85" t="s">
        <v>2897</v>
      </c>
      <c r="W408" s="81"/>
      <c r="X408" s="81"/>
      <c r="Y408" s="84" t="s">
        <v>4712</v>
      </c>
    </row>
    <row r="409" spans="1:25">
      <c r="A409" s="66" t="s">
        <v>358</v>
      </c>
      <c r="B409" s="66" t="s">
        <v>362</v>
      </c>
      <c r="C409" s="67"/>
      <c r="D409" s="68"/>
      <c r="E409" s="69"/>
      <c r="F409" s="70"/>
      <c r="G409" s="67"/>
      <c r="H409" s="71"/>
      <c r="I409" s="72"/>
      <c r="J409" s="72"/>
      <c r="K409" s="36"/>
      <c r="L409" s="79"/>
      <c r="M409" s="79"/>
      <c r="N409" s="74"/>
      <c r="O409" s="81" t="s">
        <v>622</v>
      </c>
      <c r="P409" s="83">
        <v>41566.506747685184</v>
      </c>
      <c r="Q409" s="81" t="s">
        <v>934</v>
      </c>
      <c r="R409" s="81"/>
      <c r="S409" s="81"/>
      <c r="T409" s="81" t="s">
        <v>2393</v>
      </c>
      <c r="U409" s="83">
        <v>41566.506747685184</v>
      </c>
      <c r="V409" s="85" t="s">
        <v>2898</v>
      </c>
      <c r="W409" s="81"/>
      <c r="X409" s="81"/>
      <c r="Y409" s="84" t="s">
        <v>4713</v>
      </c>
    </row>
    <row r="410" spans="1:25">
      <c r="A410" s="66" t="s">
        <v>358</v>
      </c>
      <c r="B410" s="66" t="s">
        <v>556</v>
      </c>
      <c r="C410" s="67"/>
      <c r="D410" s="68"/>
      <c r="E410" s="69"/>
      <c r="F410" s="70"/>
      <c r="G410" s="67"/>
      <c r="H410" s="71"/>
      <c r="I410" s="72"/>
      <c r="J410" s="72"/>
      <c r="K410" s="36"/>
      <c r="L410" s="79"/>
      <c r="M410" s="79"/>
      <c r="N410" s="74"/>
      <c r="O410" s="81" t="s">
        <v>622</v>
      </c>
      <c r="P410" s="83">
        <v>41566.540046296293</v>
      </c>
      <c r="Q410" s="81" t="s">
        <v>935</v>
      </c>
      <c r="R410" s="81"/>
      <c r="S410" s="81"/>
      <c r="T410" s="81" t="s">
        <v>2393</v>
      </c>
      <c r="U410" s="83">
        <v>41566.540046296293</v>
      </c>
      <c r="V410" s="85" t="s">
        <v>2899</v>
      </c>
      <c r="W410" s="81"/>
      <c r="X410" s="81"/>
      <c r="Y410" s="84" t="s">
        <v>4714</v>
      </c>
    </row>
    <row r="411" spans="1:25">
      <c r="A411" s="66" t="s">
        <v>363</v>
      </c>
      <c r="B411" s="66" t="s">
        <v>407</v>
      </c>
      <c r="C411" s="67"/>
      <c r="D411" s="68"/>
      <c r="E411" s="69"/>
      <c r="F411" s="70"/>
      <c r="G411" s="67"/>
      <c r="H411" s="71"/>
      <c r="I411" s="72"/>
      <c r="J411" s="72"/>
      <c r="K411" s="36"/>
      <c r="L411" s="79"/>
      <c r="M411" s="79"/>
      <c r="N411" s="74"/>
      <c r="O411" s="81" t="s">
        <v>622</v>
      </c>
      <c r="P411" s="83">
        <v>41564.295057870368</v>
      </c>
      <c r="Q411" s="81" t="s">
        <v>650</v>
      </c>
      <c r="R411" s="85" t="s">
        <v>2143</v>
      </c>
      <c r="S411" s="81" t="s">
        <v>2336</v>
      </c>
      <c r="T411" s="81" t="s">
        <v>2397</v>
      </c>
      <c r="U411" s="83">
        <v>41564.295057870368</v>
      </c>
      <c r="V411" s="85" t="s">
        <v>2900</v>
      </c>
      <c r="W411" s="81"/>
      <c r="X411" s="81"/>
      <c r="Y411" s="84" t="s">
        <v>4715</v>
      </c>
    </row>
    <row r="412" spans="1:25">
      <c r="A412" s="66" t="s">
        <v>363</v>
      </c>
      <c r="B412" s="66" t="s">
        <v>363</v>
      </c>
      <c r="C412" s="67"/>
      <c r="D412" s="68"/>
      <c r="E412" s="69"/>
      <c r="F412" s="70"/>
      <c r="G412" s="67"/>
      <c r="H412" s="71"/>
      <c r="I412" s="72"/>
      <c r="J412" s="72"/>
      <c r="K412" s="36"/>
      <c r="L412" s="79"/>
      <c r="M412" s="79"/>
      <c r="N412" s="74"/>
      <c r="O412" s="81" t="s">
        <v>179</v>
      </c>
      <c r="P412" s="83">
        <v>41564.751481481479</v>
      </c>
      <c r="Q412" s="81" t="s">
        <v>936</v>
      </c>
      <c r="R412" s="85" t="s">
        <v>2187</v>
      </c>
      <c r="S412" s="81" t="s">
        <v>2336</v>
      </c>
      <c r="T412" s="81" t="s">
        <v>2393</v>
      </c>
      <c r="U412" s="83">
        <v>41564.751481481479</v>
      </c>
      <c r="V412" s="85" t="s">
        <v>2901</v>
      </c>
      <c r="W412" s="81"/>
      <c r="X412" s="81"/>
      <c r="Y412" s="84" t="s">
        <v>4716</v>
      </c>
    </row>
    <row r="413" spans="1:25">
      <c r="A413" s="66" t="s">
        <v>363</v>
      </c>
      <c r="B413" s="66" t="s">
        <v>489</v>
      </c>
      <c r="C413" s="67"/>
      <c r="D413" s="68"/>
      <c r="E413" s="69"/>
      <c r="F413" s="70"/>
      <c r="G413" s="67"/>
      <c r="H413" s="71"/>
      <c r="I413" s="72"/>
      <c r="J413" s="72"/>
      <c r="K413" s="36"/>
      <c r="L413" s="79"/>
      <c r="M413" s="79"/>
      <c r="N413" s="74"/>
      <c r="O413" s="81" t="s">
        <v>622</v>
      </c>
      <c r="P413" s="83">
        <v>41566.118715277778</v>
      </c>
      <c r="Q413" s="81" t="s">
        <v>776</v>
      </c>
      <c r="R413" s="85" t="s">
        <v>2164</v>
      </c>
      <c r="S413" s="81" t="s">
        <v>2338</v>
      </c>
      <c r="T413" s="81" t="s">
        <v>2393</v>
      </c>
      <c r="U413" s="83">
        <v>41566.118715277778</v>
      </c>
      <c r="V413" s="85" t="s">
        <v>2902</v>
      </c>
      <c r="W413" s="81"/>
      <c r="X413" s="81"/>
      <c r="Y413" s="84" t="s">
        <v>4717</v>
      </c>
    </row>
    <row r="414" spans="1:25">
      <c r="A414" s="66" t="s">
        <v>363</v>
      </c>
      <c r="B414" s="66" t="s">
        <v>407</v>
      </c>
      <c r="C414" s="67"/>
      <c r="D414" s="68"/>
      <c r="E414" s="69"/>
      <c r="F414" s="70"/>
      <c r="G414" s="67"/>
      <c r="H414" s="71"/>
      <c r="I414" s="72"/>
      <c r="J414" s="72"/>
      <c r="K414" s="36"/>
      <c r="L414" s="79"/>
      <c r="M414" s="79"/>
      <c r="N414" s="74"/>
      <c r="O414" s="81" t="s">
        <v>622</v>
      </c>
      <c r="P414" s="83">
        <v>41566.130335648151</v>
      </c>
      <c r="Q414" s="81" t="s">
        <v>877</v>
      </c>
      <c r="R414" s="81"/>
      <c r="S414" s="81"/>
      <c r="T414" s="81" t="s">
        <v>2397</v>
      </c>
      <c r="U414" s="83">
        <v>41566.130335648151</v>
      </c>
      <c r="V414" s="85" t="s">
        <v>2903</v>
      </c>
      <c r="W414" s="81"/>
      <c r="X414" s="81"/>
      <c r="Y414" s="84" t="s">
        <v>4718</v>
      </c>
    </row>
    <row r="415" spans="1:25">
      <c r="A415" s="66" t="s">
        <v>363</v>
      </c>
      <c r="B415" s="66" t="s">
        <v>505</v>
      </c>
      <c r="C415" s="67"/>
      <c r="D415" s="68"/>
      <c r="E415" s="69"/>
      <c r="F415" s="70"/>
      <c r="G415" s="67"/>
      <c r="H415" s="71"/>
      <c r="I415" s="72"/>
      <c r="J415" s="72"/>
      <c r="K415" s="36"/>
      <c r="L415" s="79"/>
      <c r="M415" s="79"/>
      <c r="N415" s="74"/>
      <c r="O415" s="81" t="s">
        <v>622</v>
      </c>
      <c r="P415" s="83">
        <v>41566.130370370367</v>
      </c>
      <c r="Q415" s="81" t="s">
        <v>656</v>
      </c>
      <c r="R415" s="81"/>
      <c r="S415" s="81"/>
      <c r="T415" s="81" t="s">
        <v>2393</v>
      </c>
      <c r="U415" s="83">
        <v>41566.130370370367</v>
      </c>
      <c r="V415" s="85" t="s">
        <v>2904</v>
      </c>
      <c r="W415" s="81"/>
      <c r="X415" s="81"/>
      <c r="Y415" s="84" t="s">
        <v>4719</v>
      </c>
    </row>
    <row r="416" spans="1:25">
      <c r="A416" s="66" t="s">
        <v>363</v>
      </c>
      <c r="B416" s="66" t="s">
        <v>494</v>
      </c>
      <c r="C416" s="67"/>
      <c r="D416" s="68"/>
      <c r="E416" s="69"/>
      <c r="F416" s="70"/>
      <c r="G416" s="67"/>
      <c r="H416" s="71"/>
      <c r="I416" s="72"/>
      <c r="J416" s="72"/>
      <c r="K416" s="36"/>
      <c r="L416" s="79"/>
      <c r="M416" s="79"/>
      <c r="N416" s="74"/>
      <c r="O416" s="81" t="s">
        <v>622</v>
      </c>
      <c r="P416" s="83">
        <v>41566.130370370367</v>
      </c>
      <c r="Q416" s="81" t="s">
        <v>656</v>
      </c>
      <c r="R416" s="81"/>
      <c r="S416" s="81"/>
      <c r="T416" s="81" t="s">
        <v>2393</v>
      </c>
      <c r="U416" s="83">
        <v>41566.130370370367</v>
      </c>
      <c r="V416" s="85" t="s">
        <v>2904</v>
      </c>
      <c r="W416" s="81"/>
      <c r="X416" s="81"/>
      <c r="Y416" s="84" t="s">
        <v>4719</v>
      </c>
    </row>
    <row r="417" spans="1:25">
      <c r="A417" s="66" t="s">
        <v>363</v>
      </c>
      <c r="B417" s="66" t="s">
        <v>399</v>
      </c>
      <c r="C417" s="67"/>
      <c r="D417" s="68"/>
      <c r="E417" s="69"/>
      <c r="F417" s="70"/>
      <c r="G417" s="67"/>
      <c r="H417" s="71"/>
      <c r="I417" s="72"/>
      <c r="J417" s="72"/>
      <c r="K417" s="36"/>
      <c r="L417" s="79"/>
      <c r="M417" s="79"/>
      <c r="N417" s="74"/>
      <c r="O417" s="81" t="s">
        <v>622</v>
      </c>
      <c r="P417" s="83">
        <v>41566.692997685182</v>
      </c>
      <c r="Q417" s="81" t="s">
        <v>937</v>
      </c>
      <c r="R417" s="81"/>
      <c r="S417" s="81"/>
      <c r="T417" s="81" t="s">
        <v>2393</v>
      </c>
      <c r="U417" s="83">
        <v>41566.692997685182</v>
      </c>
      <c r="V417" s="85" t="s">
        <v>2905</v>
      </c>
      <c r="W417" s="81"/>
      <c r="X417" s="81"/>
      <c r="Y417" s="84" t="s">
        <v>4720</v>
      </c>
    </row>
    <row r="418" spans="1:25">
      <c r="A418" s="66" t="s">
        <v>363</v>
      </c>
      <c r="B418" s="66" t="s">
        <v>363</v>
      </c>
      <c r="C418" s="67"/>
      <c r="D418" s="68"/>
      <c r="E418" s="69"/>
      <c r="F418" s="70"/>
      <c r="G418" s="67"/>
      <c r="H418" s="71"/>
      <c r="I418" s="72"/>
      <c r="J418" s="72"/>
      <c r="K418" s="36"/>
      <c r="L418" s="79"/>
      <c r="M418" s="79"/>
      <c r="N418" s="74"/>
      <c r="O418" s="81" t="s">
        <v>179</v>
      </c>
      <c r="P418" s="83">
        <v>41566.69803240741</v>
      </c>
      <c r="Q418" s="81" t="s">
        <v>938</v>
      </c>
      <c r="R418" s="81"/>
      <c r="S418" s="81"/>
      <c r="T418" s="81" t="s">
        <v>2393</v>
      </c>
      <c r="U418" s="83">
        <v>41566.69803240741</v>
      </c>
      <c r="V418" s="85" t="s">
        <v>2906</v>
      </c>
      <c r="W418" s="81"/>
      <c r="X418" s="81"/>
      <c r="Y418" s="84" t="s">
        <v>4721</v>
      </c>
    </row>
    <row r="419" spans="1:25">
      <c r="A419" s="66" t="s">
        <v>363</v>
      </c>
      <c r="B419" s="66" t="s">
        <v>489</v>
      </c>
      <c r="C419" s="67"/>
      <c r="D419" s="68"/>
      <c r="E419" s="69"/>
      <c r="F419" s="70"/>
      <c r="G419" s="67"/>
      <c r="H419" s="71"/>
      <c r="I419" s="72"/>
      <c r="J419" s="72"/>
      <c r="K419" s="36"/>
      <c r="L419" s="79"/>
      <c r="M419" s="79"/>
      <c r="N419" s="74"/>
      <c r="O419" s="81" t="s">
        <v>622</v>
      </c>
      <c r="P419" s="83">
        <v>41566.822094907409</v>
      </c>
      <c r="Q419" s="81" t="s">
        <v>676</v>
      </c>
      <c r="R419" s="85" t="s">
        <v>2145</v>
      </c>
      <c r="S419" s="81" t="s">
        <v>2338</v>
      </c>
      <c r="T419" s="81" t="s">
        <v>2393</v>
      </c>
      <c r="U419" s="83">
        <v>41566.822094907409</v>
      </c>
      <c r="V419" s="85" t="s">
        <v>2907</v>
      </c>
      <c r="W419" s="81"/>
      <c r="X419" s="81"/>
      <c r="Y419" s="84" t="s">
        <v>4722</v>
      </c>
    </row>
    <row r="420" spans="1:25">
      <c r="A420" s="66" t="s">
        <v>364</v>
      </c>
      <c r="B420" s="66" t="s">
        <v>364</v>
      </c>
      <c r="C420" s="67"/>
      <c r="D420" s="68"/>
      <c r="E420" s="69"/>
      <c r="F420" s="70"/>
      <c r="G420" s="67"/>
      <c r="H420" s="71"/>
      <c r="I420" s="72"/>
      <c r="J420" s="72"/>
      <c r="K420" s="36"/>
      <c r="L420" s="79"/>
      <c r="M420" s="79"/>
      <c r="N420" s="74"/>
      <c r="O420" s="81" t="s">
        <v>179</v>
      </c>
      <c r="P420" s="83">
        <v>41566.849456018521</v>
      </c>
      <c r="Q420" s="81" t="s">
        <v>939</v>
      </c>
      <c r="R420" s="81"/>
      <c r="S420" s="81"/>
      <c r="T420" s="81" t="s">
        <v>2443</v>
      </c>
      <c r="U420" s="83">
        <v>41566.849456018521</v>
      </c>
      <c r="V420" s="85" t="s">
        <v>2908</v>
      </c>
      <c r="W420" s="81"/>
      <c r="X420" s="81"/>
      <c r="Y420" s="84" t="s">
        <v>4723</v>
      </c>
    </row>
    <row r="421" spans="1:25">
      <c r="A421" s="66" t="s">
        <v>216</v>
      </c>
      <c r="B421" s="66" t="s">
        <v>365</v>
      </c>
      <c r="C421" s="67"/>
      <c r="D421" s="68"/>
      <c r="E421" s="69"/>
      <c r="F421" s="70"/>
      <c r="G421" s="67"/>
      <c r="H421" s="71"/>
      <c r="I421" s="72"/>
      <c r="J421" s="72"/>
      <c r="K421" s="36"/>
      <c r="L421" s="79"/>
      <c r="M421" s="79"/>
      <c r="N421" s="74"/>
      <c r="O421" s="81" t="s">
        <v>622</v>
      </c>
      <c r="P421" s="83">
        <v>41564.320740740739</v>
      </c>
      <c r="Q421" s="81" t="s">
        <v>940</v>
      </c>
      <c r="R421" s="81"/>
      <c r="S421" s="81"/>
      <c r="T421" s="81" t="s">
        <v>2393</v>
      </c>
      <c r="U421" s="83">
        <v>41564.320740740739</v>
      </c>
      <c r="V421" s="85" t="s">
        <v>2909</v>
      </c>
      <c r="W421" s="81"/>
      <c r="X421" s="81"/>
      <c r="Y421" s="84" t="s">
        <v>4724</v>
      </c>
    </row>
    <row r="422" spans="1:25">
      <c r="A422" s="66" t="s">
        <v>216</v>
      </c>
      <c r="B422" s="66" t="s">
        <v>479</v>
      </c>
      <c r="C422" s="67"/>
      <c r="D422" s="68"/>
      <c r="E422" s="69"/>
      <c r="F422" s="70"/>
      <c r="G422" s="67"/>
      <c r="H422" s="71"/>
      <c r="I422" s="72"/>
      <c r="J422" s="72"/>
      <c r="K422" s="36"/>
      <c r="L422" s="79"/>
      <c r="M422" s="79"/>
      <c r="N422" s="74"/>
      <c r="O422" s="81" t="s">
        <v>622</v>
      </c>
      <c r="P422" s="83">
        <v>41564.325636574074</v>
      </c>
      <c r="Q422" s="81" t="s">
        <v>652</v>
      </c>
      <c r="R422" s="85" t="s">
        <v>2144</v>
      </c>
      <c r="S422" s="81" t="s">
        <v>2337</v>
      </c>
      <c r="T422" s="81" t="s">
        <v>2393</v>
      </c>
      <c r="U422" s="83">
        <v>41564.325636574074</v>
      </c>
      <c r="V422" s="85" t="s">
        <v>2596</v>
      </c>
      <c r="W422" s="81"/>
      <c r="X422" s="81"/>
      <c r="Y422" s="84" t="s">
        <v>4411</v>
      </c>
    </row>
    <row r="423" spans="1:25">
      <c r="A423" s="66" t="s">
        <v>365</v>
      </c>
      <c r="B423" s="66" t="s">
        <v>216</v>
      </c>
      <c r="C423" s="67"/>
      <c r="D423" s="68"/>
      <c r="E423" s="69"/>
      <c r="F423" s="70"/>
      <c r="G423" s="67"/>
      <c r="H423" s="71"/>
      <c r="I423" s="72"/>
      <c r="J423" s="72"/>
      <c r="K423" s="36"/>
      <c r="L423" s="79"/>
      <c r="M423" s="79"/>
      <c r="N423" s="74"/>
      <c r="O423" s="81" t="s">
        <v>622</v>
      </c>
      <c r="P423" s="83">
        <v>41563.877337962964</v>
      </c>
      <c r="Q423" s="81" t="s">
        <v>941</v>
      </c>
      <c r="R423" s="81"/>
      <c r="S423" s="81"/>
      <c r="T423" s="81" t="s">
        <v>2393</v>
      </c>
      <c r="U423" s="83">
        <v>41563.877337962964</v>
      </c>
      <c r="V423" s="85" t="s">
        <v>2910</v>
      </c>
      <c r="W423" s="81"/>
      <c r="X423" s="81"/>
      <c r="Y423" s="84" t="s">
        <v>4725</v>
      </c>
    </row>
    <row r="424" spans="1:25">
      <c r="A424" s="66" t="s">
        <v>366</v>
      </c>
      <c r="B424" s="66" t="s">
        <v>365</v>
      </c>
      <c r="C424" s="67"/>
      <c r="D424" s="68"/>
      <c r="E424" s="69"/>
      <c r="F424" s="70"/>
      <c r="G424" s="67"/>
      <c r="H424" s="71"/>
      <c r="I424" s="72"/>
      <c r="J424" s="72"/>
      <c r="K424" s="36"/>
      <c r="L424" s="79"/>
      <c r="M424" s="79"/>
      <c r="N424" s="74"/>
      <c r="O424" s="81" t="s">
        <v>622</v>
      </c>
      <c r="P424" s="83">
        <v>41564.606666666667</v>
      </c>
      <c r="Q424" s="81" t="s">
        <v>942</v>
      </c>
      <c r="R424" s="85" t="s">
        <v>2188</v>
      </c>
      <c r="S424" s="81" t="s">
        <v>2357</v>
      </c>
      <c r="T424" s="81" t="s">
        <v>2393</v>
      </c>
      <c r="U424" s="83">
        <v>41564.606666666667</v>
      </c>
      <c r="V424" s="85" t="s">
        <v>2911</v>
      </c>
      <c r="W424" s="81"/>
      <c r="X424" s="81"/>
      <c r="Y424" s="84" t="s">
        <v>4726</v>
      </c>
    </row>
    <row r="425" spans="1:25">
      <c r="A425" s="66" t="s">
        <v>365</v>
      </c>
      <c r="B425" s="66" t="s">
        <v>366</v>
      </c>
      <c r="C425" s="67"/>
      <c r="D425" s="68"/>
      <c r="E425" s="69"/>
      <c r="F425" s="70"/>
      <c r="G425" s="67"/>
      <c r="H425" s="71"/>
      <c r="I425" s="72"/>
      <c r="J425" s="72"/>
      <c r="K425" s="36"/>
      <c r="L425" s="79"/>
      <c r="M425" s="79"/>
      <c r="N425" s="74"/>
      <c r="O425" s="81" t="s">
        <v>622</v>
      </c>
      <c r="P425" s="83">
        <v>41564.496134259258</v>
      </c>
      <c r="Q425" s="81" t="s">
        <v>943</v>
      </c>
      <c r="R425" s="85" t="s">
        <v>2188</v>
      </c>
      <c r="S425" s="81" t="s">
        <v>2357</v>
      </c>
      <c r="T425" s="81" t="s">
        <v>2393</v>
      </c>
      <c r="U425" s="83">
        <v>41564.496134259258</v>
      </c>
      <c r="V425" s="85" t="s">
        <v>2912</v>
      </c>
      <c r="W425" s="81"/>
      <c r="X425" s="81"/>
      <c r="Y425" s="84" t="s">
        <v>4727</v>
      </c>
    </row>
    <row r="426" spans="1:25">
      <c r="A426" s="66" t="s">
        <v>365</v>
      </c>
      <c r="B426" s="66" t="s">
        <v>557</v>
      </c>
      <c r="C426" s="67"/>
      <c r="D426" s="68"/>
      <c r="E426" s="69"/>
      <c r="F426" s="70"/>
      <c r="G426" s="67"/>
      <c r="H426" s="71"/>
      <c r="I426" s="72"/>
      <c r="J426" s="72"/>
      <c r="K426" s="36"/>
      <c r="L426" s="79"/>
      <c r="M426" s="79"/>
      <c r="N426" s="74"/>
      <c r="O426" s="81" t="s">
        <v>621</v>
      </c>
      <c r="P426" s="83">
        <v>41564.531018518515</v>
      </c>
      <c r="Q426" s="81" t="s">
        <v>944</v>
      </c>
      <c r="R426" s="81"/>
      <c r="S426" s="81"/>
      <c r="T426" s="81" t="s">
        <v>2444</v>
      </c>
      <c r="U426" s="83">
        <v>41564.531018518515</v>
      </c>
      <c r="V426" s="85" t="s">
        <v>2913</v>
      </c>
      <c r="W426" s="81"/>
      <c r="X426" s="81"/>
      <c r="Y426" s="84" t="s">
        <v>4728</v>
      </c>
    </row>
    <row r="427" spans="1:25">
      <c r="A427" s="66" t="s">
        <v>367</v>
      </c>
      <c r="B427" s="66" t="s">
        <v>558</v>
      </c>
      <c r="C427" s="67"/>
      <c r="D427" s="68"/>
      <c r="E427" s="69"/>
      <c r="F427" s="70"/>
      <c r="G427" s="67"/>
      <c r="H427" s="71"/>
      <c r="I427" s="72"/>
      <c r="J427" s="72"/>
      <c r="K427" s="36"/>
      <c r="L427" s="79"/>
      <c r="M427" s="79"/>
      <c r="N427" s="74"/>
      <c r="O427" s="81" t="s">
        <v>621</v>
      </c>
      <c r="P427" s="83">
        <v>41564.648692129631</v>
      </c>
      <c r="Q427" s="81" t="s">
        <v>945</v>
      </c>
      <c r="R427" s="85" t="s">
        <v>2154</v>
      </c>
      <c r="S427" s="81" t="s">
        <v>2344</v>
      </c>
      <c r="T427" s="81" t="s">
        <v>2445</v>
      </c>
      <c r="U427" s="83">
        <v>41564.648692129631</v>
      </c>
      <c r="V427" s="85" t="s">
        <v>2914</v>
      </c>
      <c r="W427" s="81"/>
      <c r="X427" s="81"/>
      <c r="Y427" s="84" t="s">
        <v>4729</v>
      </c>
    </row>
    <row r="428" spans="1:25">
      <c r="A428" s="66" t="s">
        <v>365</v>
      </c>
      <c r="B428" s="66" t="s">
        <v>558</v>
      </c>
      <c r="C428" s="67"/>
      <c r="D428" s="68"/>
      <c r="E428" s="69"/>
      <c r="F428" s="70"/>
      <c r="G428" s="67"/>
      <c r="H428" s="71"/>
      <c r="I428" s="72"/>
      <c r="J428" s="72"/>
      <c r="K428" s="36"/>
      <c r="L428" s="79"/>
      <c r="M428" s="79"/>
      <c r="N428" s="74"/>
      <c r="O428" s="81" t="s">
        <v>622</v>
      </c>
      <c r="P428" s="83">
        <v>41564.622708333336</v>
      </c>
      <c r="Q428" s="81" t="s">
        <v>946</v>
      </c>
      <c r="R428" s="81"/>
      <c r="S428" s="81"/>
      <c r="T428" s="81" t="s">
        <v>2446</v>
      </c>
      <c r="U428" s="83">
        <v>41564.622708333336</v>
      </c>
      <c r="V428" s="85" t="s">
        <v>2915</v>
      </c>
      <c r="W428" s="81"/>
      <c r="X428" s="81"/>
      <c r="Y428" s="84" t="s">
        <v>4730</v>
      </c>
    </row>
    <row r="429" spans="1:25">
      <c r="A429" s="66" t="s">
        <v>365</v>
      </c>
      <c r="B429" s="66" t="s">
        <v>559</v>
      </c>
      <c r="C429" s="67"/>
      <c r="D429" s="68"/>
      <c r="E429" s="69"/>
      <c r="F429" s="70"/>
      <c r="G429" s="67"/>
      <c r="H429" s="71"/>
      <c r="I429" s="72"/>
      <c r="J429" s="72"/>
      <c r="K429" s="36"/>
      <c r="L429" s="79"/>
      <c r="M429" s="79"/>
      <c r="N429" s="74"/>
      <c r="O429" s="81" t="s">
        <v>622</v>
      </c>
      <c r="P429" s="83">
        <v>41564.622708333336</v>
      </c>
      <c r="Q429" s="81" t="s">
        <v>946</v>
      </c>
      <c r="R429" s="81"/>
      <c r="S429" s="81"/>
      <c r="T429" s="81" t="s">
        <v>2446</v>
      </c>
      <c r="U429" s="83">
        <v>41564.622708333336</v>
      </c>
      <c r="V429" s="85" t="s">
        <v>2915</v>
      </c>
      <c r="W429" s="81"/>
      <c r="X429" s="81"/>
      <c r="Y429" s="84" t="s">
        <v>4730</v>
      </c>
    </row>
    <row r="430" spans="1:25">
      <c r="A430" s="66" t="s">
        <v>368</v>
      </c>
      <c r="B430" s="66" t="s">
        <v>445</v>
      </c>
      <c r="C430" s="67"/>
      <c r="D430" s="68"/>
      <c r="E430" s="69"/>
      <c r="F430" s="70"/>
      <c r="G430" s="67"/>
      <c r="H430" s="71"/>
      <c r="I430" s="72"/>
      <c r="J430" s="72"/>
      <c r="K430" s="36"/>
      <c r="L430" s="79"/>
      <c r="M430" s="79"/>
      <c r="N430" s="74"/>
      <c r="O430" s="81" t="s">
        <v>622</v>
      </c>
      <c r="P430" s="83">
        <v>41563.802060185182</v>
      </c>
      <c r="Q430" s="81" t="s">
        <v>947</v>
      </c>
      <c r="R430" s="85" t="s">
        <v>2189</v>
      </c>
      <c r="S430" s="81" t="s">
        <v>2344</v>
      </c>
      <c r="T430" s="81" t="s">
        <v>2393</v>
      </c>
      <c r="U430" s="83">
        <v>41563.802060185182</v>
      </c>
      <c r="V430" s="85" t="s">
        <v>2916</v>
      </c>
      <c r="W430" s="81"/>
      <c r="X430" s="81"/>
      <c r="Y430" s="84" t="s">
        <v>4731</v>
      </c>
    </row>
    <row r="431" spans="1:25">
      <c r="A431" s="66" t="s">
        <v>368</v>
      </c>
      <c r="B431" s="66" t="s">
        <v>368</v>
      </c>
      <c r="C431" s="67"/>
      <c r="D431" s="68"/>
      <c r="E431" s="69"/>
      <c r="F431" s="70"/>
      <c r="G431" s="67"/>
      <c r="H431" s="71"/>
      <c r="I431" s="72"/>
      <c r="J431" s="72"/>
      <c r="K431" s="36"/>
      <c r="L431" s="79"/>
      <c r="M431" s="79"/>
      <c r="N431" s="74"/>
      <c r="O431" s="81" t="s">
        <v>179</v>
      </c>
      <c r="P431" s="83">
        <v>41563.807349537034</v>
      </c>
      <c r="Q431" s="81" t="s">
        <v>948</v>
      </c>
      <c r="R431" s="81"/>
      <c r="S431" s="81"/>
      <c r="T431" s="81" t="s">
        <v>2393</v>
      </c>
      <c r="U431" s="83">
        <v>41563.807349537034</v>
      </c>
      <c r="V431" s="85" t="s">
        <v>2917</v>
      </c>
      <c r="W431" s="81"/>
      <c r="X431" s="81"/>
      <c r="Y431" s="84" t="s">
        <v>4732</v>
      </c>
    </row>
    <row r="432" spans="1:25">
      <c r="A432" s="66" t="s">
        <v>365</v>
      </c>
      <c r="B432" s="66" t="s">
        <v>368</v>
      </c>
      <c r="C432" s="67"/>
      <c r="D432" s="68"/>
      <c r="E432" s="69"/>
      <c r="F432" s="70"/>
      <c r="G432" s="67"/>
      <c r="H432" s="71"/>
      <c r="I432" s="72"/>
      <c r="J432" s="72"/>
      <c r="K432" s="36"/>
      <c r="L432" s="79"/>
      <c r="M432" s="79"/>
      <c r="N432" s="74"/>
      <c r="O432" s="81" t="s">
        <v>622</v>
      </c>
      <c r="P432" s="83">
        <v>41564.653194444443</v>
      </c>
      <c r="Q432" s="81" t="s">
        <v>949</v>
      </c>
      <c r="R432" s="85" t="s">
        <v>2154</v>
      </c>
      <c r="S432" s="81" t="s">
        <v>2344</v>
      </c>
      <c r="T432" s="81" t="s">
        <v>2408</v>
      </c>
      <c r="U432" s="83">
        <v>41564.653194444443</v>
      </c>
      <c r="V432" s="85" t="s">
        <v>2918</v>
      </c>
      <c r="W432" s="81"/>
      <c r="X432" s="81"/>
      <c r="Y432" s="84" t="s">
        <v>4733</v>
      </c>
    </row>
    <row r="433" spans="1:25">
      <c r="A433" s="66" t="s">
        <v>365</v>
      </c>
      <c r="B433" s="66" t="s">
        <v>560</v>
      </c>
      <c r="C433" s="67"/>
      <c r="D433" s="68"/>
      <c r="E433" s="69"/>
      <c r="F433" s="70"/>
      <c r="G433" s="67"/>
      <c r="H433" s="71"/>
      <c r="I433" s="72"/>
      <c r="J433" s="72"/>
      <c r="K433" s="36"/>
      <c r="L433" s="79"/>
      <c r="M433" s="79"/>
      <c r="N433" s="74"/>
      <c r="O433" s="81" t="s">
        <v>622</v>
      </c>
      <c r="P433" s="83">
        <v>41565.634756944448</v>
      </c>
      <c r="Q433" s="81" t="s">
        <v>950</v>
      </c>
      <c r="R433" s="81"/>
      <c r="S433" s="81"/>
      <c r="T433" s="81" t="s">
        <v>2447</v>
      </c>
      <c r="U433" s="83">
        <v>41565.634756944448</v>
      </c>
      <c r="V433" s="85" t="s">
        <v>2919</v>
      </c>
      <c r="W433" s="81"/>
      <c r="X433" s="81"/>
      <c r="Y433" s="84" t="s">
        <v>4734</v>
      </c>
    </row>
    <row r="434" spans="1:25">
      <c r="A434" s="66" t="s">
        <v>365</v>
      </c>
      <c r="B434" s="66" t="s">
        <v>561</v>
      </c>
      <c r="C434" s="67"/>
      <c r="D434" s="68"/>
      <c r="E434" s="69"/>
      <c r="F434" s="70"/>
      <c r="G434" s="67"/>
      <c r="H434" s="71"/>
      <c r="I434" s="72"/>
      <c r="J434" s="72"/>
      <c r="K434" s="36"/>
      <c r="L434" s="79"/>
      <c r="M434" s="79"/>
      <c r="N434" s="74"/>
      <c r="O434" s="81" t="s">
        <v>621</v>
      </c>
      <c r="P434" s="83">
        <v>41566.542581018519</v>
      </c>
      <c r="Q434" s="81" t="s">
        <v>951</v>
      </c>
      <c r="R434" s="81"/>
      <c r="S434" s="81"/>
      <c r="T434" s="81" t="s">
        <v>2448</v>
      </c>
      <c r="U434" s="83">
        <v>41566.542581018519</v>
      </c>
      <c r="V434" s="85" t="s">
        <v>2920</v>
      </c>
      <c r="W434" s="81"/>
      <c r="X434" s="81"/>
      <c r="Y434" s="84" t="s">
        <v>4735</v>
      </c>
    </row>
    <row r="435" spans="1:25">
      <c r="A435" s="66" t="s">
        <v>369</v>
      </c>
      <c r="B435" s="66" t="s">
        <v>440</v>
      </c>
      <c r="C435" s="67"/>
      <c r="D435" s="68"/>
      <c r="E435" s="69"/>
      <c r="F435" s="70"/>
      <c r="G435" s="67"/>
      <c r="H435" s="71"/>
      <c r="I435" s="72"/>
      <c r="J435" s="72"/>
      <c r="K435" s="36"/>
      <c r="L435" s="79"/>
      <c r="M435" s="79"/>
      <c r="N435" s="74"/>
      <c r="O435" s="81" t="s">
        <v>622</v>
      </c>
      <c r="P435" s="83">
        <v>41566.861111111109</v>
      </c>
      <c r="Q435" s="81" t="s">
        <v>952</v>
      </c>
      <c r="R435" s="81"/>
      <c r="S435" s="81"/>
      <c r="T435" s="81" t="s">
        <v>2422</v>
      </c>
      <c r="U435" s="83">
        <v>41566.861111111109</v>
      </c>
      <c r="V435" s="85" t="s">
        <v>2921</v>
      </c>
      <c r="W435" s="81"/>
      <c r="X435" s="81"/>
      <c r="Y435" s="84" t="s">
        <v>4736</v>
      </c>
    </row>
    <row r="436" spans="1:25">
      <c r="A436" s="66" t="s">
        <v>370</v>
      </c>
      <c r="B436" s="66" t="s">
        <v>562</v>
      </c>
      <c r="C436" s="67"/>
      <c r="D436" s="68"/>
      <c r="E436" s="69"/>
      <c r="F436" s="70"/>
      <c r="G436" s="67"/>
      <c r="H436" s="71"/>
      <c r="I436" s="72"/>
      <c r="J436" s="72"/>
      <c r="K436" s="36"/>
      <c r="L436" s="79"/>
      <c r="M436" s="79"/>
      <c r="N436" s="74"/>
      <c r="O436" s="81" t="s">
        <v>622</v>
      </c>
      <c r="P436" s="83">
        <v>41565.632592592592</v>
      </c>
      <c r="Q436" s="81" t="s">
        <v>953</v>
      </c>
      <c r="R436" s="81"/>
      <c r="S436" s="81"/>
      <c r="T436" s="81" t="s">
        <v>2393</v>
      </c>
      <c r="U436" s="83">
        <v>41565.632592592592</v>
      </c>
      <c r="V436" s="85" t="s">
        <v>2922</v>
      </c>
      <c r="W436" s="81"/>
      <c r="X436" s="81"/>
      <c r="Y436" s="84" t="s">
        <v>4737</v>
      </c>
    </row>
    <row r="437" spans="1:25">
      <c r="A437" s="66" t="s">
        <v>356</v>
      </c>
      <c r="B437" s="66" t="s">
        <v>370</v>
      </c>
      <c r="C437" s="67"/>
      <c r="D437" s="68"/>
      <c r="E437" s="69"/>
      <c r="F437" s="70"/>
      <c r="G437" s="67"/>
      <c r="H437" s="71"/>
      <c r="I437" s="72"/>
      <c r="J437" s="72"/>
      <c r="K437" s="36"/>
      <c r="L437" s="79"/>
      <c r="M437" s="79"/>
      <c r="N437" s="74"/>
      <c r="O437" s="81" t="s">
        <v>622</v>
      </c>
      <c r="P437" s="83">
        <v>41563.831435185188</v>
      </c>
      <c r="Q437" s="81" t="s">
        <v>954</v>
      </c>
      <c r="R437" s="81"/>
      <c r="S437" s="81"/>
      <c r="T437" s="81" t="s">
        <v>2393</v>
      </c>
      <c r="U437" s="83">
        <v>41563.831435185188</v>
      </c>
      <c r="V437" s="85" t="s">
        <v>2923</v>
      </c>
      <c r="W437" s="81"/>
      <c r="X437" s="81"/>
      <c r="Y437" s="84" t="s">
        <v>4738</v>
      </c>
    </row>
    <row r="438" spans="1:25">
      <c r="A438" s="66" t="s">
        <v>370</v>
      </c>
      <c r="B438" s="66" t="s">
        <v>370</v>
      </c>
      <c r="C438" s="67"/>
      <c r="D438" s="68"/>
      <c r="E438" s="69"/>
      <c r="F438" s="70"/>
      <c r="G438" s="67"/>
      <c r="H438" s="71"/>
      <c r="I438" s="72"/>
      <c r="J438" s="72"/>
      <c r="K438" s="36"/>
      <c r="L438" s="79"/>
      <c r="M438" s="79"/>
      <c r="N438" s="74"/>
      <c r="O438" s="81" t="s">
        <v>179</v>
      </c>
      <c r="P438" s="83">
        <v>41563.795914351853</v>
      </c>
      <c r="Q438" s="81" t="s">
        <v>955</v>
      </c>
      <c r="R438" s="81"/>
      <c r="S438" s="81"/>
      <c r="T438" s="81" t="s">
        <v>2393</v>
      </c>
      <c r="U438" s="83">
        <v>41563.795914351853</v>
      </c>
      <c r="V438" s="85" t="s">
        <v>2924</v>
      </c>
      <c r="W438" s="81"/>
      <c r="X438" s="81"/>
      <c r="Y438" s="84" t="s">
        <v>4739</v>
      </c>
    </row>
    <row r="439" spans="1:25">
      <c r="A439" s="66" t="s">
        <v>370</v>
      </c>
      <c r="B439" s="66" t="s">
        <v>370</v>
      </c>
      <c r="C439" s="67"/>
      <c r="D439" s="68"/>
      <c r="E439" s="69"/>
      <c r="F439" s="70"/>
      <c r="G439" s="67"/>
      <c r="H439" s="71"/>
      <c r="I439" s="72"/>
      <c r="J439" s="72"/>
      <c r="K439" s="36"/>
      <c r="L439" s="79"/>
      <c r="M439" s="79"/>
      <c r="N439" s="74"/>
      <c r="O439" s="81" t="s">
        <v>179</v>
      </c>
      <c r="P439" s="83">
        <v>41563.824479166666</v>
      </c>
      <c r="Q439" s="81" t="s">
        <v>956</v>
      </c>
      <c r="R439" s="81"/>
      <c r="S439" s="81"/>
      <c r="T439" s="81" t="s">
        <v>2393</v>
      </c>
      <c r="U439" s="83">
        <v>41563.824479166666</v>
      </c>
      <c r="V439" s="85" t="s">
        <v>2925</v>
      </c>
      <c r="W439" s="81"/>
      <c r="X439" s="81"/>
      <c r="Y439" s="84" t="s">
        <v>4740</v>
      </c>
    </row>
    <row r="440" spans="1:25">
      <c r="A440" s="66" t="s">
        <v>370</v>
      </c>
      <c r="B440" s="66" t="s">
        <v>356</v>
      </c>
      <c r="C440" s="67"/>
      <c r="D440" s="68"/>
      <c r="E440" s="69"/>
      <c r="F440" s="70"/>
      <c r="G440" s="67"/>
      <c r="H440" s="71"/>
      <c r="I440" s="72"/>
      <c r="J440" s="72"/>
      <c r="K440" s="36"/>
      <c r="L440" s="79"/>
      <c r="M440" s="79"/>
      <c r="N440" s="74"/>
      <c r="O440" s="81" t="s">
        <v>622</v>
      </c>
      <c r="P440" s="83">
        <v>41564.618796296294</v>
      </c>
      <c r="Q440" s="81" t="s">
        <v>957</v>
      </c>
      <c r="R440" s="81"/>
      <c r="S440" s="81"/>
      <c r="T440" s="81" t="s">
        <v>2393</v>
      </c>
      <c r="U440" s="83">
        <v>41564.618796296294</v>
      </c>
      <c r="V440" s="85" t="s">
        <v>2926</v>
      </c>
      <c r="W440" s="81"/>
      <c r="X440" s="81"/>
      <c r="Y440" s="84" t="s">
        <v>4741</v>
      </c>
    </row>
    <row r="441" spans="1:25">
      <c r="A441" s="66" t="s">
        <v>370</v>
      </c>
      <c r="B441" s="66" t="s">
        <v>370</v>
      </c>
      <c r="C441" s="67"/>
      <c r="D441" s="68"/>
      <c r="E441" s="69"/>
      <c r="F441" s="70"/>
      <c r="G441" s="67"/>
      <c r="H441" s="71"/>
      <c r="I441" s="72"/>
      <c r="J441" s="72"/>
      <c r="K441" s="36"/>
      <c r="L441" s="79"/>
      <c r="M441" s="79"/>
      <c r="N441" s="74"/>
      <c r="O441" s="81" t="s">
        <v>179</v>
      </c>
      <c r="P441" s="83">
        <v>41564.639861111114</v>
      </c>
      <c r="Q441" s="81" t="s">
        <v>958</v>
      </c>
      <c r="R441" s="81"/>
      <c r="S441" s="81"/>
      <c r="T441" s="81" t="s">
        <v>2393</v>
      </c>
      <c r="U441" s="83">
        <v>41564.639861111114</v>
      </c>
      <c r="V441" s="85" t="s">
        <v>2927</v>
      </c>
      <c r="W441" s="81"/>
      <c r="X441" s="81"/>
      <c r="Y441" s="84" t="s">
        <v>4742</v>
      </c>
    </row>
    <row r="442" spans="1:25">
      <c r="A442" s="66" t="s">
        <v>370</v>
      </c>
      <c r="B442" s="66" t="s">
        <v>434</v>
      </c>
      <c r="C442" s="67"/>
      <c r="D442" s="68"/>
      <c r="E442" s="69"/>
      <c r="F442" s="70"/>
      <c r="G442" s="67"/>
      <c r="H442" s="71"/>
      <c r="I442" s="72"/>
      <c r="J442" s="72"/>
      <c r="K442" s="36"/>
      <c r="L442" s="79"/>
      <c r="M442" s="79"/>
      <c r="N442" s="74"/>
      <c r="O442" s="81" t="s">
        <v>622</v>
      </c>
      <c r="P442" s="83">
        <v>41565.632592592592</v>
      </c>
      <c r="Q442" s="81" t="s">
        <v>953</v>
      </c>
      <c r="R442" s="81"/>
      <c r="S442" s="81"/>
      <c r="T442" s="81" t="s">
        <v>2393</v>
      </c>
      <c r="U442" s="83">
        <v>41565.632592592592</v>
      </c>
      <c r="V442" s="85" t="s">
        <v>2922</v>
      </c>
      <c r="W442" s="81"/>
      <c r="X442" s="81"/>
      <c r="Y442" s="84" t="s">
        <v>4737</v>
      </c>
    </row>
    <row r="443" spans="1:25">
      <c r="A443" s="66" t="s">
        <v>370</v>
      </c>
      <c r="B443" s="66" t="s">
        <v>370</v>
      </c>
      <c r="C443" s="67"/>
      <c r="D443" s="68"/>
      <c r="E443" s="69"/>
      <c r="F443" s="70"/>
      <c r="G443" s="67"/>
      <c r="H443" s="71"/>
      <c r="I443" s="72"/>
      <c r="J443" s="72"/>
      <c r="K443" s="36"/>
      <c r="L443" s="79"/>
      <c r="M443" s="79"/>
      <c r="N443" s="74"/>
      <c r="O443" s="81" t="s">
        <v>179</v>
      </c>
      <c r="P443" s="83">
        <v>41565.639351851853</v>
      </c>
      <c r="Q443" s="81" t="s">
        <v>959</v>
      </c>
      <c r="R443" s="81"/>
      <c r="S443" s="81"/>
      <c r="T443" s="81" t="s">
        <v>2393</v>
      </c>
      <c r="U443" s="83">
        <v>41565.639351851853</v>
      </c>
      <c r="V443" s="85" t="s">
        <v>2928</v>
      </c>
      <c r="W443" s="81"/>
      <c r="X443" s="81"/>
      <c r="Y443" s="84" t="s">
        <v>4743</v>
      </c>
    </row>
    <row r="444" spans="1:25">
      <c r="A444" s="66" t="s">
        <v>370</v>
      </c>
      <c r="B444" s="66" t="s">
        <v>370</v>
      </c>
      <c r="C444" s="67"/>
      <c r="D444" s="68"/>
      <c r="E444" s="69"/>
      <c r="F444" s="70"/>
      <c r="G444" s="67"/>
      <c r="H444" s="71"/>
      <c r="I444" s="72"/>
      <c r="J444" s="72"/>
      <c r="K444" s="36"/>
      <c r="L444" s="79"/>
      <c r="M444" s="79"/>
      <c r="N444" s="74"/>
      <c r="O444" s="81" t="s">
        <v>179</v>
      </c>
      <c r="P444" s="83">
        <v>41565.644189814811</v>
      </c>
      <c r="Q444" s="81" t="s">
        <v>960</v>
      </c>
      <c r="R444" s="81"/>
      <c r="S444" s="81"/>
      <c r="T444" s="81" t="s">
        <v>2393</v>
      </c>
      <c r="U444" s="83">
        <v>41565.644189814811</v>
      </c>
      <c r="V444" s="85" t="s">
        <v>2929</v>
      </c>
      <c r="W444" s="81"/>
      <c r="X444" s="81"/>
      <c r="Y444" s="84" t="s">
        <v>4744</v>
      </c>
    </row>
    <row r="445" spans="1:25">
      <c r="A445" s="66" t="s">
        <v>370</v>
      </c>
      <c r="B445" s="66" t="s">
        <v>370</v>
      </c>
      <c r="C445" s="67"/>
      <c r="D445" s="68"/>
      <c r="E445" s="69"/>
      <c r="F445" s="70"/>
      <c r="G445" s="67"/>
      <c r="H445" s="71"/>
      <c r="I445" s="72"/>
      <c r="J445" s="72"/>
      <c r="K445" s="36"/>
      <c r="L445" s="79"/>
      <c r="M445" s="79"/>
      <c r="N445" s="74"/>
      <c r="O445" s="81" t="s">
        <v>179</v>
      </c>
      <c r="P445" s="83">
        <v>41566.863425925927</v>
      </c>
      <c r="Q445" s="81" t="s">
        <v>961</v>
      </c>
      <c r="R445" s="81"/>
      <c r="S445" s="81"/>
      <c r="T445" s="81" t="s">
        <v>2393</v>
      </c>
      <c r="U445" s="83">
        <v>41566.863425925927</v>
      </c>
      <c r="V445" s="85" t="s">
        <v>2930</v>
      </c>
      <c r="W445" s="81"/>
      <c r="X445" s="81"/>
      <c r="Y445" s="84" t="s">
        <v>4745</v>
      </c>
    </row>
    <row r="446" spans="1:25">
      <c r="A446" s="66" t="s">
        <v>371</v>
      </c>
      <c r="B446" s="66" t="s">
        <v>371</v>
      </c>
      <c r="C446" s="67"/>
      <c r="D446" s="68"/>
      <c r="E446" s="69"/>
      <c r="F446" s="70"/>
      <c r="G446" s="67"/>
      <c r="H446" s="71"/>
      <c r="I446" s="72"/>
      <c r="J446" s="72"/>
      <c r="K446" s="36"/>
      <c r="L446" s="79"/>
      <c r="M446" s="79"/>
      <c r="N446" s="74"/>
      <c r="O446" s="81" t="s">
        <v>179</v>
      </c>
      <c r="P446" s="83">
        <v>41563.775821759256</v>
      </c>
      <c r="Q446" s="81" t="s">
        <v>962</v>
      </c>
      <c r="R446" s="81"/>
      <c r="S446" s="81"/>
      <c r="T446" s="81" t="s">
        <v>2393</v>
      </c>
      <c r="U446" s="83">
        <v>41563.775821759256</v>
      </c>
      <c r="V446" s="85" t="s">
        <v>2931</v>
      </c>
      <c r="W446" s="81"/>
      <c r="X446" s="81"/>
      <c r="Y446" s="84" t="s">
        <v>4746</v>
      </c>
    </row>
    <row r="447" spans="1:25">
      <c r="A447" s="66" t="s">
        <v>371</v>
      </c>
      <c r="B447" s="66" t="s">
        <v>497</v>
      </c>
      <c r="C447" s="67"/>
      <c r="D447" s="68"/>
      <c r="E447" s="69"/>
      <c r="F447" s="70"/>
      <c r="G447" s="67"/>
      <c r="H447" s="71"/>
      <c r="I447" s="72"/>
      <c r="J447" s="72"/>
      <c r="K447" s="36"/>
      <c r="L447" s="79"/>
      <c r="M447" s="79"/>
      <c r="N447" s="74"/>
      <c r="O447" s="81" t="s">
        <v>622</v>
      </c>
      <c r="P447" s="83">
        <v>41566.864687499998</v>
      </c>
      <c r="Q447" s="81" t="s">
        <v>883</v>
      </c>
      <c r="R447" s="81"/>
      <c r="S447" s="81"/>
      <c r="T447" s="81" t="s">
        <v>2393</v>
      </c>
      <c r="U447" s="83">
        <v>41566.864687499998</v>
      </c>
      <c r="V447" s="85" t="s">
        <v>2932</v>
      </c>
      <c r="W447" s="81"/>
      <c r="X447" s="81"/>
      <c r="Y447" s="84" t="s">
        <v>4747</v>
      </c>
    </row>
    <row r="448" spans="1:25">
      <c r="A448" s="66" t="s">
        <v>371</v>
      </c>
      <c r="B448" s="66" t="s">
        <v>395</v>
      </c>
      <c r="C448" s="67"/>
      <c r="D448" s="68"/>
      <c r="E448" s="69"/>
      <c r="F448" s="70"/>
      <c r="G448" s="67"/>
      <c r="H448" s="71"/>
      <c r="I448" s="72"/>
      <c r="J448" s="72"/>
      <c r="K448" s="36"/>
      <c r="L448" s="79"/>
      <c r="M448" s="79"/>
      <c r="N448" s="74"/>
      <c r="O448" s="81" t="s">
        <v>622</v>
      </c>
      <c r="P448" s="83">
        <v>41566.864687499998</v>
      </c>
      <c r="Q448" s="81" t="s">
        <v>883</v>
      </c>
      <c r="R448" s="81"/>
      <c r="S448" s="81"/>
      <c r="T448" s="81" t="s">
        <v>2393</v>
      </c>
      <c r="U448" s="83">
        <v>41566.864687499998</v>
      </c>
      <c r="V448" s="85" t="s">
        <v>2932</v>
      </c>
      <c r="W448" s="81"/>
      <c r="X448" s="81"/>
      <c r="Y448" s="84" t="s">
        <v>4747</v>
      </c>
    </row>
    <row r="449" spans="1:25">
      <c r="A449" s="66" t="s">
        <v>372</v>
      </c>
      <c r="B449" s="66" t="s">
        <v>505</v>
      </c>
      <c r="C449" s="67"/>
      <c r="D449" s="68"/>
      <c r="E449" s="69"/>
      <c r="F449" s="70"/>
      <c r="G449" s="67"/>
      <c r="H449" s="71"/>
      <c r="I449" s="72"/>
      <c r="J449" s="72"/>
      <c r="K449" s="36"/>
      <c r="L449" s="79"/>
      <c r="M449" s="79"/>
      <c r="N449" s="74"/>
      <c r="O449" s="81" t="s">
        <v>622</v>
      </c>
      <c r="P449" s="83">
        <v>41566.86515046296</v>
      </c>
      <c r="Q449" s="81" t="s">
        <v>963</v>
      </c>
      <c r="R449" s="81"/>
      <c r="S449" s="81"/>
      <c r="T449" s="81" t="s">
        <v>2449</v>
      </c>
      <c r="U449" s="83">
        <v>41566.86515046296</v>
      </c>
      <c r="V449" s="85" t="s">
        <v>2933</v>
      </c>
      <c r="W449" s="81"/>
      <c r="X449" s="81"/>
      <c r="Y449" s="84" t="s">
        <v>4748</v>
      </c>
    </row>
    <row r="450" spans="1:25">
      <c r="A450" s="66" t="s">
        <v>372</v>
      </c>
      <c r="B450" s="66" t="s">
        <v>407</v>
      </c>
      <c r="C450" s="67"/>
      <c r="D450" s="68"/>
      <c r="E450" s="69"/>
      <c r="F450" s="70"/>
      <c r="G450" s="67"/>
      <c r="H450" s="71"/>
      <c r="I450" s="72"/>
      <c r="J450" s="72"/>
      <c r="K450" s="36"/>
      <c r="L450" s="79"/>
      <c r="M450" s="79"/>
      <c r="N450" s="74"/>
      <c r="O450" s="81" t="s">
        <v>622</v>
      </c>
      <c r="P450" s="83">
        <v>41566.86515046296</v>
      </c>
      <c r="Q450" s="81" t="s">
        <v>963</v>
      </c>
      <c r="R450" s="81"/>
      <c r="S450" s="81"/>
      <c r="T450" s="81" t="s">
        <v>2449</v>
      </c>
      <c r="U450" s="83">
        <v>41566.86515046296</v>
      </c>
      <c r="V450" s="85" t="s">
        <v>2933</v>
      </c>
      <c r="W450" s="81"/>
      <c r="X450" s="81"/>
      <c r="Y450" s="84" t="s">
        <v>4748</v>
      </c>
    </row>
    <row r="451" spans="1:25">
      <c r="A451" s="66" t="s">
        <v>373</v>
      </c>
      <c r="B451" s="66" t="s">
        <v>489</v>
      </c>
      <c r="C451" s="67"/>
      <c r="D451" s="68"/>
      <c r="E451" s="69"/>
      <c r="F451" s="70"/>
      <c r="G451" s="67"/>
      <c r="H451" s="71"/>
      <c r="I451" s="72"/>
      <c r="J451" s="72"/>
      <c r="K451" s="36"/>
      <c r="L451" s="79"/>
      <c r="M451" s="79"/>
      <c r="N451" s="74"/>
      <c r="O451" s="81" t="s">
        <v>622</v>
      </c>
      <c r="P451" s="83">
        <v>41566.886967592596</v>
      </c>
      <c r="Q451" s="81" t="s">
        <v>776</v>
      </c>
      <c r="R451" s="85" t="s">
        <v>2164</v>
      </c>
      <c r="S451" s="81" t="s">
        <v>2338</v>
      </c>
      <c r="T451" s="81" t="s">
        <v>2393</v>
      </c>
      <c r="U451" s="83">
        <v>41566.886967592596</v>
      </c>
      <c r="V451" s="85" t="s">
        <v>2934</v>
      </c>
      <c r="W451" s="81"/>
      <c r="X451" s="81"/>
      <c r="Y451" s="84" t="s">
        <v>4749</v>
      </c>
    </row>
    <row r="452" spans="1:25">
      <c r="A452" s="66" t="s">
        <v>374</v>
      </c>
      <c r="B452" s="66" t="s">
        <v>563</v>
      </c>
      <c r="C452" s="67"/>
      <c r="D452" s="68"/>
      <c r="E452" s="69"/>
      <c r="F452" s="70"/>
      <c r="G452" s="67"/>
      <c r="H452" s="71"/>
      <c r="I452" s="72"/>
      <c r="J452" s="72"/>
      <c r="K452" s="36"/>
      <c r="L452" s="79"/>
      <c r="M452" s="79"/>
      <c r="N452" s="74"/>
      <c r="O452" s="81" t="s">
        <v>622</v>
      </c>
      <c r="P452" s="83">
        <v>41563.57439814815</v>
      </c>
      <c r="Q452" s="81" t="s">
        <v>964</v>
      </c>
      <c r="R452" s="81"/>
      <c r="S452" s="81"/>
      <c r="T452" s="81" t="s">
        <v>2393</v>
      </c>
      <c r="U452" s="83">
        <v>41563.57439814815</v>
      </c>
      <c r="V452" s="85" t="s">
        <v>2935</v>
      </c>
      <c r="W452" s="81"/>
      <c r="X452" s="81"/>
      <c r="Y452" s="84" t="s">
        <v>4750</v>
      </c>
    </row>
    <row r="453" spans="1:25">
      <c r="A453" s="66" t="s">
        <v>374</v>
      </c>
      <c r="B453" s="66" t="s">
        <v>563</v>
      </c>
      <c r="C453" s="67"/>
      <c r="D453" s="68"/>
      <c r="E453" s="69"/>
      <c r="F453" s="70"/>
      <c r="G453" s="67"/>
      <c r="H453" s="71"/>
      <c r="I453" s="72"/>
      <c r="J453" s="72"/>
      <c r="K453" s="36"/>
      <c r="L453" s="79"/>
      <c r="M453" s="79"/>
      <c r="N453" s="74"/>
      <c r="O453" s="81" t="s">
        <v>622</v>
      </c>
      <c r="P453" s="83">
        <v>41563.837754629632</v>
      </c>
      <c r="Q453" s="81" t="s">
        <v>965</v>
      </c>
      <c r="R453" s="81"/>
      <c r="S453" s="81"/>
      <c r="T453" s="81" t="s">
        <v>2393</v>
      </c>
      <c r="U453" s="83">
        <v>41563.837754629632</v>
      </c>
      <c r="V453" s="85" t="s">
        <v>2936</v>
      </c>
      <c r="W453" s="81"/>
      <c r="X453" s="81"/>
      <c r="Y453" s="84" t="s">
        <v>4751</v>
      </c>
    </row>
    <row r="454" spans="1:25">
      <c r="A454" s="66" t="s">
        <v>374</v>
      </c>
      <c r="B454" s="66" t="s">
        <v>563</v>
      </c>
      <c r="C454" s="67"/>
      <c r="D454" s="68"/>
      <c r="E454" s="69"/>
      <c r="F454" s="70"/>
      <c r="G454" s="67"/>
      <c r="H454" s="71"/>
      <c r="I454" s="72"/>
      <c r="J454" s="72"/>
      <c r="K454" s="36"/>
      <c r="L454" s="79"/>
      <c r="M454" s="79"/>
      <c r="N454" s="74"/>
      <c r="O454" s="81" t="s">
        <v>622</v>
      </c>
      <c r="P454" s="83">
        <v>41564.550821759258</v>
      </c>
      <c r="Q454" s="81" t="s">
        <v>966</v>
      </c>
      <c r="R454" s="81"/>
      <c r="S454" s="81"/>
      <c r="T454" s="81" t="s">
        <v>2393</v>
      </c>
      <c r="U454" s="83">
        <v>41564.550821759258</v>
      </c>
      <c r="V454" s="85" t="s">
        <v>2937</v>
      </c>
      <c r="W454" s="81"/>
      <c r="X454" s="81"/>
      <c r="Y454" s="84" t="s">
        <v>4752</v>
      </c>
    </row>
    <row r="455" spans="1:25">
      <c r="A455" s="66" t="s">
        <v>374</v>
      </c>
      <c r="B455" s="66" t="s">
        <v>563</v>
      </c>
      <c r="C455" s="67"/>
      <c r="D455" s="68"/>
      <c r="E455" s="69"/>
      <c r="F455" s="70"/>
      <c r="G455" s="67"/>
      <c r="H455" s="71"/>
      <c r="I455" s="72"/>
      <c r="J455" s="72"/>
      <c r="K455" s="36"/>
      <c r="L455" s="79"/>
      <c r="M455" s="79"/>
      <c r="N455" s="74"/>
      <c r="O455" s="81" t="s">
        <v>622</v>
      </c>
      <c r="P455" s="83">
        <v>41564.559953703705</v>
      </c>
      <c r="Q455" s="81" t="s">
        <v>967</v>
      </c>
      <c r="R455" s="81"/>
      <c r="S455" s="81"/>
      <c r="T455" s="81" t="s">
        <v>2393</v>
      </c>
      <c r="U455" s="83">
        <v>41564.559953703705</v>
      </c>
      <c r="V455" s="85" t="s">
        <v>2938</v>
      </c>
      <c r="W455" s="81"/>
      <c r="X455" s="81"/>
      <c r="Y455" s="84" t="s">
        <v>4753</v>
      </c>
    </row>
    <row r="456" spans="1:25">
      <c r="A456" s="66" t="s">
        <v>375</v>
      </c>
      <c r="B456" s="66" t="s">
        <v>375</v>
      </c>
      <c r="C456" s="67"/>
      <c r="D456" s="68"/>
      <c r="E456" s="69"/>
      <c r="F456" s="70"/>
      <c r="G456" s="67"/>
      <c r="H456" s="71"/>
      <c r="I456" s="72"/>
      <c r="J456" s="72"/>
      <c r="K456" s="36"/>
      <c r="L456" s="79"/>
      <c r="M456" s="79"/>
      <c r="N456" s="74"/>
      <c r="O456" s="81" t="s">
        <v>179</v>
      </c>
      <c r="P456" s="83">
        <v>41563.805069444446</v>
      </c>
      <c r="Q456" s="81" t="s">
        <v>968</v>
      </c>
      <c r="R456" s="81"/>
      <c r="S456" s="81"/>
      <c r="T456" s="81" t="s">
        <v>2393</v>
      </c>
      <c r="U456" s="83">
        <v>41563.805069444446</v>
      </c>
      <c r="V456" s="85" t="s">
        <v>2939</v>
      </c>
      <c r="W456" s="81"/>
      <c r="X456" s="81"/>
      <c r="Y456" s="84" t="s">
        <v>4754</v>
      </c>
    </row>
    <row r="457" spans="1:25">
      <c r="A457" s="66" t="s">
        <v>375</v>
      </c>
      <c r="B457" s="66" t="s">
        <v>375</v>
      </c>
      <c r="C457" s="67"/>
      <c r="D457" s="68"/>
      <c r="E457" s="69"/>
      <c r="F457" s="70"/>
      <c r="G457" s="67"/>
      <c r="H457" s="71"/>
      <c r="I457" s="72"/>
      <c r="J457" s="72"/>
      <c r="K457" s="36"/>
      <c r="L457" s="79"/>
      <c r="M457" s="79"/>
      <c r="N457" s="74"/>
      <c r="O457" s="81" t="s">
        <v>179</v>
      </c>
      <c r="P457" s="83">
        <v>41563.815208333333</v>
      </c>
      <c r="Q457" s="81" t="s">
        <v>969</v>
      </c>
      <c r="R457" s="81"/>
      <c r="S457" s="81"/>
      <c r="T457" s="81" t="s">
        <v>2393</v>
      </c>
      <c r="U457" s="83">
        <v>41563.815208333333</v>
      </c>
      <c r="V457" s="85" t="s">
        <v>2940</v>
      </c>
      <c r="W457" s="81"/>
      <c r="X457" s="81"/>
      <c r="Y457" s="84" t="s">
        <v>4755</v>
      </c>
    </row>
    <row r="458" spans="1:25">
      <c r="A458" s="66" t="s">
        <v>375</v>
      </c>
      <c r="B458" s="66" t="s">
        <v>375</v>
      </c>
      <c r="C458" s="67"/>
      <c r="D458" s="68"/>
      <c r="E458" s="69"/>
      <c r="F458" s="70"/>
      <c r="G458" s="67"/>
      <c r="H458" s="71"/>
      <c r="I458" s="72"/>
      <c r="J458" s="72"/>
      <c r="K458" s="36"/>
      <c r="L458" s="79"/>
      <c r="M458" s="79"/>
      <c r="N458" s="74"/>
      <c r="O458" s="81" t="s">
        <v>179</v>
      </c>
      <c r="P458" s="83">
        <v>41563.833379629628</v>
      </c>
      <c r="Q458" s="81" t="s">
        <v>970</v>
      </c>
      <c r="R458" s="81"/>
      <c r="S458" s="81"/>
      <c r="T458" s="81" t="s">
        <v>2393</v>
      </c>
      <c r="U458" s="83">
        <v>41563.833379629628</v>
      </c>
      <c r="V458" s="85" t="s">
        <v>2941</v>
      </c>
      <c r="W458" s="81"/>
      <c r="X458" s="81"/>
      <c r="Y458" s="84" t="s">
        <v>4756</v>
      </c>
    </row>
    <row r="459" spans="1:25">
      <c r="A459" s="66" t="s">
        <v>375</v>
      </c>
      <c r="B459" s="66" t="s">
        <v>488</v>
      </c>
      <c r="C459" s="67"/>
      <c r="D459" s="68"/>
      <c r="E459" s="69"/>
      <c r="F459" s="70"/>
      <c r="G459" s="67"/>
      <c r="H459" s="71"/>
      <c r="I459" s="72"/>
      <c r="J459" s="72"/>
      <c r="K459" s="36"/>
      <c r="L459" s="79"/>
      <c r="M459" s="79"/>
      <c r="N459" s="74"/>
      <c r="O459" s="81" t="s">
        <v>622</v>
      </c>
      <c r="P459" s="83">
        <v>41564.612060185187</v>
      </c>
      <c r="Q459" s="81" t="s">
        <v>971</v>
      </c>
      <c r="R459" s="81"/>
      <c r="S459" s="81"/>
      <c r="T459" s="81" t="s">
        <v>2393</v>
      </c>
      <c r="U459" s="83">
        <v>41564.612060185187</v>
      </c>
      <c r="V459" s="85" t="s">
        <v>2942</v>
      </c>
      <c r="W459" s="81"/>
      <c r="X459" s="81"/>
      <c r="Y459" s="84" t="s">
        <v>4757</v>
      </c>
    </row>
    <row r="460" spans="1:25">
      <c r="A460" s="66" t="s">
        <v>276</v>
      </c>
      <c r="B460" s="66" t="s">
        <v>375</v>
      </c>
      <c r="C460" s="67"/>
      <c r="D460" s="68"/>
      <c r="E460" s="69"/>
      <c r="F460" s="70"/>
      <c r="G460" s="67"/>
      <c r="H460" s="71"/>
      <c r="I460" s="72"/>
      <c r="J460" s="72"/>
      <c r="K460" s="36"/>
      <c r="L460" s="79"/>
      <c r="M460" s="79"/>
      <c r="N460" s="74"/>
      <c r="O460" s="81" t="s">
        <v>622</v>
      </c>
      <c r="P460" s="83">
        <v>41563.834131944444</v>
      </c>
      <c r="Q460" s="81" t="s">
        <v>972</v>
      </c>
      <c r="R460" s="81"/>
      <c r="S460" s="81"/>
      <c r="T460" s="81" t="s">
        <v>2393</v>
      </c>
      <c r="U460" s="83">
        <v>41563.834131944444</v>
      </c>
      <c r="V460" s="85" t="s">
        <v>2943</v>
      </c>
      <c r="W460" s="81"/>
      <c r="X460" s="81"/>
      <c r="Y460" s="84" t="s">
        <v>4758</v>
      </c>
    </row>
    <row r="461" spans="1:25">
      <c r="A461" s="66" t="s">
        <v>374</v>
      </c>
      <c r="B461" s="66" t="s">
        <v>375</v>
      </c>
      <c r="C461" s="67"/>
      <c r="D461" s="68"/>
      <c r="E461" s="69"/>
      <c r="F461" s="70"/>
      <c r="G461" s="67"/>
      <c r="H461" s="71"/>
      <c r="I461" s="72"/>
      <c r="J461" s="72"/>
      <c r="K461" s="36"/>
      <c r="L461" s="79"/>
      <c r="M461" s="79"/>
      <c r="N461" s="74"/>
      <c r="O461" s="81" t="s">
        <v>622</v>
      </c>
      <c r="P461" s="83">
        <v>41564.615451388891</v>
      </c>
      <c r="Q461" s="81" t="s">
        <v>973</v>
      </c>
      <c r="R461" s="81"/>
      <c r="S461" s="81"/>
      <c r="T461" s="81" t="s">
        <v>2393</v>
      </c>
      <c r="U461" s="83">
        <v>41564.615451388891</v>
      </c>
      <c r="V461" s="85" t="s">
        <v>2944</v>
      </c>
      <c r="W461" s="81"/>
      <c r="X461" s="81"/>
      <c r="Y461" s="84" t="s">
        <v>4759</v>
      </c>
    </row>
    <row r="462" spans="1:25">
      <c r="A462" s="66" t="s">
        <v>374</v>
      </c>
      <c r="B462" s="66" t="s">
        <v>564</v>
      </c>
      <c r="C462" s="67"/>
      <c r="D462" s="68"/>
      <c r="E462" s="69"/>
      <c r="F462" s="70"/>
      <c r="G462" s="67"/>
      <c r="H462" s="71"/>
      <c r="I462" s="72"/>
      <c r="J462" s="72"/>
      <c r="K462" s="36"/>
      <c r="L462" s="79"/>
      <c r="M462" s="79"/>
      <c r="N462" s="74"/>
      <c r="O462" s="81" t="s">
        <v>622</v>
      </c>
      <c r="P462" s="83">
        <v>41565.765729166669</v>
      </c>
      <c r="Q462" s="81" t="s">
        <v>974</v>
      </c>
      <c r="R462" s="81"/>
      <c r="S462" s="81"/>
      <c r="T462" s="81" t="s">
        <v>2393</v>
      </c>
      <c r="U462" s="83">
        <v>41565.765729166669</v>
      </c>
      <c r="V462" s="85" t="s">
        <v>2945</v>
      </c>
      <c r="W462" s="81"/>
      <c r="X462" s="81"/>
      <c r="Y462" s="84" t="s">
        <v>4760</v>
      </c>
    </row>
    <row r="463" spans="1:25">
      <c r="A463" s="66" t="s">
        <v>376</v>
      </c>
      <c r="B463" s="66" t="s">
        <v>565</v>
      </c>
      <c r="C463" s="67"/>
      <c r="D463" s="68"/>
      <c r="E463" s="69"/>
      <c r="F463" s="70"/>
      <c r="G463" s="67"/>
      <c r="H463" s="71"/>
      <c r="I463" s="72"/>
      <c r="J463" s="72"/>
      <c r="K463" s="36"/>
      <c r="L463" s="79"/>
      <c r="M463" s="79"/>
      <c r="N463" s="74"/>
      <c r="O463" s="81" t="s">
        <v>622</v>
      </c>
      <c r="P463" s="83">
        <v>41566.792175925926</v>
      </c>
      <c r="Q463" s="81" t="s">
        <v>975</v>
      </c>
      <c r="R463" s="81"/>
      <c r="S463" s="81"/>
      <c r="T463" s="81" t="s">
        <v>2393</v>
      </c>
      <c r="U463" s="83">
        <v>41566.792175925926</v>
      </c>
      <c r="V463" s="85" t="s">
        <v>2946</v>
      </c>
      <c r="W463" s="81"/>
      <c r="X463" s="81"/>
      <c r="Y463" s="84" t="s">
        <v>4761</v>
      </c>
    </row>
    <row r="464" spans="1:25">
      <c r="A464" s="66" t="s">
        <v>374</v>
      </c>
      <c r="B464" s="66" t="s">
        <v>565</v>
      </c>
      <c r="C464" s="67"/>
      <c r="D464" s="68"/>
      <c r="E464" s="69"/>
      <c r="F464" s="70"/>
      <c r="G464" s="67"/>
      <c r="H464" s="71"/>
      <c r="I464" s="72"/>
      <c r="J464" s="72"/>
      <c r="K464" s="36"/>
      <c r="L464" s="79"/>
      <c r="M464" s="79"/>
      <c r="N464" s="74"/>
      <c r="O464" s="81" t="s">
        <v>622</v>
      </c>
      <c r="P464" s="83">
        <v>41565.880300925928</v>
      </c>
      <c r="Q464" s="81" t="s">
        <v>976</v>
      </c>
      <c r="R464" s="81"/>
      <c r="S464" s="81"/>
      <c r="T464" s="81" t="s">
        <v>2393</v>
      </c>
      <c r="U464" s="83">
        <v>41565.880300925928</v>
      </c>
      <c r="V464" s="85" t="s">
        <v>2947</v>
      </c>
      <c r="W464" s="81"/>
      <c r="X464" s="81"/>
      <c r="Y464" s="84" t="s">
        <v>4762</v>
      </c>
    </row>
    <row r="465" spans="1:25">
      <c r="A465" s="66" t="s">
        <v>376</v>
      </c>
      <c r="B465" s="66" t="s">
        <v>483</v>
      </c>
      <c r="C465" s="67"/>
      <c r="D465" s="68"/>
      <c r="E465" s="69"/>
      <c r="F465" s="70"/>
      <c r="G465" s="67"/>
      <c r="H465" s="71"/>
      <c r="I465" s="72"/>
      <c r="J465" s="72"/>
      <c r="K465" s="36"/>
      <c r="L465" s="79"/>
      <c r="M465" s="79"/>
      <c r="N465" s="74"/>
      <c r="O465" s="81" t="s">
        <v>622</v>
      </c>
      <c r="P465" s="83">
        <v>41566.792175925926</v>
      </c>
      <c r="Q465" s="81" t="s">
        <v>975</v>
      </c>
      <c r="R465" s="81"/>
      <c r="S465" s="81"/>
      <c r="T465" s="81" t="s">
        <v>2393</v>
      </c>
      <c r="U465" s="83">
        <v>41566.792175925926</v>
      </c>
      <c r="V465" s="85" t="s">
        <v>2946</v>
      </c>
      <c r="W465" s="81"/>
      <c r="X465" s="81"/>
      <c r="Y465" s="84" t="s">
        <v>4761</v>
      </c>
    </row>
    <row r="466" spans="1:25">
      <c r="A466" s="66" t="s">
        <v>376</v>
      </c>
      <c r="B466" s="66" t="s">
        <v>374</v>
      </c>
      <c r="C466" s="67"/>
      <c r="D466" s="68"/>
      <c r="E466" s="69"/>
      <c r="F466" s="70"/>
      <c r="G466" s="67"/>
      <c r="H466" s="71"/>
      <c r="I466" s="72"/>
      <c r="J466" s="72"/>
      <c r="K466" s="36"/>
      <c r="L466" s="79"/>
      <c r="M466" s="79"/>
      <c r="N466" s="74"/>
      <c r="O466" s="81" t="s">
        <v>622</v>
      </c>
      <c r="P466" s="83">
        <v>41566.792175925926</v>
      </c>
      <c r="Q466" s="81" t="s">
        <v>975</v>
      </c>
      <c r="R466" s="81"/>
      <c r="S466" s="81"/>
      <c r="T466" s="81" t="s">
        <v>2393</v>
      </c>
      <c r="U466" s="83">
        <v>41566.792175925926</v>
      </c>
      <c r="V466" s="85" t="s">
        <v>2946</v>
      </c>
      <c r="W466" s="81"/>
      <c r="X466" s="81"/>
      <c r="Y466" s="84" t="s">
        <v>4761</v>
      </c>
    </row>
    <row r="467" spans="1:25">
      <c r="A467" s="66" t="s">
        <v>374</v>
      </c>
      <c r="B467" s="66" t="s">
        <v>376</v>
      </c>
      <c r="C467" s="67"/>
      <c r="D467" s="68"/>
      <c r="E467" s="69"/>
      <c r="F467" s="70"/>
      <c r="G467" s="67"/>
      <c r="H467" s="71"/>
      <c r="I467" s="72"/>
      <c r="J467" s="72"/>
      <c r="K467" s="36"/>
      <c r="L467" s="79"/>
      <c r="M467" s="79"/>
      <c r="N467" s="74"/>
      <c r="O467" s="81" t="s">
        <v>622</v>
      </c>
      <c r="P467" s="83">
        <v>41565.880300925928</v>
      </c>
      <c r="Q467" s="81" t="s">
        <v>976</v>
      </c>
      <c r="R467" s="81"/>
      <c r="S467" s="81"/>
      <c r="T467" s="81" t="s">
        <v>2393</v>
      </c>
      <c r="U467" s="83">
        <v>41565.880300925928</v>
      </c>
      <c r="V467" s="85" t="s">
        <v>2947</v>
      </c>
      <c r="W467" s="81"/>
      <c r="X467" s="81"/>
      <c r="Y467" s="84" t="s">
        <v>4762</v>
      </c>
    </row>
    <row r="468" spans="1:25">
      <c r="A468" s="66" t="s">
        <v>374</v>
      </c>
      <c r="B468" s="66" t="s">
        <v>376</v>
      </c>
      <c r="C468" s="67"/>
      <c r="D468" s="68"/>
      <c r="E468" s="69"/>
      <c r="F468" s="70"/>
      <c r="G468" s="67"/>
      <c r="H468" s="71"/>
      <c r="I468" s="72"/>
      <c r="J468" s="72"/>
      <c r="K468" s="36"/>
      <c r="L468" s="79"/>
      <c r="M468" s="79"/>
      <c r="N468" s="74"/>
      <c r="O468" s="81" t="s">
        <v>622</v>
      </c>
      <c r="P468" s="83">
        <v>41565.920648148145</v>
      </c>
      <c r="Q468" s="81" t="s">
        <v>977</v>
      </c>
      <c r="R468" s="81"/>
      <c r="S468" s="81"/>
      <c r="T468" s="81" t="s">
        <v>2393</v>
      </c>
      <c r="U468" s="83">
        <v>41565.920648148145</v>
      </c>
      <c r="V468" s="85" t="s">
        <v>2948</v>
      </c>
      <c r="W468" s="81"/>
      <c r="X468" s="81"/>
      <c r="Y468" s="84" t="s">
        <v>4763</v>
      </c>
    </row>
    <row r="469" spans="1:25">
      <c r="A469" s="66" t="s">
        <v>374</v>
      </c>
      <c r="B469" s="66" t="s">
        <v>566</v>
      </c>
      <c r="C469" s="67"/>
      <c r="D469" s="68"/>
      <c r="E469" s="69"/>
      <c r="F469" s="70"/>
      <c r="G469" s="67"/>
      <c r="H469" s="71"/>
      <c r="I469" s="72"/>
      <c r="J469" s="72"/>
      <c r="K469" s="36"/>
      <c r="L469" s="79"/>
      <c r="M469" s="79"/>
      <c r="N469" s="74"/>
      <c r="O469" s="81" t="s">
        <v>622</v>
      </c>
      <c r="P469" s="83">
        <v>41566.759641203702</v>
      </c>
      <c r="Q469" s="81" t="s">
        <v>978</v>
      </c>
      <c r="R469" s="81"/>
      <c r="S469" s="81"/>
      <c r="T469" s="81" t="s">
        <v>2393</v>
      </c>
      <c r="U469" s="83">
        <v>41566.759641203702</v>
      </c>
      <c r="V469" s="85" t="s">
        <v>2949</v>
      </c>
      <c r="W469" s="81"/>
      <c r="X469" s="81"/>
      <c r="Y469" s="84" t="s">
        <v>4764</v>
      </c>
    </row>
    <row r="470" spans="1:25">
      <c r="A470" s="66" t="s">
        <v>377</v>
      </c>
      <c r="B470" s="66" t="s">
        <v>377</v>
      </c>
      <c r="C470" s="67"/>
      <c r="D470" s="68"/>
      <c r="E470" s="69"/>
      <c r="F470" s="70"/>
      <c r="G470" s="67"/>
      <c r="H470" s="71"/>
      <c r="I470" s="72"/>
      <c r="J470" s="72"/>
      <c r="K470" s="36"/>
      <c r="L470" s="79"/>
      <c r="M470" s="79"/>
      <c r="N470" s="74"/>
      <c r="O470" s="81" t="s">
        <v>179</v>
      </c>
      <c r="P470" s="83">
        <v>41563.571817129632</v>
      </c>
      <c r="Q470" s="81" t="s">
        <v>979</v>
      </c>
      <c r="R470" s="85" t="s">
        <v>2141</v>
      </c>
      <c r="S470" s="81" t="s">
        <v>2332</v>
      </c>
      <c r="T470" s="81" t="s">
        <v>2393</v>
      </c>
      <c r="U470" s="83">
        <v>41563.571817129632</v>
      </c>
      <c r="V470" s="85" t="s">
        <v>2950</v>
      </c>
      <c r="W470" s="81"/>
      <c r="X470" s="81"/>
      <c r="Y470" s="84" t="s">
        <v>4765</v>
      </c>
    </row>
    <row r="471" spans="1:25">
      <c r="A471" s="66" t="s">
        <v>377</v>
      </c>
      <c r="B471" s="66" t="s">
        <v>377</v>
      </c>
      <c r="C471" s="67"/>
      <c r="D471" s="68"/>
      <c r="E471" s="69"/>
      <c r="F471" s="70"/>
      <c r="G471" s="67"/>
      <c r="H471" s="71"/>
      <c r="I471" s="72"/>
      <c r="J471" s="72"/>
      <c r="K471" s="36"/>
      <c r="L471" s="79"/>
      <c r="M471" s="79"/>
      <c r="N471" s="74"/>
      <c r="O471" s="81" t="s">
        <v>179</v>
      </c>
      <c r="P471" s="83">
        <v>41564.430949074071</v>
      </c>
      <c r="Q471" s="81" t="s">
        <v>980</v>
      </c>
      <c r="R471" s="85" t="s">
        <v>2190</v>
      </c>
      <c r="S471" s="81" t="s">
        <v>2332</v>
      </c>
      <c r="T471" s="81" t="s">
        <v>2393</v>
      </c>
      <c r="U471" s="83">
        <v>41564.430949074071</v>
      </c>
      <c r="V471" s="85" t="s">
        <v>2951</v>
      </c>
      <c r="W471" s="81"/>
      <c r="X471" s="81"/>
      <c r="Y471" s="84" t="s">
        <v>4766</v>
      </c>
    </row>
    <row r="472" spans="1:25">
      <c r="A472" s="66" t="s">
        <v>377</v>
      </c>
      <c r="B472" s="66" t="s">
        <v>377</v>
      </c>
      <c r="C472" s="67"/>
      <c r="D472" s="68"/>
      <c r="E472" s="69"/>
      <c r="F472" s="70"/>
      <c r="G472" s="67"/>
      <c r="H472" s="71"/>
      <c r="I472" s="72"/>
      <c r="J472" s="72"/>
      <c r="K472" s="36"/>
      <c r="L472" s="79"/>
      <c r="M472" s="79"/>
      <c r="N472" s="74"/>
      <c r="O472" s="81" t="s">
        <v>179</v>
      </c>
      <c r="P472" s="83">
        <v>41564.438240740739</v>
      </c>
      <c r="Q472" s="81" t="s">
        <v>981</v>
      </c>
      <c r="R472" s="85" t="s">
        <v>2191</v>
      </c>
      <c r="S472" s="81" t="s">
        <v>2332</v>
      </c>
      <c r="T472" s="81" t="s">
        <v>2393</v>
      </c>
      <c r="U472" s="83">
        <v>41564.438240740739</v>
      </c>
      <c r="V472" s="85" t="s">
        <v>2952</v>
      </c>
      <c r="W472" s="81"/>
      <c r="X472" s="81"/>
      <c r="Y472" s="84" t="s">
        <v>4767</v>
      </c>
    </row>
    <row r="473" spans="1:25">
      <c r="A473" s="66" t="s">
        <v>377</v>
      </c>
      <c r="B473" s="66" t="s">
        <v>377</v>
      </c>
      <c r="C473" s="67"/>
      <c r="D473" s="68"/>
      <c r="E473" s="69"/>
      <c r="F473" s="70"/>
      <c r="G473" s="67"/>
      <c r="H473" s="71"/>
      <c r="I473" s="72"/>
      <c r="J473" s="72"/>
      <c r="K473" s="36"/>
      <c r="L473" s="79"/>
      <c r="M473" s="79"/>
      <c r="N473" s="74"/>
      <c r="O473" s="81" t="s">
        <v>179</v>
      </c>
      <c r="P473" s="83">
        <v>41564.681342592594</v>
      </c>
      <c r="Q473" s="81" t="s">
        <v>982</v>
      </c>
      <c r="R473" s="85" t="s">
        <v>2192</v>
      </c>
      <c r="S473" s="81" t="s">
        <v>2332</v>
      </c>
      <c r="T473" s="81" t="s">
        <v>2393</v>
      </c>
      <c r="U473" s="83">
        <v>41564.681342592594</v>
      </c>
      <c r="V473" s="85" t="s">
        <v>2953</v>
      </c>
      <c r="W473" s="81"/>
      <c r="X473" s="81"/>
      <c r="Y473" s="84" t="s">
        <v>4768</v>
      </c>
    </row>
    <row r="474" spans="1:25">
      <c r="A474" s="66" t="s">
        <v>377</v>
      </c>
      <c r="B474" s="66" t="s">
        <v>377</v>
      </c>
      <c r="C474" s="67"/>
      <c r="D474" s="68"/>
      <c r="E474" s="69"/>
      <c r="F474" s="70"/>
      <c r="G474" s="67"/>
      <c r="H474" s="71"/>
      <c r="I474" s="72"/>
      <c r="J474" s="72"/>
      <c r="K474" s="36"/>
      <c r="L474" s="79"/>
      <c r="M474" s="79"/>
      <c r="N474" s="74"/>
      <c r="O474" s="81" t="s">
        <v>179</v>
      </c>
      <c r="P474" s="83">
        <v>41565.496712962966</v>
      </c>
      <c r="Q474" s="81" t="s">
        <v>983</v>
      </c>
      <c r="R474" s="81"/>
      <c r="S474" s="81"/>
      <c r="T474" s="81" t="s">
        <v>2393</v>
      </c>
      <c r="U474" s="83">
        <v>41565.496712962966</v>
      </c>
      <c r="V474" s="85" t="s">
        <v>2954</v>
      </c>
      <c r="W474" s="81"/>
      <c r="X474" s="81"/>
      <c r="Y474" s="84" t="s">
        <v>4769</v>
      </c>
    </row>
    <row r="475" spans="1:25">
      <c r="A475" s="66" t="s">
        <v>377</v>
      </c>
      <c r="B475" s="66" t="s">
        <v>377</v>
      </c>
      <c r="C475" s="67"/>
      <c r="D475" s="68"/>
      <c r="E475" s="69"/>
      <c r="F475" s="70"/>
      <c r="G475" s="67"/>
      <c r="H475" s="71"/>
      <c r="I475" s="72"/>
      <c r="J475" s="72"/>
      <c r="K475" s="36"/>
      <c r="L475" s="79"/>
      <c r="M475" s="79"/>
      <c r="N475" s="74"/>
      <c r="O475" s="81" t="s">
        <v>179</v>
      </c>
      <c r="P475" s="83">
        <v>41565.809641203705</v>
      </c>
      <c r="Q475" s="81" t="s">
        <v>984</v>
      </c>
      <c r="R475" s="85" t="s">
        <v>2193</v>
      </c>
      <c r="S475" s="81" t="s">
        <v>2332</v>
      </c>
      <c r="T475" s="81" t="s">
        <v>2393</v>
      </c>
      <c r="U475" s="83">
        <v>41565.809641203705</v>
      </c>
      <c r="V475" s="85" t="s">
        <v>2955</v>
      </c>
      <c r="W475" s="81"/>
      <c r="X475" s="81"/>
      <c r="Y475" s="84" t="s">
        <v>4770</v>
      </c>
    </row>
    <row r="476" spans="1:25">
      <c r="A476" s="66" t="s">
        <v>377</v>
      </c>
      <c r="B476" s="66" t="s">
        <v>377</v>
      </c>
      <c r="C476" s="67"/>
      <c r="D476" s="68"/>
      <c r="E476" s="69"/>
      <c r="F476" s="70"/>
      <c r="G476" s="67"/>
      <c r="H476" s="71"/>
      <c r="I476" s="72"/>
      <c r="J476" s="72"/>
      <c r="K476" s="36"/>
      <c r="L476" s="79"/>
      <c r="M476" s="79"/>
      <c r="N476" s="74"/>
      <c r="O476" s="81" t="s">
        <v>179</v>
      </c>
      <c r="P476" s="83">
        <v>41565.813194444447</v>
      </c>
      <c r="Q476" s="81" t="s">
        <v>985</v>
      </c>
      <c r="R476" s="81"/>
      <c r="S476" s="81"/>
      <c r="T476" s="81" t="s">
        <v>2393</v>
      </c>
      <c r="U476" s="83">
        <v>41565.813194444447</v>
      </c>
      <c r="V476" s="85" t="s">
        <v>2956</v>
      </c>
      <c r="W476" s="81"/>
      <c r="X476" s="81"/>
      <c r="Y476" s="84" t="s">
        <v>4771</v>
      </c>
    </row>
    <row r="477" spans="1:25">
      <c r="A477" s="66" t="s">
        <v>377</v>
      </c>
      <c r="B477" s="66" t="s">
        <v>377</v>
      </c>
      <c r="C477" s="67"/>
      <c r="D477" s="68"/>
      <c r="E477" s="69"/>
      <c r="F477" s="70"/>
      <c r="G477" s="67"/>
      <c r="H477" s="71"/>
      <c r="I477" s="72"/>
      <c r="J477" s="72"/>
      <c r="K477" s="36"/>
      <c r="L477" s="79"/>
      <c r="M477" s="79"/>
      <c r="N477" s="74"/>
      <c r="O477" s="81" t="s">
        <v>179</v>
      </c>
      <c r="P477" s="83">
        <v>41565.823425925926</v>
      </c>
      <c r="Q477" s="81" t="s">
        <v>986</v>
      </c>
      <c r="R477" s="85" t="s">
        <v>2194</v>
      </c>
      <c r="S477" s="81" t="s">
        <v>2332</v>
      </c>
      <c r="T477" s="81" t="s">
        <v>2393</v>
      </c>
      <c r="U477" s="83">
        <v>41565.823425925926</v>
      </c>
      <c r="V477" s="85" t="s">
        <v>2957</v>
      </c>
      <c r="W477" s="81"/>
      <c r="X477" s="81"/>
      <c r="Y477" s="84" t="s">
        <v>4772</v>
      </c>
    </row>
    <row r="478" spans="1:25">
      <c r="A478" s="66" t="s">
        <v>377</v>
      </c>
      <c r="B478" s="66" t="s">
        <v>377</v>
      </c>
      <c r="C478" s="67"/>
      <c r="D478" s="68"/>
      <c r="E478" s="69"/>
      <c r="F478" s="70"/>
      <c r="G478" s="67"/>
      <c r="H478" s="71"/>
      <c r="I478" s="72"/>
      <c r="J478" s="72"/>
      <c r="K478" s="36"/>
      <c r="L478" s="79"/>
      <c r="M478" s="79"/>
      <c r="N478" s="74"/>
      <c r="O478" s="81" t="s">
        <v>179</v>
      </c>
      <c r="P478" s="83">
        <v>41566.465763888889</v>
      </c>
      <c r="Q478" s="81" t="s">
        <v>987</v>
      </c>
      <c r="R478" s="85" t="s">
        <v>2176</v>
      </c>
      <c r="S478" s="81" t="s">
        <v>2332</v>
      </c>
      <c r="T478" s="81" t="s">
        <v>2393</v>
      </c>
      <c r="U478" s="83">
        <v>41566.465763888889</v>
      </c>
      <c r="V478" s="85" t="s">
        <v>2958</v>
      </c>
      <c r="W478" s="81"/>
      <c r="X478" s="81"/>
      <c r="Y478" s="84" t="s">
        <v>4773</v>
      </c>
    </row>
    <row r="479" spans="1:25">
      <c r="A479" s="66" t="s">
        <v>377</v>
      </c>
      <c r="B479" s="66" t="s">
        <v>377</v>
      </c>
      <c r="C479" s="67"/>
      <c r="D479" s="68"/>
      <c r="E479" s="69"/>
      <c r="F479" s="70"/>
      <c r="G479" s="67"/>
      <c r="H479" s="71"/>
      <c r="I479" s="72"/>
      <c r="J479" s="72"/>
      <c r="K479" s="36"/>
      <c r="L479" s="79"/>
      <c r="M479" s="79"/>
      <c r="N479" s="74"/>
      <c r="O479" s="81" t="s">
        <v>179</v>
      </c>
      <c r="P479" s="83">
        <v>41566.469305555554</v>
      </c>
      <c r="Q479" s="81" t="s">
        <v>988</v>
      </c>
      <c r="R479" s="85" t="s">
        <v>2195</v>
      </c>
      <c r="S479" s="81" t="s">
        <v>2332</v>
      </c>
      <c r="T479" s="81" t="s">
        <v>2393</v>
      </c>
      <c r="U479" s="83">
        <v>41566.469305555554</v>
      </c>
      <c r="V479" s="85" t="s">
        <v>2959</v>
      </c>
      <c r="W479" s="81"/>
      <c r="X479" s="81"/>
      <c r="Y479" s="84" t="s">
        <v>4774</v>
      </c>
    </row>
    <row r="480" spans="1:25">
      <c r="A480" s="66" t="s">
        <v>377</v>
      </c>
      <c r="B480" s="66" t="s">
        <v>377</v>
      </c>
      <c r="C480" s="67"/>
      <c r="D480" s="68"/>
      <c r="E480" s="69"/>
      <c r="F480" s="70"/>
      <c r="G480" s="67"/>
      <c r="H480" s="71"/>
      <c r="I480" s="72"/>
      <c r="J480" s="72"/>
      <c r="K480" s="36"/>
      <c r="L480" s="79"/>
      <c r="M480" s="79"/>
      <c r="N480" s="74"/>
      <c r="O480" s="81" t="s">
        <v>179</v>
      </c>
      <c r="P480" s="83">
        <v>41566.469340277778</v>
      </c>
      <c r="Q480" s="81" t="s">
        <v>989</v>
      </c>
      <c r="R480" s="85" t="s">
        <v>2196</v>
      </c>
      <c r="S480" s="81" t="s">
        <v>2332</v>
      </c>
      <c r="T480" s="81" t="s">
        <v>2393</v>
      </c>
      <c r="U480" s="83">
        <v>41566.469340277778</v>
      </c>
      <c r="V480" s="85" t="s">
        <v>2960</v>
      </c>
      <c r="W480" s="81"/>
      <c r="X480" s="81"/>
      <c r="Y480" s="84" t="s">
        <v>4775</v>
      </c>
    </row>
    <row r="481" spans="1:25">
      <c r="A481" s="66" t="s">
        <v>377</v>
      </c>
      <c r="B481" s="66" t="s">
        <v>377</v>
      </c>
      <c r="C481" s="67"/>
      <c r="D481" s="68"/>
      <c r="E481" s="69"/>
      <c r="F481" s="70"/>
      <c r="G481" s="67"/>
      <c r="H481" s="71"/>
      <c r="I481" s="72"/>
      <c r="J481" s="72"/>
      <c r="K481" s="36"/>
      <c r="L481" s="79"/>
      <c r="M481" s="79"/>
      <c r="N481" s="74"/>
      <c r="O481" s="81" t="s">
        <v>179</v>
      </c>
      <c r="P481" s="83">
        <v>41566.476076388892</v>
      </c>
      <c r="Q481" s="81" t="s">
        <v>990</v>
      </c>
      <c r="R481" s="85" t="s">
        <v>2197</v>
      </c>
      <c r="S481" s="81" t="s">
        <v>2332</v>
      </c>
      <c r="T481" s="81" t="s">
        <v>2393</v>
      </c>
      <c r="U481" s="83">
        <v>41566.476076388892</v>
      </c>
      <c r="V481" s="85" t="s">
        <v>2961</v>
      </c>
      <c r="W481" s="81"/>
      <c r="X481" s="81"/>
      <c r="Y481" s="84" t="s">
        <v>4776</v>
      </c>
    </row>
    <row r="482" spans="1:25">
      <c r="A482" s="66" t="s">
        <v>377</v>
      </c>
      <c r="B482" s="66" t="s">
        <v>377</v>
      </c>
      <c r="C482" s="67"/>
      <c r="D482" s="68"/>
      <c r="E482" s="69"/>
      <c r="F482" s="70"/>
      <c r="G482" s="67"/>
      <c r="H482" s="71"/>
      <c r="I482" s="72"/>
      <c r="J482" s="72"/>
      <c r="K482" s="36"/>
      <c r="L482" s="79"/>
      <c r="M482" s="79"/>
      <c r="N482" s="74"/>
      <c r="O482" s="81" t="s">
        <v>179</v>
      </c>
      <c r="P482" s="83">
        <v>41566.476134259261</v>
      </c>
      <c r="Q482" s="81" t="s">
        <v>991</v>
      </c>
      <c r="R482" s="85" t="s">
        <v>2198</v>
      </c>
      <c r="S482" s="81" t="s">
        <v>2332</v>
      </c>
      <c r="T482" s="81" t="s">
        <v>2393</v>
      </c>
      <c r="U482" s="83">
        <v>41566.476134259261</v>
      </c>
      <c r="V482" s="85" t="s">
        <v>2962</v>
      </c>
      <c r="W482" s="81"/>
      <c r="X482" s="81"/>
      <c r="Y482" s="84" t="s">
        <v>4777</v>
      </c>
    </row>
    <row r="483" spans="1:25">
      <c r="A483" s="66" t="s">
        <v>377</v>
      </c>
      <c r="B483" s="66" t="s">
        <v>377</v>
      </c>
      <c r="C483" s="67"/>
      <c r="D483" s="68"/>
      <c r="E483" s="69"/>
      <c r="F483" s="70"/>
      <c r="G483" s="67"/>
      <c r="H483" s="71"/>
      <c r="I483" s="72"/>
      <c r="J483" s="72"/>
      <c r="K483" s="36"/>
      <c r="L483" s="79"/>
      <c r="M483" s="79"/>
      <c r="N483" s="74"/>
      <c r="O483" s="81" t="s">
        <v>179</v>
      </c>
      <c r="P483" s="83">
        <v>41566.476157407407</v>
      </c>
      <c r="Q483" s="81" t="s">
        <v>992</v>
      </c>
      <c r="R483" s="85" t="s">
        <v>2199</v>
      </c>
      <c r="S483" s="81" t="s">
        <v>2332</v>
      </c>
      <c r="T483" s="81" t="s">
        <v>2393</v>
      </c>
      <c r="U483" s="83">
        <v>41566.476157407407</v>
      </c>
      <c r="V483" s="85" t="s">
        <v>2963</v>
      </c>
      <c r="W483" s="81"/>
      <c r="X483" s="81"/>
      <c r="Y483" s="84" t="s">
        <v>4778</v>
      </c>
    </row>
    <row r="484" spans="1:25">
      <c r="A484" s="66" t="s">
        <v>377</v>
      </c>
      <c r="B484" s="66" t="s">
        <v>377</v>
      </c>
      <c r="C484" s="67"/>
      <c r="D484" s="68"/>
      <c r="E484" s="69"/>
      <c r="F484" s="70"/>
      <c r="G484" s="67"/>
      <c r="H484" s="71"/>
      <c r="I484" s="72"/>
      <c r="J484" s="72"/>
      <c r="K484" s="36"/>
      <c r="L484" s="79"/>
      <c r="M484" s="79"/>
      <c r="N484" s="74"/>
      <c r="O484" s="81" t="s">
        <v>179</v>
      </c>
      <c r="P484" s="83">
        <v>41566.482986111114</v>
      </c>
      <c r="Q484" s="81" t="s">
        <v>993</v>
      </c>
      <c r="R484" s="85" t="s">
        <v>2200</v>
      </c>
      <c r="S484" s="81" t="s">
        <v>2332</v>
      </c>
      <c r="T484" s="81" t="s">
        <v>2393</v>
      </c>
      <c r="U484" s="83">
        <v>41566.482986111114</v>
      </c>
      <c r="V484" s="85" t="s">
        <v>2964</v>
      </c>
      <c r="W484" s="81"/>
      <c r="X484" s="81"/>
      <c r="Y484" s="84" t="s">
        <v>4779</v>
      </c>
    </row>
    <row r="485" spans="1:25">
      <c r="A485" s="66" t="s">
        <v>377</v>
      </c>
      <c r="B485" s="66" t="s">
        <v>377</v>
      </c>
      <c r="C485" s="67"/>
      <c r="D485" s="68"/>
      <c r="E485" s="69"/>
      <c r="F485" s="70"/>
      <c r="G485" s="67"/>
      <c r="H485" s="71"/>
      <c r="I485" s="72"/>
      <c r="J485" s="72"/>
      <c r="K485" s="36"/>
      <c r="L485" s="79"/>
      <c r="M485" s="79"/>
      <c r="N485" s="74"/>
      <c r="O485" s="81" t="s">
        <v>179</v>
      </c>
      <c r="P485" s="83">
        <v>41566.483032407406</v>
      </c>
      <c r="Q485" s="81" t="s">
        <v>994</v>
      </c>
      <c r="R485" s="85" t="s">
        <v>2201</v>
      </c>
      <c r="S485" s="81" t="s">
        <v>2332</v>
      </c>
      <c r="T485" s="81" t="s">
        <v>2393</v>
      </c>
      <c r="U485" s="83">
        <v>41566.483032407406</v>
      </c>
      <c r="V485" s="85" t="s">
        <v>2965</v>
      </c>
      <c r="W485" s="81"/>
      <c r="X485" s="81"/>
      <c r="Y485" s="84" t="s">
        <v>4780</v>
      </c>
    </row>
    <row r="486" spans="1:25">
      <c r="A486" s="66" t="s">
        <v>377</v>
      </c>
      <c r="B486" s="66" t="s">
        <v>377</v>
      </c>
      <c r="C486" s="67"/>
      <c r="D486" s="68"/>
      <c r="E486" s="69"/>
      <c r="F486" s="70"/>
      <c r="G486" s="67"/>
      <c r="H486" s="71"/>
      <c r="I486" s="72"/>
      <c r="J486" s="72"/>
      <c r="K486" s="36"/>
      <c r="L486" s="79"/>
      <c r="M486" s="79"/>
      <c r="N486" s="74"/>
      <c r="O486" s="81" t="s">
        <v>179</v>
      </c>
      <c r="P486" s="83">
        <v>41566.483032407406</v>
      </c>
      <c r="Q486" s="81" t="s">
        <v>995</v>
      </c>
      <c r="R486" s="85" t="s">
        <v>2202</v>
      </c>
      <c r="S486" s="81" t="s">
        <v>2332</v>
      </c>
      <c r="T486" s="81" t="s">
        <v>2393</v>
      </c>
      <c r="U486" s="83">
        <v>41566.483032407406</v>
      </c>
      <c r="V486" s="85" t="s">
        <v>2966</v>
      </c>
      <c r="W486" s="81"/>
      <c r="X486" s="81"/>
      <c r="Y486" s="84" t="s">
        <v>4781</v>
      </c>
    </row>
    <row r="487" spans="1:25">
      <c r="A487" s="66" t="s">
        <v>377</v>
      </c>
      <c r="B487" s="66" t="s">
        <v>377</v>
      </c>
      <c r="C487" s="67"/>
      <c r="D487" s="68"/>
      <c r="E487" s="69"/>
      <c r="F487" s="70"/>
      <c r="G487" s="67"/>
      <c r="H487" s="71"/>
      <c r="I487" s="72"/>
      <c r="J487" s="72"/>
      <c r="K487" s="36"/>
      <c r="L487" s="79"/>
      <c r="M487" s="79"/>
      <c r="N487" s="74"/>
      <c r="O487" s="81" t="s">
        <v>179</v>
      </c>
      <c r="P487" s="83">
        <v>41566.486574074072</v>
      </c>
      <c r="Q487" s="81" t="s">
        <v>996</v>
      </c>
      <c r="R487" s="81"/>
      <c r="S487" s="81"/>
      <c r="T487" s="81" t="s">
        <v>2393</v>
      </c>
      <c r="U487" s="83">
        <v>41566.486574074072</v>
      </c>
      <c r="V487" s="85" t="s">
        <v>2967</v>
      </c>
      <c r="W487" s="81"/>
      <c r="X487" s="81"/>
      <c r="Y487" s="84" t="s">
        <v>4782</v>
      </c>
    </row>
    <row r="488" spans="1:25">
      <c r="A488" s="66" t="s">
        <v>377</v>
      </c>
      <c r="B488" s="66" t="s">
        <v>377</v>
      </c>
      <c r="C488" s="67"/>
      <c r="D488" s="68"/>
      <c r="E488" s="69"/>
      <c r="F488" s="70"/>
      <c r="G488" s="67"/>
      <c r="H488" s="71"/>
      <c r="I488" s="72"/>
      <c r="J488" s="72"/>
      <c r="K488" s="36"/>
      <c r="L488" s="79"/>
      <c r="M488" s="79"/>
      <c r="N488" s="74"/>
      <c r="O488" s="81" t="s">
        <v>179</v>
      </c>
      <c r="P488" s="83">
        <v>41566.550856481481</v>
      </c>
      <c r="Q488" s="81" t="s">
        <v>997</v>
      </c>
      <c r="R488" s="81"/>
      <c r="S488" s="81"/>
      <c r="T488" s="81" t="s">
        <v>2393</v>
      </c>
      <c r="U488" s="83">
        <v>41566.550856481481</v>
      </c>
      <c r="V488" s="85" t="s">
        <v>2968</v>
      </c>
      <c r="W488" s="81"/>
      <c r="X488" s="81"/>
      <c r="Y488" s="84" t="s">
        <v>4783</v>
      </c>
    </row>
    <row r="489" spans="1:25">
      <c r="A489" s="66" t="s">
        <v>377</v>
      </c>
      <c r="B489" s="66" t="s">
        <v>377</v>
      </c>
      <c r="C489" s="67"/>
      <c r="D489" s="68"/>
      <c r="E489" s="69"/>
      <c r="F489" s="70"/>
      <c r="G489" s="67"/>
      <c r="H489" s="71"/>
      <c r="I489" s="72"/>
      <c r="J489" s="72"/>
      <c r="K489" s="36"/>
      <c r="L489" s="79"/>
      <c r="M489" s="79"/>
      <c r="N489" s="74"/>
      <c r="O489" s="81" t="s">
        <v>179</v>
      </c>
      <c r="P489" s="83">
        <v>41566.55605324074</v>
      </c>
      <c r="Q489" s="81" t="s">
        <v>998</v>
      </c>
      <c r="R489" s="85" t="s">
        <v>2203</v>
      </c>
      <c r="S489" s="81" t="s">
        <v>2332</v>
      </c>
      <c r="T489" s="81" t="s">
        <v>2393</v>
      </c>
      <c r="U489" s="83">
        <v>41566.55605324074</v>
      </c>
      <c r="V489" s="85" t="s">
        <v>2969</v>
      </c>
      <c r="W489" s="81"/>
      <c r="X489" s="81"/>
      <c r="Y489" s="84" t="s">
        <v>4784</v>
      </c>
    </row>
    <row r="490" spans="1:25">
      <c r="A490" s="66" t="s">
        <v>377</v>
      </c>
      <c r="B490" s="66" t="s">
        <v>377</v>
      </c>
      <c r="C490" s="67"/>
      <c r="D490" s="68"/>
      <c r="E490" s="69"/>
      <c r="F490" s="70"/>
      <c r="G490" s="67"/>
      <c r="H490" s="71"/>
      <c r="I490" s="72"/>
      <c r="J490" s="72"/>
      <c r="K490" s="36"/>
      <c r="L490" s="79"/>
      <c r="M490" s="79"/>
      <c r="N490" s="74"/>
      <c r="O490" s="81" t="s">
        <v>179</v>
      </c>
      <c r="P490" s="83">
        <v>41566.607986111114</v>
      </c>
      <c r="Q490" s="81" t="s">
        <v>999</v>
      </c>
      <c r="R490" s="85" t="s">
        <v>2204</v>
      </c>
      <c r="S490" s="81" t="s">
        <v>2332</v>
      </c>
      <c r="T490" s="81" t="s">
        <v>2393</v>
      </c>
      <c r="U490" s="83">
        <v>41566.607986111114</v>
      </c>
      <c r="V490" s="85" t="s">
        <v>2970</v>
      </c>
      <c r="W490" s="81"/>
      <c r="X490" s="81"/>
      <c r="Y490" s="84" t="s">
        <v>4785</v>
      </c>
    </row>
    <row r="491" spans="1:25">
      <c r="A491" s="66" t="s">
        <v>374</v>
      </c>
      <c r="B491" s="66" t="s">
        <v>377</v>
      </c>
      <c r="C491" s="67"/>
      <c r="D491" s="68"/>
      <c r="E491" s="69"/>
      <c r="F491" s="70"/>
      <c r="G491" s="67"/>
      <c r="H491" s="71"/>
      <c r="I491" s="72"/>
      <c r="J491" s="72"/>
      <c r="K491" s="36"/>
      <c r="L491" s="79"/>
      <c r="M491" s="79"/>
      <c r="N491" s="74"/>
      <c r="O491" s="81" t="s">
        <v>622</v>
      </c>
      <c r="P491" s="83">
        <v>41566.759641203702</v>
      </c>
      <c r="Q491" s="81" t="s">
        <v>978</v>
      </c>
      <c r="R491" s="81"/>
      <c r="S491" s="81"/>
      <c r="T491" s="81" t="s">
        <v>2393</v>
      </c>
      <c r="U491" s="83">
        <v>41566.759641203702</v>
      </c>
      <c r="V491" s="85" t="s">
        <v>2949</v>
      </c>
      <c r="W491" s="81"/>
      <c r="X491" s="81"/>
      <c r="Y491" s="84" t="s">
        <v>4764</v>
      </c>
    </row>
    <row r="492" spans="1:25">
      <c r="A492" s="66" t="s">
        <v>374</v>
      </c>
      <c r="B492" s="66" t="s">
        <v>567</v>
      </c>
      <c r="C492" s="67"/>
      <c r="D492" s="68"/>
      <c r="E492" s="69"/>
      <c r="F492" s="70"/>
      <c r="G492" s="67"/>
      <c r="H492" s="71"/>
      <c r="I492" s="72"/>
      <c r="J492" s="72"/>
      <c r="K492" s="36"/>
      <c r="L492" s="79"/>
      <c r="M492" s="79"/>
      <c r="N492" s="74"/>
      <c r="O492" s="81" t="s">
        <v>621</v>
      </c>
      <c r="P492" s="83">
        <v>41566.759641203702</v>
      </c>
      <c r="Q492" s="81" t="s">
        <v>978</v>
      </c>
      <c r="R492" s="81"/>
      <c r="S492" s="81"/>
      <c r="T492" s="81" t="s">
        <v>2393</v>
      </c>
      <c r="U492" s="83">
        <v>41566.759641203702</v>
      </c>
      <c r="V492" s="85" t="s">
        <v>2949</v>
      </c>
      <c r="W492" s="81"/>
      <c r="X492" s="81"/>
      <c r="Y492" s="84" t="s">
        <v>4764</v>
      </c>
    </row>
    <row r="493" spans="1:25">
      <c r="A493" s="66" t="s">
        <v>374</v>
      </c>
      <c r="B493" s="66" t="s">
        <v>528</v>
      </c>
      <c r="C493" s="67"/>
      <c r="D493" s="68"/>
      <c r="E493" s="69"/>
      <c r="F493" s="70"/>
      <c r="G493" s="67"/>
      <c r="H493" s="71"/>
      <c r="I493" s="72"/>
      <c r="J493" s="72"/>
      <c r="K493" s="36"/>
      <c r="L493" s="79"/>
      <c r="M493" s="79"/>
      <c r="N493" s="74"/>
      <c r="O493" s="81" t="s">
        <v>622</v>
      </c>
      <c r="P493" s="83">
        <v>41566.834988425922</v>
      </c>
      <c r="Q493" s="81" t="s">
        <v>1000</v>
      </c>
      <c r="R493" s="81"/>
      <c r="S493" s="81"/>
      <c r="T493" s="81" t="s">
        <v>2393</v>
      </c>
      <c r="U493" s="83">
        <v>41566.834988425922</v>
      </c>
      <c r="V493" s="85" t="s">
        <v>2971</v>
      </c>
      <c r="W493" s="81"/>
      <c r="X493" s="81"/>
      <c r="Y493" s="84" t="s">
        <v>4786</v>
      </c>
    </row>
    <row r="494" spans="1:25">
      <c r="A494" s="66" t="s">
        <v>374</v>
      </c>
      <c r="B494" s="66" t="s">
        <v>568</v>
      </c>
      <c r="C494" s="67"/>
      <c r="D494" s="68"/>
      <c r="E494" s="69"/>
      <c r="F494" s="70"/>
      <c r="G494" s="67"/>
      <c r="H494" s="71"/>
      <c r="I494" s="72"/>
      <c r="J494" s="72"/>
      <c r="K494" s="36"/>
      <c r="L494" s="79"/>
      <c r="M494" s="79"/>
      <c r="N494" s="74"/>
      <c r="O494" s="81" t="s">
        <v>622</v>
      </c>
      <c r="P494" s="83">
        <v>41566.834988425922</v>
      </c>
      <c r="Q494" s="81" t="s">
        <v>1000</v>
      </c>
      <c r="R494" s="81"/>
      <c r="S494" s="81"/>
      <c r="T494" s="81" t="s">
        <v>2393</v>
      </c>
      <c r="U494" s="83">
        <v>41566.834988425922</v>
      </c>
      <c r="V494" s="85" t="s">
        <v>2971</v>
      </c>
      <c r="W494" s="81"/>
      <c r="X494" s="81"/>
      <c r="Y494" s="84" t="s">
        <v>4786</v>
      </c>
    </row>
    <row r="495" spans="1:25">
      <c r="A495" s="66" t="s">
        <v>374</v>
      </c>
      <c r="B495" s="66" t="s">
        <v>568</v>
      </c>
      <c r="C495" s="67"/>
      <c r="D495" s="68"/>
      <c r="E495" s="69"/>
      <c r="F495" s="70"/>
      <c r="G495" s="67"/>
      <c r="H495" s="71"/>
      <c r="I495" s="72"/>
      <c r="J495" s="72"/>
      <c r="K495" s="36"/>
      <c r="L495" s="79"/>
      <c r="M495" s="79"/>
      <c r="N495" s="74"/>
      <c r="O495" s="81" t="s">
        <v>622</v>
      </c>
      <c r="P495" s="83">
        <v>41566.837800925925</v>
      </c>
      <c r="Q495" s="81" t="s">
        <v>1001</v>
      </c>
      <c r="R495" s="81"/>
      <c r="S495" s="81"/>
      <c r="T495" s="81" t="s">
        <v>2393</v>
      </c>
      <c r="U495" s="83">
        <v>41566.837800925925</v>
      </c>
      <c r="V495" s="85" t="s">
        <v>2972</v>
      </c>
      <c r="W495" s="81"/>
      <c r="X495" s="81"/>
      <c r="Y495" s="84" t="s">
        <v>4787</v>
      </c>
    </row>
    <row r="496" spans="1:25">
      <c r="A496" s="66" t="s">
        <v>378</v>
      </c>
      <c r="B496" s="66" t="s">
        <v>379</v>
      </c>
      <c r="C496" s="67"/>
      <c r="D496" s="68"/>
      <c r="E496" s="69"/>
      <c r="F496" s="70"/>
      <c r="G496" s="67"/>
      <c r="H496" s="71"/>
      <c r="I496" s="72"/>
      <c r="J496" s="72"/>
      <c r="K496" s="36"/>
      <c r="L496" s="79"/>
      <c r="M496" s="79"/>
      <c r="N496" s="74"/>
      <c r="O496" s="81" t="s">
        <v>621</v>
      </c>
      <c r="P496" s="83">
        <v>41564.508229166669</v>
      </c>
      <c r="Q496" s="81" t="s">
        <v>1002</v>
      </c>
      <c r="R496" s="85" t="s">
        <v>2205</v>
      </c>
      <c r="S496" s="81" t="s">
        <v>2358</v>
      </c>
      <c r="T496" s="81" t="s">
        <v>2393</v>
      </c>
      <c r="U496" s="83">
        <v>41564.508229166669</v>
      </c>
      <c r="V496" s="85" t="s">
        <v>2973</v>
      </c>
      <c r="W496" s="81"/>
      <c r="X496" s="81"/>
      <c r="Y496" s="84" t="s">
        <v>4788</v>
      </c>
    </row>
    <row r="497" spans="1:25">
      <c r="A497" s="66" t="s">
        <v>379</v>
      </c>
      <c r="B497" s="66" t="s">
        <v>378</v>
      </c>
      <c r="C497" s="67"/>
      <c r="D497" s="68"/>
      <c r="E497" s="69"/>
      <c r="F497" s="70"/>
      <c r="G497" s="67"/>
      <c r="H497" s="71"/>
      <c r="I497" s="72"/>
      <c r="J497" s="72"/>
      <c r="K497" s="36"/>
      <c r="L497" s="79"/>
      <c r="M497" s="79"/>
      <c r="N497" s="74"/>
      <c r="O497" s="81" t="s">
        <v>622</v>
      </c>
      <c r="P497" s="83">
        <v>41564.527407407404</v>
      </c>
      <c r="Q497" s="81" t="s">
        <v>1003</v>
      </c>
      <c r="R497" s="85" t="s">
        <v>2205</v>
      </c>
      <c r="S497" s="81" t="s">
        <v>2358</v>
      </c>
      <c r="T497" s="81" t="s">
        <v>2393</v>
      </c>
      <c r="U497" s="83">
        <v>41564.527407407404</v>
      </c>
      <c r="V497" s="85" t="s">
        <v>2974</v>
      </c>
      <c r="W497" s="81"/>
      <c r="X497" s="81"/>
      <c r="Y497" s="84" t="s">
        <v>4789</v>
      </c>
    </row>
    <row r="498" spans="1:25">
      <c r="A498" s="66" t="s">
        <v>379</v>
      </c>
      <c r="B498" s="66" t="s">
        <v>569</v>
      </c>
      <c r="C498" s="67"/>
      <c r="D498" s="68"/>
      <c r="E498" s="69"/>
      <c r="F498" s="70"/>
      <c r="G498" s="67"/>
      <c r="H498" s="71"/>
      <c r="I498" s="72"/>
      <c r="J498" s="72"/>
      <c r="K498" s="36"/>
      <c r="L498" s="79"/>
      <c r="M498" s="79"/>
      <c r="N498" s="74"/>
      <c r="O498" s="81" t="s">
        <v>622</v>
      </c>
      <c r="P498" s="83">
        <v>41566.894930555558</v>
      </c>
      <c r="Q498" s="81" t="s">
        <v>1004</v>
      </c>
      <c r="R498" s="81"/>
      <c r="S498" s="81"/>
      <c r="T498" s="81" t="s">
        <v>2393</v>
      </c>
      <c r="U498" s="83">
        <v>41566.894930555558</v>
      </c>
      <c r="V498" s="85" t="s">
        <v>2975</v>
      </c>
      <c r="W498" s="81">
        <v>44.884770289999999</v>
      </c>
      <c r="X498" s="81">
        <v>-93.215878070000002</v>
      </c>
      <c r="Y498" s="84" t="s">
        <v>4790</v>
      </c>
    </row>
    <row r="499" spans="1:25">
      <c r="A499" s="66" t="s">
        <v>365</v>
      </c>
      <c r="B499" s="66" t="s">
        <v>570</v>
      </c>
      <c r="C499" s="67"/>
      <c r="D499" s="68"/>
      <c r="E499" s="69"/>
      <c r="F499" s="70"/>
      <c r="G499" s="67"/>
      <c r="H499" s="71"/>
      <c r="I499" s="72"/>
      <c r="J499" s="72"/>
      <c r="K499" s="36"/>
      <c r="L499" s="79"/>
      <c r="M499" s="79"/>
      <c r="N499" s="74"/>
      <c r="O499" s="81" t="s">
        <v>622</v>
      </c>
      <c r="P499" s="83">
        <v>41566.849733796298</v>
      </c>
      <c r="Q499" s="81" t="s">
        <v>1005</v>
      </c>
      <c r="R499" s="81"/>
      <c r="S499" s="81"/>
      <c r="T499" s="81" t="s">
        <v>2393</v>
      </c>
      <c r="U499" s="83">
        <v>41566.849733796298</v>
      </c>
      <c r="V499" s="85" t="s">
        <v>2976</v>
      </c>
      <c r="W499" s="81"/>
      <c r="X499" s="81"/>
      <c r="Y499" s="84" t="s">
        <v>4791</v>
      </c>
    </row>
    <row r="500" spans="1:25">
      <c r="A500" s="66" t="s">
        <v>380</v>
      </c>
      <c r="B500" s="66" t="s">
        <v>570</v>
      </c>
      <c r="C500" s="67"/>
      <c r="D500" s="68"/>
      <c r="E500" s="69"/>
      <c r="F500" s="70"/>
      <c r="G500" s="67"/>
      <c r="H500" s="71"/>
      <c r="I500" s="72"/>
      <c r="J500" s="72"/>
      <c r="K500" s="36"/>
      <c r="L500" s="79"/>
      <c r="M500" s="79"/>
      <c r="N500" s="74"/>
      <c r="O500" s="81" t="s">
        <v>622</v>
      </c>
      <c r="P500" s="83">
        <v>41566.812141203707</v>
      </c>
      <c r="Q500" s="81" t="s">
        <v>1005</v>
      </c>
      <c r="R500" s="81"/>
      <c r="S500" s="81"/>
      <c r="T500" s="81" t="s">
        <v>2393</v>
      </c>
      <c r="U500" s="83">
        <v>41566.812141203707</v>
      </c>
      <c r="V500" s="85" t="s">
        <v>2977</v>
      </c>
      <c r="W500" s="81"/>
      <c r="X500" s="81"/>
      <c r="Y500" s="84" t="s">
        <v>4792</v>
      </c>
    </row>
    <row r="501" spans="1:25">
      <c r="A501" s="66" t="s">
        <v>381</v>
      </c>
      <c r="B501" s="66" t="s">
        <v>381</v>
      </c>
      <c r="C501" s="67"/>
      <c r="D501" s="68"/>
      <c r="E501" s="69"/>
      <c r="F501" s="70"/>
      <c r="G501" s="67"/>
      <c r="H501" s="71"/>
      <c r="I501" s="72"/>
      <c r="J501" s="72"/>
      <c r="K501" s="36"/>
      <c r="L501" s="79"/>
      <c r="M501" s="79"/>
      <c r="N501" s="74"/>
      <c r="O501" s="81" t="s">
        <v>179</v>
      </c>
      <c r="P501" s="83">
        <v>41565.734467592592</v>
      </c>
      <c r="Q501" s="81" t="s">
        <v>1006</v>
      </c>
      <c r="R501" s="81"/>
      <c r="S501" s="81"/>
      <c r="T501" s="81" t="s">
        <v>2393</v>
      </c>
      <c r="U501" s="83">
        <v>41565.734467592592</v>
      </c>
      <c r="V501" s="85" t="s">
        <v>2978</v>
      </c>
      <c r="W501" s="81"/>
      <c r="X501" s="81"/>
      <c r="Y501" s="84" t="s">
        <v>4793</v>
      </c>
    </row>
    <row r="502" spans="1:25">
      <c r="A502" s="66" t="s">
        <v>381</v>
      </c>
      <c r="B502" s="66" t="s">
        <v>381</v>
      </c>
      <c r="C502" s="67"/>
      <c r="D502" s="68"/>
      <c r="E502" s="69"/>
      <c r="F502" s="70"/>
      <c r="G502" s="67"/>
      <c r="H502" s="71"/>
      <c r="I502" s="72"/>
      <c r="J502" s="72"/>
      <c r="K502" s="36"/>
      <c r="L502" s="79"/>
      <c r="M502" s="79"/>
      <c r="N502" s="74"/>
      <c r="O502" s="81" t="s">
        <v>179</v>
      </c>
      <c r="P502" s="83">
        <v>41565.83861111111</v>
      </c>
      <c r="Q502" s="81" t="s">
        <v>1007</v>
      </c>
      <c r="R502" s="81"/>
      <c r="S502" s="81"/>
      <c r="T502" s="81" t="s">
        <v>2393</v>
      </c>
      <c r="U502" s="83">
        <v>41565.83861111111</v>
      </c>
      <c r="V502" s="85" t="s">
        <v>2979</v>
      </c>
      <c r="W502" s="81"/>
      <c r="X502" s="81"/>
      <c r="Y502" s="84" t="s">
        <v>4794</v>
      </c>
    </row>
    <row r="503" spans="1:25">
      <c r="A503" s="66" t="s">
        <v>381</v>
      </c>
      <c r="B503" s="66" t="s">
        <v>425</v>
      </c>
      <c r="C503" s="67"/>
      <c r="D503" s="68"/>
      <c r="E503" s="69"/>
      <c r="F503" s="70"/>
      <c r="G503" s="67"/>
      <c r="H503" s="71"/>
      <c r="I503" s="72"/>
      <c r="J503" s="72"/>
      <c r="K503" s="36"/>
      <c r="L503" s="79"/>
      <c r="M503" s="79"/>
      <c r="N503" s="74"/>
      <c r="O503" s="81" t="s">
        <v>622</v>
      </c>
      <c r="P503" s="83">
        <v>41565.839884259258</v>
      </c>
      <c r="Q503" s="81" t="s">
        <v>1008</v>
      </c>
      <c r="R503" s="81"/>
      <c r="S503" s="81"/>
      <c r="T503" s="81" t="s">
        <v>2450</v>
      </c>
      <c r="U503" s="83">
        <v>41565.839884259258</v>
      </c>
      <c r="V503" s="85" t="s">
        <v>2980</v>
      </c>
      <c r="W503" s="81"/>
      <c r="X503" s="81"/>
      <c r="Y503" s="84" t="s">
        <v>4795</v>
      </c>
    </row>
    <row r="504" spans="1:25">
      <c r="A504" s="66" t="s">
        <v>381</v>
      </c>
      <c r="B504" s="66" t="s">
        <v>494</v>
      </c>
      <c r="C504" s="67"/>
      <c r="D504" s="68"/>
      <c r="E504" s="69"/>
      <c r="F504" s="70"/>
      <c r="G504" s="67"/>
      <c r="H504" s="71"/>
      <c r="I504" s="72"/>
      <c r="J504" s="72"/>
      <c r="K504" s="36"/>
      <c r="L504" s="79"/>
      <c r="M504" s="79"/>
      <c r="N504" s="74"/>
      <c r="O504" s="81" t="s">
        <v>622</v>
      </c>
      <c r="P504" s="83">
        <v>41565.839884259258</v>
      </c>
      <c r="Q504" s="81" t="s">
        <v>1008</v>
      </c>
      <c r="R504" s="81"/>
      <c r="S504" s="81"/>
      <c r="T504" s="81" t="s">
        <v>2450</v>
      </c>
      <c r="U504" s="83">
        <v>41565.839884259258</v>
      </c>
      <c r="V504" s="85" t="s">
        <v>2980</v>
      </c>
      <c r="W504" s="81"/>
      <c r="X504" s="81"/>
      <c r="Y504" s="84" t="s">
        <v>4795</v>
      </c>
    </row>
    <row r="505" spans="1:25">
      <c r="A505" s="66" t="s">
        <v>381</v>
      </c>
      <c r="B505" s="66" t="s">
        <v>423</v>
      </c>
      <c r="C505" s="67"/>
      <c r="D505" s="68"/>
      <c r="E505" s="69"/>
      <c r="F505" s="70"/>
      <c r="G505" s="67"/>
      <c r="H505" s="71"/>
      <c r="I505" s="72"/>
      <c r="J505" s="72"/>
      <c r="K505" s="36"/>
      <c r="L505" s="79"/>
      <c r="M505" s="79"/>
      <c r="N505" s="74"/>
      <c r="O505" s="81" t="s">
        <v>622</v>
      </c>
      <c r="P505" s="83">
        <v>41565.839884259258</v>
      </c>
      <c r="Q505" s="81" t="s">
        <v>1008</v>
      </c>
      <c r="R505" s="81"/>
      <c r="S505" s="81"/>
      <c r="T505" s="81" t="s">
        <v>2450</v>
      </c>
      <c r="U505" s="83">
        <v>41565.839884259258</v>
      </c>
      <c r="V505" s="85" t="s">
        <v>2980</v>
      </c>
      <c r="W505" s="81"/>
      <c r="X505" s="81"/>
      <c r="Y505" s="84" t="s">
        <v>4795</v>
      </c>
    </row>
    <row r="506" spans="1:25">
      <c r="A506" s="66" t="s">
        <v>381</v>
      </c>
      <c r="B506" s="66" t="s">
        <v>381</v>
      </c>
      <c r="C506" s="67"/>
      <c r="D506" s="68"/>
      <c r="E506" s="69"/>
      <c r="F506" s="70"/>
      <c r="G506" s="67"/>
      <c r="H506" s="71"/>
      <c r="I506" s="72"/>
      <c r="J506" s="72"/>
      <c r="K506" s="36"/>
      <c r="L506" s="79"/>
      <c r="M506" s="79"/>
      <c r="N506" s="74"/>
      <c r="O506" s="81" t="s">
        <v>179</v>
      </c>
      <c r="P506" s="83">
        <v>41565.903055555558</v>
      </c>
      <c r="Q506" s="81" t="s">
        <v>1009</v>
      </c>
      <c r="R506" s="85" t="s">
        <v>2206</v>
      </c>
      <c r="S506" s="81" t="s">
        <v>2359</v>
      </c>
      <c r="T506" s="81" t="s">
        <v>2393</v>
      </c>
      <c r="U506" s="83">
        <v>41565.903055555558</v>
      </c>
      <c r="V506" s="85" t="s">
        <v>2981</v>
      </c>
      <c r="W506" s="81"/>
      <c r="X506" s="81"/>
      <c r="Y506" s="84" t="s">
        <v>4796</v>
      </c>
    </row>
    <row r="507" spans="1:25">
      <c r="A507" s="66" t="s">
        <v>381</v>
      </c>
      <c r="B507" s="66" t="s">
        <v>381</v>
      </c>
      <c r="C507" s="67"/>
      <c r="D507" s="68"/>
      <c r="E507" s="69"/>
      <c r="F507" s="70"/>
      <c r="G507" s="67"/>
      <c r="H507" s="71"/>
      <c r="I507" s="72"/>
      <c r="J507" s="72"/>
      <c r="K507" s="36"/>
      <c r="L507" s="79"/>
      <c r="M507" s="79"/>
      <c r="N507" s="74"/>
      <c r="O507" s="81" t="s">
        <v>179</v>
      </c>
      <c r="P507" s="83">
        <v>41566.9140625</v>
      </c>
      <c r="Q507" s="81" t="s">
        <v>1010</v>
      </c>
      <c r="R507" s="81"/>
      <c r="S507" s="81"/>
      <c r="T507" s="81" t="s">
        <v>2451</v>
      </c>
      <c r="U507" s="83">
        <v>41566.9140625</v>
      </c>
      <c r="V507" s="85" t="s">
        <v>2982</v>
      </c>
      <c r="W507" s="81"/>
      <c r="X507" s="81"/>
      <c r="Y507" s="84" t="s">
        <v>4797</v>
      </c>
    </row>
    <row r="508" spans="1:25">
      <c r="A508" s="66" t="s">
        <v>381</v>
      </c>
      <c r="B508" s="66" t="s">
        <v>426</v>
      </c>
      <c r="C508" s="67"/>
      <c r="D508" s="68"/>
      <c r="E508" s="69"/>
      <c r="F508" s="70"/>
      <c r="G508" s="67"/>
      <c r="H508" s="71"/>
      <c r="I508" s="72"/>
      <c r="J508" s="72"/>
      <c r="K508" s="36"/>
      <c r="L508" s="79"/>
      <c r="M508" s="79"/>
      <c r="N508" s="74"/>
      <c r="O508" s="81" t="s">
        <v>622</v>
      </c>
      <c r="P508" s="83">
        <v>41566.914571759262</v>
      </c>
      <c r="Q508" s="81" t="s">
        <v>882</v>
      </c>
      <c r="R508" s="81"/>
      <c r="S508" s="81"/>
      <c r="T508" s="81" t="s">
        <v>2393</v>
      </c>
      <c r="U508" s="83">
        <v>41566.914571759262</v>
      </c>
      <c r="V508" s="85" t="s">
        <v>2983</v>
      </c>
      <c r="W508" s="81"/>
      <c r="X508" s="81"/>
      <c r="Y508" s="84" t="s">
        <v>4798</v>
      </c>
    </row>
    <row r="509" spans="1:25">
      <c r="A509" s="66" t="s">
        <v>382</v>
      </c>
      <c r="B509" s="66" t="s">
        <v>571</v>
      </c>
      <c r="C509" s="67"/>
      <c r="D509" s="68"/>
      <c r="E509" s="69"/>
      <c r="F509" s="70"/>
      <c r="G509" s="67"/>
      <c r="H509" s="71"/>
      <c r="I509" s="72"/>
      <c r="J509" s="72"/>
      <c r="K509" s="36"/>
      <c r="L509" s="79"/>
      <c r="M509" s="79"/>
      <c r="N509" s="74"/>
      <c r="O509" s="81" t="s">
        <v>622</v>
      </c>
      <c r="P509" s="83">
        <v>41566.708240740743</v>
      </c>
      <c r="Q509" s="81" t="s">
        <v>1011</v>
      </c>
      <c r="R509" s="81"/>
      <c r="S509" s="81"/>
      <c r="T509" s="81" t="s">
        <v>2452</v>
      </c>
      <c r="U509" s="83">
        <v>41566.708240740743</v>
      </c>
      <c r="V509" s="85" t="s">
        <v>2984</v>
      </c>
      <c r="W509" s="81"/>
      <c r="X509" s="81"/>
      <c r="Y509" s="84" t="s">
        <v>4799</v>
      </c>
    </row>
    <row r="510" spans="1:25">
      <c r="A510" s="66" t="s">
        <v>382</v>
      </c>
      <c r="B510" s="66" t="s">
        <v>571</v>
      </c>
      <c r="C510" s="67"/>
      <c r="D510" s="68"/>
      <c r="E510" s="69"/>
      <c r="F510" s="70"/>
      <c r="G510" s="67"/>
      <c r="H510" s="71"/>
      <c r="I510" s="72"/>
      <c r="J510" s="72"/>
      <c r="K510" s="36"/>
      <c r="L510" s="79"/>
      <c r="M510" s="79"/>
      <c r="N510" s="74"/>
      <c r="O510" s="81" t="s">
        <v>622</v>
      </c>
      <c r="P510" s="83">
        <v>41566.801064814812</v>
      </c>
      <c r="Q510" s="81" t="s">
        <v>1012</v>
      </c>
      <c r="R510" s="81"/>
      <c r="S510" s="81"/>
      <c r="T510" s="81" t="s">
        <v>2393</v>
      </c>
      <c r="U510" s="83">
        <v>41566.801064814812</v>
      </c>
      <c r="V510" s="85" t="s">
        <v>2985</v>
      </c>
      <c r="W510" s="81"/>
      <c r="X510" s="81"/>
      <c r="Y510" s="84" t="s">
        <v>4800</v>
      </c>
    </row>
    <row r="511" spans="1:25">
      <c r="A511" s="66" t="s">
        <v>383</v>
      </c>
      <c r="B511" s="66" t="s">
        <v>571</v>
      </c>
      <c r="C511" s="67"/>
      <c r="D511" s="68"/>
      <c r="E511" s="69"/>
      <c r="F511" s="70"/>
      <c r="G511" s="67"/>
      <c r="H511" s="71"/>
      <c r="I511" s="72"/>
      <c r="J511" s="72"/>
      <c r="K511" s="36"/>
      <c r="L511" s="79"/>
      <c r="M511" s="79"/>
      <c r="N511" s="74"/>
      <c r="O511" s="81" t="s">
        <v>622</v>
      </c>
      <c r="P511" s="83">
        <v>41566.706354166665</v>
      </c>
      <c r="Q511" s="81" t="s">
        <v>1013</v>
      </c>
      <c r="R511" s="81"/>
      <c r="S511" s="81"/>
      <c r="T511" s="81" t="s">
        <v>2452</v>
      </c>
      <c r="U511" s="83">
        <v>41566.706354166665</v>
      </c>
      <c r="V511" s="85" t="s">
        <v>2986</v>
      </c>
      <c r="W511" s="81">
        <v>38.915914899999997</v>
      </c>
      <c r="X511" s="81">
        <v>-77.045314500000003</v>
      </c>
      <c r="Y511" s="84" t="s">
        <v>4801</v>
      </c>
    </row>
    <row r="512" spans="1:25">
      <c r="A512" s="66" t="s">
        <v>383</v>
      </c>
      <c r="B512" s="66" t="s">
        <v>571</v>
      </c>
      <c r="C512" s="67"/>
      <c r="D512" s="68"/>
      <c r="E512" s="69"/>
      <c r="F512" s="70"/>
      <c r="G512" s="67"/>
      <c r="H512" s="71"/>
      <c r="I512" s="72"/>
      <c r="J512" s="72"/>
      <c r="K512" s="36"/>
      <c r="L512" s="79"/>
      <c r="M512" s="79"/>
      <c r="N512" s="74"/>
      <c r="O512" s="81" t="s">
        <v>622</v>
      </c>
      <c r="P512" s="83">
        <v>41566.93608796296</v>
      </c>
      <c r="Q512" s="81" t="s">
        <v>1014</v>
      </c>
      <c r="R512" s="81"/>
      <c r="S512" s="81"/>
      <c r="T512" s="81" t="s">
        <v>2393</v>
      </c>
      <c r="U512" s="83">
        <v>41566.93608796296</v>
      </c>
      <c r="V512" s="85" t="s">
        <v>2987</v>
      </c>
      <c r="W512" s="81"/>
      <c r="X512" s="81"/>
      <c r="Y512" s="84" t="s">
        <v>4802</v>
      </c>
    </row>
    <row r="513" spans="1:25">
      <c r="A513" s="66" t="s">
        <v>382</v>
      </c>
      <c r="B513" s="66" t="s">
        <v>382</v>
      </c>
      <c r="C513" s="67"/>
      <c r="D513" s="68"/>
      <c r="E513" s="69"/>
      <c r="F513" s="70"/>
      <c r="G513" s="67"/>
      <c r="H513" s="71"/>
      <c r="I513" s="72"/>
      <c r="J513" s="72"/>
      <c r="K513" s="36"/>
      <c r="L513" s="79"/>
      <c r="M513" s="79"/>
      <c r="N513" s="74"/>
      <c r="O513" s="81" t="s">
        <v>179</v>
      </c>
      <c r="P513" s="83">
        <v>41564.688761574071</v>
      </c>
      <c r="Q513" s="81" t="s">
        <v>1015</v>
      </c>
      <c r="R513" s="81"/>
      <c r="S513" s="81"/>
      <c r="T513" s="81" t="s">
        <v>2393</v>
      </c>
      <c r="U513" s="83">
        <v>41564.688761574071</v>
      </c>
      <c r="V513" s="85" t="s">
        <v>2988</v>
      </c>
      <c r="W513" s="81"/>
      <c r="X513" s="81"/>
      <c r="Y513" s="84" t="s">
        <v>4803</v>
      </c>
    </row>
    <row r="514" spans="1:25">
      <c r="A514" s="66" t="s">
        <v>382</v>
      </c>
      <c r="B514" s="66" t="s">
        <v>382</v>
      </c>
      <c r="C514" s="67"/>
      <c r="D514" s="68"/>
      <c r="E514" s="69"/>
      <c r="F514" s="70"/>
      <c r="G514" s="67"/>
      <c r="H514" s="71"/>
      <c r="I514" s="72"/>
      <c r="J514" s="72"/>
      <c r="K514" s="36"/>
      <c r="L514" s="79"/>
      <c r="M514" s="79"/>
      <c r="N514" s="74"/>
      <c r="O514" s="81" t="s">
        <v>179</v>
      </c>
      <c r="P514" s="83">
        <v>41566.519490740742</v>
      </c>
      <c r="Q514" s="81" t="s">
        <v>1016</v>
      </c>
      <c r="R514" s="81"/>
      <c r="S514" s="81"/>
      <c r="T514" s="81" t="s">
        <v>2453</v>
      </c>
      <c r="U514" s="83">
        <v>41566.519490740742</v>
      </c>
      <c r="V514" s="85" t="s">
        <v>2989</v>
      </c>
      <c r="W514" s="81"/>
      <c r="X514" s="81"/>
      <c r="Y514" s="84" t="s">
        <v>4804</v>
      </c>
    </row>
    <row r="515" spans="1:25">
      <c r="A515" s="66" t="s">
        <v>382</v>
      </c>
      <c r="B515" s="66" t="s">
        <v>493</v>
      </c>
      <c r="C515" s="67"/>
      <c r="D515" s="68"/>
      <c r="E515" s="69"/>
      <c r="F515" s="70"/>
      <c r="G515" s="67"/>
      <c r="H515" s="71"/>
      <c r="I515" s="72"/>
      <c r="J515" s="72"/>
      <c r="K515" s="36"/>
      <c r="L515" s="79"/>
      <c r="M515" s="79"/>
      <c r="N515" s="74"/>
      <c r="O515" s="81" t="s">
        <v>622</v>
      </c>
      <c r="P515" s="83">
        <v>41566.708240740743</v>
      </c>
      <c r="Q515" s="81" t="s">
        <v>1011</v>
      </c>
      <c r="R515" s="81"/>
      <c r="S515" s="81"/>
      <c r="T515" s="81" t="s">
        <v>2452</v>
      </c>
      <c r="U515" s="83">
        <v>41566.708240740743</v>
      </c>
      <c r="V515" s="85" t="s">
        <v>2984</v>
      </c>
      <c r="W515" s="81"/>
      <c r="X515" s="81"/>
      <c r="Y515" s="84" t="s">
        <v>4799</v>
      </c>
    </row>
    <row r="516" spans="1:25">
      <c r="A516" s="66" t="s">
        <v>382</v>
      </c>
      <c r="B516" s="66" t="s">
        <v>383</v>
      </c>
      <c r="C516" s="67"/>
      <c r="D516" s="68"/>
      <c r="E516" s="69"/>
      <c r="F516" s="70"/>
      <c r="G516" s="67"/>
      <c r="H516" s="71"/>
      <c r="I516" s="72"/>
      <c r="J516" s="72"/>
      <c r="K516" s="36"/>
      <c r="L516" s="79"/>
      <c r="M516" s="79"/>
      <c r="N516" s="74"/>
      <c r="O516" s="81" t="s">
        <v>622</v>
      </c>
      <c r="P516" s="83">
        <v>41566.708240740743</v>
      </c>
      <c r="Q516" s="81" t="s">
        <v>1011</v>
      </c>
      <c r="R516" s="81"/>
      <c r="S516" s="81"/>
      <c r="T516" s="81" t="s">
        <v>2452</v>
      </c>
      <c r="U516" s="83">
        <v>41566.708240740743</v>
      </c>
      <c r="V516" s="85" t="s">
        <v>2984</v>
      </c>
      <c r="W516" s="81"/>
      <c r="X516" s="81"/>
      <c r="Y516" s="84" t="s">
        <v>4799</v>
      </c>
    </row>
    <row r="517" spans="1:25">
      <c r="A517" s="66" t="s">
        <v>382</v>
      </c>
      <c r="B517" s="66" t="s">
        <v>383</v>
      </c>
      <c r="C517" s="67"/>
      <c r="D517" s="68"/>
      <c r="E517" s="69"/>
      <c r="F517" s="70"/>
      <c r="G517" s="67"/>
      <c r="H517" s="71"/>
      <c r="I517" s="72"/>
      <c r="J517" s="72"/>
      <c r="K517" s="36"/>
      <c r="L517" s="79"/>
      <c r="M517" s="79"/>
      <c r="N517" s="74"/>
      <c r="O517" s="81" t="s">
        <v>622</v>
      </c>
      <c r="P517" s="83">
        <v>41566.801064814812</v>
      </c>
      <c r="Q517" s="81" t="s">
        <v>1012</v>
      </c>
      <c r="R517" s="81"/>
      <c r="S517" s="81"/>
      <c r="T517" s="81" t="s">
        <v>2393</v>
      </c>
      <c r="U517" s="83">
        <v>41566.801064814812</v>
      </c>
      <c r="V517" s="85" t="s">
        <v>2985</v>
      </c>
      <c r="W517" s="81"/>
      <c r="X517" s="81"/>
      <c r="Y517" s="84" t="s">
        <v>4800</v>
      </c>
    </row>
    <row r="518" spans="1:25">
      <c r="A518" s="66" t="s">
        <v>383</v>
      </c>
      <c r="B518" s="66" t="s">
        <v>382</v>
      </c>
      <c r="C518" s="67"/>
      <c r="D518" s="68"/>
      <c r="E518" s="69"/>
      <c r="F518" s="70"/>
      <c r="G518" s="67"/>
      <c r="H518" s="71"/>
      <c r="I518" s="72"/>
      <c r="J518" s="72"/>
      <c r="K518" s="36"/>
      <c r="L518" s="79"/>
      <c r="M518" s="79"/>
      <c r="N518" s="74"/>
      <c r="O518" s="81" t="s">
        <v>622</v>
      </c>
      <c r="P518" s="83">
        <v>41566.706354166665</v>
      </c>
      <c r="Q518" s="81" t="s">
        <v>1013</v>
      </c>
      <c r="R518" s="81"/>
      <c r="S518" s="81"/>
      <c r="T518" s="81" t="s">
        <v>2452</v>
      </c>
      <c r="U518" s="83">
        <v>41566.706354166665</v>
      </c>
      <c r="V518" s="85" t="s">
        <v>2986</v>
      </c>
      <c r="W518" s="81">
        <v>38.915914899999997</v>
      </c>
      <c r="X518" s="81">
        <v>-77.045314500000003</v>
      </c>
      <c r="Y518" s="84" t="s">
        <v>4801</v>
      </c>
    </row>
    <row r="519" spans="1:25">
      <c r="A519" s="66" t="s">
        <v>383</v>
      </c>
      <c r="B519" s="66" t="s">
        <v>382</v>
      </c>
      <c r="C519" s="67"/>
      <c r="D519" s="68"/>
      <c r="E519" s="69"/>
      <c r="F519" s="70"/>
      <c r="G519" s="67"/>
      <c r="H519" s="71"/>
      <c r="I519" s="72"/>
      <c r="J519" s="72"/>
      <c r="K519" s="36"/>
      <c r="L519" s="79"/>
      <c r="M519" s="79"/>
      <c r="N519" s="74"/>
      <c r="O519" s="81" t="s">
        <v>622</v>
      </c>
      <c r="P519" s="83">
        <v>41566.93608796296</v>
      </c>
      <c r="Q519" s="81" t="s">
        <v>1014</v>
      </c>
      <c r="R519" s="81"/>
      <c r="S519" s="81"/>
      <c r="T519" s="81" t="s">
        <v>2393</v>
      </c>
      <c r="U519" s="83">
        <v>41566.93608796296</v>
      </c>
      <c r="V519" s="85" t="s">
        <v>2987</v>
      </c>
      <c r="W519" s="81"/>
      <c r="X519" s="81"/>
      <c r="Y519" s="84" t="s">
        <v>4802</v>
      </c>
    </row>
    <row r="520" spans="1:25">
      <c r="A520" s="66" t="s">
        <v>383</v>
      </c>
      <c r="B520" s="66" t="s">
        <v>493</v>
      </c>
      <c r="C520" s="67"/>
      <c r="D520" s="68"/>
      <c r="E520" s="69"/>
      <c r="F520" s="70"/>
      <c r="G520" s="67"/>
      <c r="H520" s="71"/>
      <c r="I520" s="72"/>
      <c r="J520" s="72"/>
      <c r="K520" s="36"/>
      <c r="L520" s="79"/>
      <c r="M520" s="79"/>
      <c r="N520" s="74"/>
      <c r="O520" s="81" t="s">
        <v>622</v>
      </c>
      <c r="P520" s="83">
        <v>41566.706354166665</v>
      </c>
      <c r="Q520" s="81" t="s">
        <v>1013</v>
      </c>
      <c r="R520" s="81"/>
      <c r="S520" s="81"/>
      <c r="T520" s="81" t="s">
        <v>2452</v>
      </c>
      <c r="U520" s="83">
        <v>41566.706354166665</v>
      </c>
      <c r="V520" s="85" t="s">
        <v>2986</v>
      </c>
      <c r="W520" s="81">
        <v>38.915914899999997</v>
      </c>
      <c r="X520" s="81">
        <v>-77.045314500000003</v>
      </c>
      <c r="Y520" s="84" t="s">
        <v>4801</v>
      </c>
    </row>
    <row r="521" spans="1:25">
      <c r="A521" s="66" t="s">
        <v>384</v>
      </c>
      <c r="B521" s="66" t="s">
        <v>384</v>
      </c>
      <c r="C521" s="67"/>
      <c r="D521" s="68"/>
      <c r="E521" s="69"/>
      <c r="F521" s="70"/>
      <c r="G521" s="67"/>
      <c r="H521" s="71"/>
      <c r="I521" s="72"/>
      <c r="J521" s="72"/>
      <c r="K521" s="36"/>
      <c r="L521" s="79"/>
      <c r="M521" s="79"/>
      <c r="N521" s="74"/>
      <c r="O521" s="81" t="s">
        <v>179</v>
      </c>
      <c r="P521" s="83">
        <v>41563.564641203702</v>
      </c>
      <c r="Q521" s="81" t="s">
        <v>1017</v>
      </c>
      <c r="R521" s="81"/>
      <c r="S521" s="81"/>
      <c r="T521" s="81" t="s">
        <v>2412</v>
      </c>
      <c r="U521" s="83">
        <v>41563.564641203702</v>
      </c>
      <c r="V521" s="85" t="s">
        <v>2990</v>
      </c>
      <c r="W521" s="81"/>
      <c r="X521" s="81"/>
      <c r="Y521" s="84" t="s">
        <v>4805</v>
      </c>
    </row>
    <row r="522" spans="1:25">
      <c r="A522" s="66" t="s">
        <v>384</v>
      </c>
      <c r="B522" s="66" t="s">
        <v>384</v>
      </c>
      <c r="C522" s="67"/>
      <c r="D522" s="68"/>
      <c r="E522" s="69"/>
      <c r="F522" s="70"/>
      <c r="G522" s="67"/>
      <c r="H522" s="71"/>
      <c r="I522" s="72"/>
      <c r="J522" s="72"/>
      <c r="K522" s="36"/>
      <c r="L522" s="79"/>
      <c r="M522" s="79"/>
      <c r="N522" s="74"/>
      <c r="O522" s="81" t="s">
        <v>179</v>
      </c>
      <c r="P522" s="83">
        <v>41563.565104166664</v>
      </c>
      <c r="Q522" s="81" t="s">
        <v>1018</v>
      </c>
      <c r="R522" s="81"/>
      <c r="S522" s="81"/>
      <c r="T522" s="81" t="s">
        <v>2412</v>
      </c>
      <c r="U522" s="83">
        <v>41563.565104166664</v>
      </c>
      <c r="V522" s="85" t="s">
        <v>2991</v>
      </c>
      <c r="W522" s="81"/>
      <c r="X522" s="81"/>
      <c r="Y522" s="84" t="s">
        <v>4806</v>
      </c>
    </row>
    <row r="523" spans="1:25">
      <c r="A523" s="66" t="s">
        <v>384</v>
      </c>
      <c r="B523" s="66" t="s">
        <v>475</v>
      </c>
      <c r="C523" s="67"/>
      <c r="D523" s="68"/>
      <c r="E523" s="69"/>
      <c r="F523" s="70"/>
      <c r="G523" s="67"/>
      <c r="H523" s="71"/>
      <c r="I523" s="72"/>
      <c r="J523" s="72"/>
      <c r="K523" s="36"/>
      <c r="L523" s="79"/>
      <c r="M523" s="79"/>
      <c r="N523" s="74"/>
      <c r="O523" s="81" t="s">
        <v>622</v>
      </c>
      <c r="P523" s="83">
        <v>41563.566168981481</v>
      </c>
      <c r="Q523" s="81" t="s">
        <v>1019</v>
      </c>
      <c r="R523" s="85" t="s">
        <v>2207</v>
      </c>
      <c r="S523" s="81" t="s">
        <v>2333</v>
      </c>
      <c r="T523" s="81" t="s">
        <v>2393</v>
      </c>
      <c r="U523" s="83">
        <v>41563.566168981481</v>
      </c>
      <c r="V523" s="85" t="s">
        <v>2992</v>
      </c>
      <c r="W523" s="81"/>
      <c r="X523" s="81"/>
      <c r="Y523" s="84" t="s">
        <v>4807</v>
      </c>
    </row>
    <row r="524" spans="1:25">
      <c r="A524" s="66" t="s">
        <v>384</v>
      </c>
      <c r="B524" s="66" t="s">
        <v>489</v>
      </c>
      <c r="C524" s="67"/>
      <c r="D524" s="68"/>
      <c r="E524" s="69"/>
      <c r="F524" s="70"/>
      <c r="G524" s="67"/>
      <c r="H524" s="71"/>
      <c r="I524" s="72"/>
      <c r="J524" s="72"/>
      <c r="K524" s="36"/>
      <c r="L524" s="79"/>
      <c r="M524" s="79"/>
      <c r="N524" s="74"/>
      <c r="O524" s="81" t="s">
        <v>622</v>
      </c>
      <c r="P524" s="83">
        <v>41563.566759259258</v>
      </c>
      <c r="Q524" s="81" t="s">
        <v>1020</v>
      </c>
      <c r="R524" s="85" t="s">
        <v>2146</v>
      </c>
      <c r="S524" s="81" t="s">
        <v>2338</v>
      </c>
      <c r="T524" s="81" t="s">
        <v>2454</v>
      </c>
      <c r="U524" s="83">
        <v>41563.566759259258</v>
      </c>
      <c r="V524" s="85" t="s">
        <v>2993</v>
      </c>
      <c r="W524" s="81"/>
      <c r="X524" s="81"/>
      <c r="Y524" s="84" t="s">
        <v>4808</v>
      </c>
    </row>
    <row r="525" spans="1:25">
      <c r="A525" s="66" t="s">
        <v>384</v>
      </c>
      <c r="B525" s="66" t="s">
        <v>488</v>
      </c>
      <c r="C525" s="67"/>
      <c r="D525" s="68"/>
      <c r="E525" s="69"/>
      <c r="F525" s="70"/>
      <c r="G525" s="67"/>
      <c r="H525" s="71"/>
      <c r="I525" s="72"/>
      <c r="J525" s="72"/>
      <c r="K525" s="36"/>
      <c r="L525" s="79"/>
      <c r="M525" s="79"/>
      <c r="N525" s="74"/>
      <c r="O525" s="81" t="s">
        <v>622</v>
      </c>
      <c r="P525" s="83">
        <v>41564.612025462964</v>
      </c>
      <c r="Q525" s="81" t="s">
        <v>1021</v>
      </c>
      <c r="R525" s="81"/>
      <c r="S525" s="81"/>
      <c r="T525" s="81" t="s">
        <v>2393</v>
      </c>
      <c r="U525" s="83">
        <v>41564.612025462964</v>
      </c>
      <c r="V525" s="85" t="s">
        <v>2994</v>
      </c>
      <c r="W525" s="81"/>
      <c r="X525" s="81"/>
      <c r="Y525" s="84" t="s">
        <v>4809</v>
      </c>
    </row>
    <row r="526" spans="1:25">
      <c r="A526" s="66" t="s">
        <v>384</v>
      </c>
      <c r="B526" s="66" t="s">
        <v>488</v>
      </c>
      <c r="C526" s="67"/>
      <c r="D526" s="68"/>
      <c r="E526" s="69"/>
      <c r="F526" s="70"/>
      <c r="G526" s="67"/>
      <c r="H526" s="71"/>
      <c r="I526" s="72"/>
      <c r="J526" s="72"/>
      <c r="K526" s="36"/>
      <c r="L526" s="79"/>
      <c r="M526" s="79"/>
      <c r="N526" s="74"/>
      <c r="O526" s="81" t="s">
        <v>621</v>
      </c>
      <c r="P526" s="83">
        <v>41564.61891203704</v>
      </c>
      <c r="Q526" s="81" t="s">
        <v>1022</v>
      </c>
      <c r="R526" s="81"/>
      <c r="S526" s="81"/>
      <c r="T526" s="81" t="s">
        <v>2393</v>
      </c>
      <c r="U526" s="83">
        <v>41564.61891203704</v>
      </c>
      <c r="V526" s="85" t="s">
        <v>2995</v>
      </c>
      <c r="W526" s="81"/>
      <c r="X526" s="81"/>
      <c r="Y526" s="84" t="s">
        <v>4810</v>
      </c>
    </row>
    <row r="527" spans="1:25">
      <c r="A527" s="66" t="s">
        <v>384</v>
      </c>
      <c r="B527" s="66" t="s">
        <v>494</v>
      </c>
      <c r="C527" s="67"/>
      <c r="D527" s="68"/>
      <c r="E527" s="69"/>
      <c r="F527" s="70"/>
      <c r="G527" s="67"/>
      <c r="H527" s="71"/>
      <c r="I527" s="72"/>
      <c r="J527" s="72"/>
      <c r="K527" s="36"/>
      <c r="L527" s="79"/>
      <c r="M527" s="79"/>
      <c r="N527" s="74"/>
      <c r="O527" s="81" t="s">
        <v>622</v>
      </c>
      <c r="P527" s="83">
        <v>41564.649155092593</v>
      </c>
      <c r="Q527" s="81" t="s">
        <v>1023</v>
      </c>
      <c r="R527" s="81"/>
      <c r="S527" s="81"/>
      <c r="T527" s="81" t="s">
        <v>2393</v>
      </c>
      <c r="U527" s="83">
        <v>41564.649155092593</v>
      </c>
      <c r="V527" s="85" t="s">
        <v>2996</v>
      </c>
      <c r="W527" s="81"/>
      <c r="X527" s="81"/>
      <c r="Y527" s="84" t="s">
        <v>4811</v>
      </c>
    </row>
    <row r="528" spans="1:25">
      <c r="A528" s="66" t="s">
        <v>384</v>
      </c>
      <c r="B528" s="66" t="s">
        <v>467</v>
      </c>
      <c r="C528" s="67"/>
      <c r="D528" s="68"/>
      <c r="E528" s="69"/>
      <c r="F528" s="70"/>
      <c r="G528" s="67"/>
      <c r="H528" s="71"/>
      <c r="I528" s="72"/>
      <c r="J528" s="72"/>
      <c r="K528" s="36"/>
      <c r="L528" s="79"/>
      <c r="M528" s="79"/>
      <c r="N528" s="74"/>
      <c r="O528" s="81" t="s">
        <v>622</v>
      </c>
      <c r="P528" s="83">
        <v>41564.688032407408</v>
      </c>
      <c r="Q528" s="81" t="s">
        <v>1024</v>
      </c>
      <c r="R528" s="81"/>
      <c r="S528" s="81"/>
      <c r="T528" s="81" t="s">
        <v>2393</v>
      </c>
      <c r="U528" s="83">
        <v>41564.688032407408</v>
      </c>
      <c r="V528" s="85" t="s">
        <v>2997</v>
      </c>
      <c r="W528" s="81"/>
      <c r="X528" s="81"/>
      <c r="Y528" s="84" t="s">
        <v>4812</v>
      </c>
    </row>
    <row r="529" spans="1:25">
      <c r="A529" s="66" t="s">
        <v>384</v>
      </c>
      <c r="B529" s="66" t="s">
        <v>482</v>
      </c>
      <c r="C529" s="67"/>
      <c r="D529" s="68"/>
      <c r="E529" s="69"/>
      <c r="F529" s="70"/>
      <c r="G529" s="67"/>
      <c r="H529" s="71"/>
      <c r="I529" s="72"/>
      <c r="J529" s="72"/>
      <c r="K529" s="36"/>
      <c r="L529" s="79"/>
      <c r="M529" s="79"/>
      <c r="N529" s="74"/>
      <c r="O529" s="81" t="s">
        <v>622</v>
      </c>
      <c r="P529" s="83">
        <v>41564.796747685185</v>
      </c>
      <c r="Q529" s="81" t="s">
        <v>1025</v>
      </c>
      <c r="R529" s="81"/>
      <c r="S529" s="81"/>
      <c r="T529" s="81" t="s">
        <v>2393</v>
      </c>
      <c r="U529" s="83">
        <v>41564.796747685185</v>
      </c>
      <c r="V529" s="85" t="s">
        <v>2998</v>
      </c>
      <c r="W529" s="81"/>
      <c r="X529" s="81"/>
      <c r="Y529" s="84" t="s">
        <v>4813</v>
      </c>
    </row>
    <row r="530" spans="1:25">
      <c r="A530" s="66" t="s">
        <v>384</v>
      </c>
      <c r="B530" s="66" t="s">
        <v>326</v>
      </c>
      <c r="C530" s="67"/>
      <c r="D530" s="68"/>
      <c r="E530" s="69"/>
      <c r="F530" s="70"/>
      <c r="G530" s="67"/>
      <c r="H530" s="71"/>
      <c r="I530" s="72"/>
      <c r="J530" s="72"/>
      <c r="K530" s="36"/>
      <c r="L530" s="79"/>
      <c r="M530" s="79"/>
      <c r="N530" s="74"/>
      <c r="O530" s="81" t="s">
        <v>622</v>
      </c>
      <c r="P530" s="83">
        <v>41564.7971875</v>
      </c>
      <c r="Q530" s="81" t="s">
        <v>1026</v>
      </c>
      <c r="R530" s="81"/>
      <c r="S530" s="81"/>
      <c r="T530" s="81" t="s">
        <v>2393</v>
      </c>
      <c r="U530" s="83">
        <v>41564.7971875</v>
      </c>
      <c r="V530" s="85" t="s">
        <v>2999</v>
      </c>
      <c r="W530" s="81"/>
      <c r="X530" s="81"/>
      <c r="Y530" s="84" t="s">
        <v>4814</v>
      </c>
    </row>
    <row r="531" spans="1:25">
      <c r="A531" s="66" t="s">
        <v>384</v>
      </c>
      <c r="B531" s="66" t="s">
        <v>482</v>
      </c>
      <c r="C531" s="67"/>
      <c r="D531" s="68"/>
      <c r="E531" s="69"/>
      <c r="F531" s="70"/>
      <c r="G531" s="67"/>
      <c r="H531" s="71"/>
      <c r="I531" s="72"/>
      <c r="J531" s="72"/>
      <c r="K531" s="36"/>
      <c r="L531" s="79"/>
      <c r="M531" s="79"/>
      <c r="N531" s="74"/>
      <c r="O531" s="81" t="s">
        <v>621</v>
      </c>
      <c r="P531" s="83">
        <v>41564.834108796298</v>
      </c>
      <c r="Q531" s="81" t="s">
        <v>1027</v>
      </c>
      <c r="R531" s="81"/>
      <c r="S531" s="81"/>
      <c r="T531" s="81" t="s">
        <v>2393</v>
      </c>
      <c r="U531" s="83">
        <v>41564.834108796298</v>
      </c>
      <c r="V531" s="85" t="s">
        <v>3000</v>
      </c>
      <c r="W531" s="81"/>
      <c r="X531" s="81"/>
      <c r="Y531" s="84" t="s">
        <v>4815</v>
      </c>
    </row>
    <row r="532" spans="1:25">
      <c r="A532" s="66" t="s">
        <v>384</v>
      </c>
      <c r="B532" s="66" t="s">
        <v>384</v>
      </c>
      <c r="C532" s="67"/>
      <c r="D532" s="68"/>
      <c r="E532" s="69"/>
      <c r="F532" s="70"/>
      <c r="G532" s="67"/>
      <c r="H532" s="71"/>
      <c r="I532" s="72"/>
      <c r="J532" s="72"/>
      <c r="K532" s="36"/>
      <c r="L532" s="79"/>
      <c r="M532" s="79"/>
      <c r="N532" s="74"/>
      <c r="O532" s="81" t="s">
        <v>179</v>
      </c>
      <c r="P532" s="83">
        <v>41564.880011574074</v>
      </c>
      <c r="Q532" s="81" t="s">
        <v>1028</v>
      </c>
      <c r="R532" s="81"/>
      <c r="S532" s="81"/>
      <c r="T532" s="81" t="s">
        <v>2393</v>
      </c>
      <c r="U532" s="83">
        <v>41564.880011574074</v>
      </c>
      <c r="V532" s="85" t="s">
        <v>3001</v>
      </c>
      <c r="W532" s="81"/>
      <c r="X532" s="81"/>
      <c r="Y532" s="84" t="s">
        <v>4816</v>
      </c>
    </row>
    <row r="533" spans="1:25">
      <c r="A533" s="66" t="s">
        <v>384</v>
      </c>
      <c r="B533" s="66" t="s">
        <v>384</v>
      </c>
      <c r="C533" s="67"/>
      <c r="D533" s="68"/>
      <c r="E533" s="69"/>
      <c r="F533" s="70"/>
      <c r="G533" s="67"/>
      <c r="H533" s="71"/>
      <c r="I533" s="72"/>
      <c r="J533" s="72"/>
      <c r="K533" s="36"/>
      <c r="L533" s="79"/>
      <c r="M533" s="79"/>
      <c r="N533" s="74"/>
      <c r="O533" s="81" t="s">
        <v>179</v>
      </c>
      <c r="P533" s="83">
        <v>41564.880879629629</v>
      </c>
      <c r="Q533" s="81" t="s">
        <v>1029</v>
      </c>
      <c r="R533" s="81"/>
      <c r="S533" s="81"/>
      <c r="T533" s="81" t="s">
        <v>2455</v>
      </c>
      <c r="U533" s="83">
        <v>41564.880879629629</v>
      </c>
      <c r="V533" s="85" t="s">
        <v>3002</v>
      </c>
      <c r="W533" s="81"/>
      <c r="X533" s="81"/>
      <c r="Y533" s="84" t="s">
        <v>4817</v>
      </c>
    </row>
    <row r="534" spans="1:25">
      <c r="A534" s="66" t="s">
        <v>384</v>
      </c>
      <c r="B534" s="66" t="s">
        <v>384</v>
      </c>
      <c r="C534" s="67"/>
      <c r="D534" s="68"/>
      <c r="E534" s="69"/>
      <c r="F534" s="70"/>
      <c r="G534" s="67"/>
      <c r="H534" s="71"/>
      <c r="I534" s="72"/>
      <c r="J534" s="72"/>
      <c r="K534" s="36"/>
      <c r="L534" s="79"/>
      <c r="M534" s="79"/>
      <c r="N534" s="74"/>
      <c r="O534" s="81" t="s">
        <v>179</v>
      </c>
      <c r="P534" s="83">
        <v>41564.892569444448</v>
      </c>
      <c r="Q534" s="81" t="s">
        <v>1030</v>
      </c>
      <c r="R534" s="81"/>
      <c r="S534" s="81"/>
      <c r="T534" s="81" t="s">
        <v>2456</v>
      </c>
      <c r="U534" s="83">
        <v>41564.892569444448</v>
      </c>
      <c r="V534" s="85" t="s">
        <v>3003</v>
      </c>
      <c r="W534" s="81"/>
      <c r="X534" s="81"/>
      <c r="Y534" s="84" t="s">
        <v>4818</v>
      </c>
    </row>
    <row r="535" spans="1:25">
      <c r="A535" s="66" t="s">
        <v>384</v>
      </c>
      <c r="B535" s="66" t="s">
        <v>384</v>
      </c>
      <c r="C535" s="67"/>
      <c r="D535" s="68"/>
      <c r="E535" s="69"/>
      <c r="F535" s="70"/>
      <c r="G535" s="67"/>
      <c r="H535" s="71"/>
      <c r="I535" s="72"/>
      <c r="J535" s="72"/>
      <c r="K535" s="36"/>
      <c r="L535" s="79"/>
      <c r="M535" s="79"/>
      <c r="N535" s="74"/>
      <c r="O535" s="81" t="s">
        <v>179</v>
      </c>
      <c r="P535" s="83">
        <v>41564.895266203705</v>
      </c>
      <c r="Q535" s="81" t="s">
        <v>1031</v>
      </c>
      <c r="R535" s="81"/>
      <c r="S535" s="81"/>
      <c r="T535" s="81" t="s">
        <v>2457</v>
      </c>
      <c r="U535" s="83">
        <v>41564.895266203705</v>
      </c>
      <c r="V535" s="85" t="s">
        <v>3004</v>
      </c>
      <c r="W535" s="81"/>
      <c r="X535" s="81"/>
      <c r="Y535" s="84" t="s">
        <v>4819</v>
      </c>
    </row>
    <row r="536" spans="1:25">
      <c r="A536" s="66" t="s">
        <v>384</v>
      </c>
      <c r="B536" s="66" t="s">
        <v>464</v>
      </c>
      <c r="C536" s="67"/>
      <c r="D536" s="68"/>
      <c r="E536" s="69"/>
      <c r="F536" s="70"/>
      <c r="G536" s="67"/>
      <c r="H536" s="71"/>
      <c r="I536" s="72"/>
      <c r="J536" s="72"/>
      <c r="K536" s="36"/>
      <c r="L536" s="79"/>
      <c r="M536" s="79"/>
      <c r="N536" s="74"/>
      <c r="O536" s="81" t="s">
        <v>622</v>
      </c>
      <c r="P536" s="83">
        <v>41565.137106481481</v>
      </c>
      <c r="Q536" s="81" t="s">
        <v>1032</v>
      </c>
      <c r="R536" s="85" t="s">
        <v>2208</v>
      </c>
      <c r="S536" s="81" t="s">
        <v>2348</v>
      </c>
      <c r="T536" s="81" t="s">
        <v>2393</v>
      </c>
      <c r="U536" s="83">
        <v>41565.137106481481</v>
      </c>
      <c r="V536" s="85" t="s">
        <v>3005</v>
      </c>
      <c r="W536" s="81"/>
      <c r="X536" s="81"/>
      <c r="Y536" s="84" t="s">
        <v>4820</v>
      </c>
    </row>
    <row r="537" spans="1:25">
      <c r="A537" s="66" t="s">
        <v>384</v>
      </c>
      <c r="B537" s="66" t="s">
        <v>464</v>
      </c>
      <c r="C537" s="67"/>
      <c r="D537" s="68"/>
      <c r="E537" s="69"/>
      <c r="F537" s="70"/>
      <c r="G537" s="67"/>
      <c r="H537" s="71"/>
      <c r="I537" s="72"/>
      <c r="J537" s="72"/>
      <c r="K537" s="36"/>
      <c r="L537" s="79"/>
      <c r="M537" s="79"/>
      <c r="N537" s="74"/>
      <c r="O537" s="81" t="s">
        <v>621</v>
      </c>
      <c r="P537" s="83">
        <v>41565.138009259259</v>
      </c>
      <c r="Q537" s="81" t="s">
        <v>1033</v>
      </c>
      <c r="R537" s="81"/>
      <c r="S537" s="81"/>
      <c r="T537" s="81" t="s">
        <v>2393</v>
      </c>
      <c r="U537" s="83">
        <v>41565.138009259259</v>
      </c>
      <c r="V537" s="85" t="s">
        <v>3006</v>
      </c>
      <c r="W537" s="81"/>
      <c r="X537" s="81"/>
      <c r="Y537" s="84" t="s">
        <v>4821</v>
      </c>
    </row>
    <row r="538" spans="1:25">
      <c r="A538" s="66" t="s">
        <v>384</v>
      </c>
      <c r="B538" s="66" t="s">
        <v>489</v>
      </c>
      <c r="C538" s="67"/>
      <c r="D538" s="68"/>
      <c r="E538" s="69"/>
      <c r="F538" s="70"/>
      <c r="G538" s="67"/>
      <c r="H538" s="71"/>
      <c r="I538" s="72"/>
      <c r="J538" s="72"/>
      <c r="K538" s="36"/>
      <c r="L538" s="79"/>
      <c r="M538" s="79"/>
      <c r="N538" s="74"/>
      <c r="O538" s="81" t="s">
        <v>622</v>
      </c>
      <c r="P538" s="83">
        <v>41565.138923611114</v>
      </c>
      <c r="Q538" s="81" t="s">
        <v>1034</v>
      </c>
      <c r="R538" s="85" t="s">
        <v>2145</v>
      </c>
      <c r="S538" s="81" t="s">
        <v>2338</v>
      </c>
      <c r="T538" s="81" t="s">
        <v>2458</v>
      </c>
      <c r="U538" s="83">
        <v>41565.138923611114</v>
      </c>
      <c r="V538" s="85" t="s">
        <v>3007</v>
      </c>
      <c r="W538" s="81"/>
      <c r="X538" s="81"/>
      <c r="Y538" s="84" t="s">
        <v>4822</v>
      </c>
    </row>
    <row r="539" spans="1:25">
      <c r="A539" s="66" t="s">
        <v>384</v>
      </c>
      <c r="B539" s="66" t="s">
        <v>413</v>
      </c>
      <c r="C539" s="67"/>
      <c r="D539" s="68"/>
      <c r="E539" s="69"/>
      <c r="F539" s="70"/>
      <c r="G539" s="67"/>
      <c r="H539" s="71"/>
      <c r="I539" s="72"/>
      <c r="J539" s="72"/>
      <c r="K539" s="36"/>
      <c r="L539" s="79"/>
      <c r="M539" s="79"/>
      <c r="N539" s="74"/>
      <c r="O539" s="81" t="s">
        <v>622</v>
      </c>
      <c r="P539" s="83">
        <v>41565.139409722222</v>
      </c>
      <c r="Q539" s="81" t="s">
        <v>1035</v>
      </c>
      <c r="R539" s="81"/>
      <c r="S539" s="81"/>
      <c r="T539" s="81" t="s">
        <v>2459</v>
      </c>
      <c r="U539" s="83">
        <v>41565.139409722222</v>
      </c>
      <c r="V539" s="85" t="s">
        <v>3008</v>
      </c>
      <c r="W539" s="81"/>
      <c r="X539" s="81"/>
      <c r="Y539" s="84" t="s">
        <v>4823</v>
      </c>
    </row>
    <row r="540" spans="1:25">
      <c r="A540" s="66" t="s">
        <v>384</v>
      </c>
      <c r="B540" s="66" t="s">
        <v>494</v>
      </c>
      <c r="C540" s="67"/>
      <c r="D540" s="68"/>
      <c r="E540" s="69"/>
      <c r="F540" s="70"/>
      <c r="G540" s="67"/>
      <c r="H540" s="71"/>
      <c r="I540" s="72"/>
      <c r="J540" s="72"/>
      <c r="K540" s="36"/>
      <c r="L540" s="79"/>
      <c r="M540" s="79"/>
      <c r="N540" s="74"/>
      <c r="O540" s="81" t="s">
        <v>622</v>
      </c>
      <c r="P540" s="83">
        <v>41565.139409722222</v>
      </c>
      <c r="Q540" s="81" t="s">
        <v>1035</v>
      </c>
      <c r="R540" s="81"/>
      <c r="S540" s="81"/>
      <c r="T540" s="81" t="s">
        <v>2459</v>
      </c>
      <c r="U540" s="83">
        <v>41565.139409722222</v>
      </c>
      <c r="V540" s="85" t="s">
        <v>3008</v>
      </c>
      <c r="W540" s="81"/>
      <c r="X540" s="81"/>
      <c r="Y540" s="84" t="s">
        <v>4823</v>
      </c>
    </row>
    <row r="541" spans="1:25">
      <c r="A541" s="66" t="s">
        <v>384</v>
      </c>
      <c r="B541" s="66" t="s">
        <v>494</v>
      </c>
      <c r="C541" s="67"/>
      <c r="D541" s="68"/>
      <c r="E541" s="69"/>
      <c r="F541" s="70"/>
      <c r="G541" s="67"/>
      <c r="H541" s="71"/>
      <c r="I541" s="72"/>
      <c r="J541" s="72"/>
      <c r="K541" s="36"/>
      <c r="L541" s="79"/>
      <c r="M541" s="79"/>
      <c r="N541" s="74"/>
      <c r="O541" s="81" t="s">
        <v>622</v>
      </c>
      <c r="P541" s="83">
        <v>41565.139490740738</v>
      </c>
      <c r="Q541" s="81" t="s">
        <v>772</v>
      </c>
      <c r="R541" s="85" t="s">
        <v>2163</v>
      </c>
      <c r="S541" s="81" t="s">
        <v>2349</v>
      </c>
      <c r="T541" s="81" t="s">
        <v>2393</v>
      </c>
      <c r="U541" s="83">
        <v>41565.139490740738</v>
      </c>
      <c r="V541" s="85" t="s">
        <v>3009</v>
      </c>
      <c r="W541" s="81"/>
      <c r="X541" s="81"/>
      <c r="Y541" s="84" t="s">
        <v>4824</v>
      </c>
    </row>
    <row r="542" spans="1:25">
      <c r="A542" s="66" t="s">
        <v>384</v>
      </c>
      <c r="B542" s="66" t="s">
        <v>384</v>
      </c>
      <c r="C542" s="67"/>
      <c r="D542" s="68"/>
      <c r="E542" s="69"/>
      <c r="F542" s="70"/>
      <c r="G542" s="67"/>
      <c r="H542" s="71"/>
      <c r="I542" s="72"/>
      <c r="J542" s="72"/>
      <c r="K542" s="36"/>
      <c r="L542" s="79"/>
      <c r="M542" s="79"/>
      <c r="N542" s="74"/>
      <c r="O542" s="81" t="s">
        <v>179</v>
      </c>
      <c r="P542" s="83">
        <v>41565.556631944448</v>
      </c>
      <c r="Q542" s="81" t="s">
        <v>1036</v>
      </c>
      <c r="R542" s="81"/>
      <c r="S542" s="81"/>
      <c r="T542" s="81" t="s">
        <v>2393</v>
      </c>
      <c r="U542" s="83">
        <v>41565.556631944448</v>
      </c>
      <c r="V542" s="85" t="s">
        <v>3010</v>
      </c>
      <c r="W542" s="81"/>
      <c r="X542" s="81"/>
      <c r="Y542" s="84" t="s">
        <v>4825</v>
      </c>
    </row>
    <row r="543" spans="1:25">
      <c r="A543" s="66" t="s">
        <v>384</v>
      </c>
      <c r="B543" s="66" t="s">
        <v>384</v>
      </c>
      <c r="C543" s="67"/>
      <c r="D543" s="68"/>
      <c r="E543" s="69"/>
      <c r="F543" s="70"/>
      <c r="G543" s="67"/>
      <c r="H543" s="71"/>
      <c r="I543" s="72"/>
      <c r="J543" s="72"/>
      <c r="K543" s="36"/>
      <c r="L543" s="79"/>
      <c r="M543" s="79"/>
      <c r="N543" s="74"/>
      <c r="O543" s="81" t="s">
        <v>179</v>
      </c>
      <c r="P543" s="83">
        <v>41565.55741898148</v>
      </c>
      <c r="Q543" s="81" t="s">
        <v>1037</v>
      </c>
      <c r="R543" s="81"/>
      <c r="S543" s="81"/>
      <c r="T543" s="81" t="s">
        <v>2393</v>
      </c>
      <c r="U543" s="83">
        <v>41565.55741898148</v>
      </c>
      <c r="V543" s="85" t="s">
        <v>3011</v>
      </c>
      <c r="W543" s="81"/>
      <c r="X543" s="81"/>
      <c r="Y543" s="84" t="s">
        <v>4826</v>
      </c>
    </row>
    <row r="544" spans="1:25">
      <c r="A544" s="66" t="s">
        <v>384</v>
      </c>
      <c r="B544" s="66" t="s">
        <v>451</v>
      </c>
      <c r="C544" s="67"/>
      <c r="D544" s="68"/>
      <c r="E544" s="69"/>
      <c r="F544" s="70"/>
      <c r="G544" s="67"/>
      <c r="H544" s="71"/>
      <c r="I544" s="72"/>
      <c r="J544" s="72"/>
      <c r="K544" s="36"/>
      <c r="L544" s="79"/>
      <c r="M544" s="79"/>
      <c r="N544" s="74"/>
      <c r="O544" s="81" t="s">
        <v>622</v>
      </c>
      <c r="P544" s="83">
        <v>41565.561180555553</v>
      </c>
      <c r="Q544" s="81" t="s">
        <v>727</v>
      </c>
      <c r="R544" s="81"/>
      <c r="S544" s="81"/>
      <c r="T544" s="81" t="s">
        <v>2393</v>
      </c>
      <c r="U544" s="83">
        <v>41565.561180555553</v>
      </c>
      <c r="V544" s="85" t="s">
        <v>3012</v>
      </c>
      <c r="W544" s="81"/>
      <c r="X544" s="81"/>
      <c r="Y544" s="84" t="s">
        <v>4827</v>
      </c>
    </row>
    <row r="545" spans="1:25">
      <c r="A545" s="66" t="s">
        <v>384</v>
      </c>
      <c r="B545" s="66" t="s">
        <v>494</v>
      </c>
      <c r="C545" s="67"/>
      <c r="D545" s="68"/>
      <c r="E545" s="69"/>
      <c r="F545" s="70"/>
      <c r="G545" s="67"/>
      <c r="H545" s="71"/>
      <c r="I545" s="72"/>
      <c r="J545" s="72"/>
      <c r="K545" s="36"/>
      <c r="L545" s="79"/>
      <c r="M545" s="79"/>
      <c r="N545" s="74"/>
      <c r="O545" s="81" t="s">
        <v>622</v>
      </c>
      <c r="P545" s="83">
        <v>41565.561180555553</v>
      </c>
      <c r="Q545" s="81" t="s">
        <v>727</v>
      </c>
      <c r="R545" s="81"/>
      <c r="S545" s="81"/>
      <c r="T545" s="81" t="s">
        <v>2393</v>
      </c>
      <c r="U545" s="83">
        <v>41565.561180555553</v>
      </c>
      <c r="V545" s="85" t="s">
        <v>3012</v>
      </c>
      <c r="W545" s="81"/>
      <c r="X545" s="81"/>
      <c r="Y545" s="84" t="s">
        <v>4827</v>
      </c>
    </row>
    <row r="546" spans="1:25">
      <c r="A546" s="66" t="s">
        <v>384</v>
      </c>
      <c r="B546" s="66" t="s">
        <v>489</v>
      </c>
      <c r="C546" s="67"/>
      <c r="D546" s="68"/>
      <c r="E546" s="69"/>
      <c r="F546" s="70"/>
      <c r="G546" s="67"/>
      <c r="H546" s="71"/>
      <c r="I546" s="72"/>
      <c r="J546" s="72"/>
      <c r="K546" s="36"/>
      <c r="L546" s="79"/>
      <c r="M546" s="79"/>
      <c r="N546" s="74"/>
      <c r="O546" s="81" t="s">
        <v>622</v>
      </c>
      <c r="P546" s="83">
        <v>41565.642546296294</v>
      </c>
      <c r="Q546" s="81" t="s">
        <v>676</v>
      </c>
      <c r="R546" s="85" t="s">
        <v>2145</v>
      </c>
      <c r="S546" s="81" t="s">
        <v>2338</v>
      </c>
      <c r="T546" s="81" t="s">
        <v>2393</v>
      </c>
      <c r="U546" s="83">
        <v>41565.642546296294</v>
      </c>
      <c r="V546" s="85" t="s">
        <v>3013</v>
      </c>
      <c r="W546" s="81"/>
      <c r="X546" s="81"/>
      <c r="Y546" s="84" t="s">
        <v>4828</v>
      </c>
    </row>
    <row r="547" spans="1:25">
      <c r="A547" s="66" t="s">
        <v>384</v>
      </c>
      <c r="B547" s="66" t="s">
        <v>458</v>
      </c>
      <c r="C547" s="67"/>
      <c r="D547" s="68"/>
      <c r="E547" s="69"/>
      <c r="F547" s="70"/>
      <c r="G547" s="67"/>
      <c r="H547" s="71"/>
      <c r="I547" s="72"/>
      <c r="J547" s="72"/>
      <c r="K547" s="36"/>
      <c r="L547" s="79"/>
      <c r="M547" s="79"/>
      <c r="N547" s="74"/>
      <c r="O547" s="81" t="s">
        <v>622</v>
      </c>
      <c r="P547" s="83">
        <v>41565.648263888892</v>
      </c>
      <c r="Q547" s="81" t="s">
        <v>1038</v>
      </c>
      <c r="R547" s="81"/>
      <c r="S547" s="81"/>
      <c r="T547" s="81" t="s">
        <v>2393</v>
      </c>
      <c r="U547" s="83">
        <v>41565.648263888892</v>
      </c>
      <c r="V547" s="85" t="s">
        <v>3014</v>
      </c>
      <c r="W547" s="81"/>
      <c r="X547" s="81"/>
      <c r="Y547" s="84" t="s">
        <v>4829</v>
      </c>
    </row>
    <row r="548" spans="1:25">
      <c r="A548" s="66" t="s">
        <v>384</v>
      </c>
      <c r="B548" s="66" t="s">
        <v>494</v>
      </c>
      <c r="C548" s="67"/>
      <c r="D548" s="68"/>
      <c r="E548" s="69"/>
      <c r="F548" s="70"/>
      <c r="G548" s="67"/>
      <c r="H548" s="71"/>
      <c r="I548" s="72"/>
      <c r="J548" s="72"/>
      <c r="K548" s="36"/>
      <c r="L548" s="79"/>
      <c r="M548" s="79"/>
      <c r="N548" s="74"/>
      <c r="O548" s="81" t="s">
        <v>621</v>
      </c>
      <c r="P548" s="83">
        <v>41565.648263888892</v>
      </c>
      <c r="Q548" s="81" t="s">
        <v>1038</v>
      </c>
      <c r="R548" s="81"/>
      <c r="S548" s="81"/>
      <c r="T548" s="81" t="s">
        <v>2393</v>
      </c>
      <c r="U548" s="83">
        <v>41565.648263888892</v>
      </c>
      <c r="V548" s="85" t="s">
        <v>3014</v>
      </c>
      <c r="W548" s="81"/>
      <c r="X548" s="81"/>
      <c r="Y548" s="84" t="s">
        <v>4829</v>
      </c>
    </row>
    <row r="549" spans="1:25">
      <c r="A549" s="66" t="s">
        <v>384</v>
      </c>
      <c r="B549" s="66" t="s">
        <v>384</v>
      </c>
      <c r="C549" s="67"/>
      <c r="D549" s="68"/>
      <c r="E549" s="69"/>
      <c r="F549" s="70"/>
      <c r="G549" s="67"/>
      <c r="H549" s="71"/>
      <c r="I549" s="72"/>
      <c r="J549" s="72"/>
      <c r="K549" s="36"/>
      <c r="L549" s="79"/>
      <c r="M549" s="79"/>
      <c r="N549" s="74"/>
      <c r="O549" s="81" t="s">
        <v>179</v>
      </c>
      <c r="P549" s="83">
        <v>41566.732164351852</v>
      </c>
      <c r="Q549" s="81" t="s">
        <v>1039</v>
      </c>
      <c r="R549" s="81"/>
      <c r="S549" s="81"/>
      <c r="T549" s="81" t="s">
        <v>2393</v>
      </c>
      <c r="U549" s="83">
        <v>41566.732164351852</v>
      </c>
      <c r="V549" s="85" t="s">
        <v>3015</v>
      </c>
      <c r="W549" s="81"/>
      <c r="X549" s="81"/>
      <c r="Y549" s="84" t="s">
        <v>4830</v>
      </c>
    </row>
    <row r="550" spans="1:25">
      <c r="A550" s="66" t="s">
        <v>384</v>
      </c>
      <c r="B550" s="66" t="s">
        <v>384</v>
      </c>
      <c r="C550" s="67"/>
      <c r="D550" s="68"/>
      <c r="E550" s="69"/>
      <c r="F550" s="70"/>
      <c r="G550" s="67"/>
      <c r="H550" s="71"/>
      <c r="I550" s="72"/>
      <c r="J550" s="72"/>
      <c r="K550" s="36"/>
      <c r="L550" s="79"/>
      <c r="M550" s="79"/>
      <c r="N550" s="74"/>
      <c r="O550" s="81" t="s">
        <v>179</v>
      </c>
      <c r="P550" s="83">
        <v>41566.732858796298</v>
      </c>
      <c r="Q550" s="81" t="s">
        <v>1040</v>
      </c>
      <c r="R550" s="81"/>
      <c r="S550" s="81"/>
      <c r="T550" s="81" t="s">
        <v>2393</v>
      </c>
      <c r="U550" s="83">
        <v>41566.732858796298</v>
      </c>
      <c r="V550" s="85" t="s">
        <v>3016</v>
      </c>
      <c r="W550" s="81"/>
      <c r="X550" s="81"/>
      <c r="Y550" s="84" t="s">
        <v>4831</v>
      </c>
    </row>
    <row r="551" spans="1:25">
      <c r="A551" s="66" t="s">
        <v>384</v>
      </c>
      <c r="B551" s="66" t="s">
        <v>554</v>
      </c>
      <c r="C551" s="67"/>
      <c r="D551" s="68"/>
      <c r="E551" s="69"/>
      <c r="F551" s="70"/>
      <c r="G551" s="67"/>
      <c r="H551" s="71"/>
      <c r="I551" s="72"/>
      <c r="J551" s="72"/>
      <c r="K551" s="36"/>
      <c r="L551" s="79"/>
      <c r="M551" s="79"/>
      <c r="N551" s="74"/>
      <c r="O551" s="81" t="s">
        <v>622</v>
      </c>
      <c r="P551" s="83">
        <v>41566.73364583333</v>
      </c>
      <c r="Q551" s="81" t="s">
        <v>1041</v>
      </c>
      <c r="R551" s="81"/>
      <c r="S551" s="81"/>
      <c r="T551" s="81" t="s">
        <v>2393</v>
      </c>
      <c r="U551" s="83">
        <v>41566.73364583333</v>
      </c>
      <c r="V551" s="85" t="s">
        <v>3017</v>
      </c>
      <c r="W551" s="81"/>
      <c r="X551" s="81"/>
      <c r="Y551" s="84" t="s">
        <v>4832</v>
      </c>
    </row>
    <row r="552" spans="1:25">
      <c r="A552" s="66" t="s">
        <v>384</v>
      </c>
      <c r="B552" s="66" t="s">
        <v>423</v>
      </c>
      <c r="C552" s="67"/>
      <c r="D552" s="68"/>
      <c r="E552" s="69"/>
      <c r="F552" s="70"/>
      <c r="G552" s="67"/>
      <c r="H552" s="71"/>
      <c r="I552" s="72"/>
      <c r="J552" s="72"/>
      <c r="K552" s="36"/>
      <c r="L552" s="79"/>
      <c r="M552" s="79"/>
      <c r="N552" s="74"/>
      <c r="O552" s="81" t="s">
        <v>622</v>
      </c>
      <c r="P552" s="83">
        <v>41566.73364583333</v>
      </c>
      <c r="Q552" s="81" t="s">
        <v>1041</v>
      </c>
      <c r="R552" s="81"/>
      <c r="S552" s="81"/>
      <c r="T552" s="81" t="s">
        <v>2393</v>
      </c>
      <c r="U552" s="83">
        <v>41566.73364583333</v>
      </c>
      <c r="V552" s="85" t="s">
        <v>3017</v>
      </c>
      <c r="W552" s="81"/>
      <c r="X552" s="81"/>
      <c r="Y552" s="84" t="s">
        <v>4832</v>
      </c>
    </row>
    <row r="553" spans="1:25">
      <c r="A553" s="66" t="s">
        <v>384</v>
      </c>
      <c r="B553" s="66" t="s">
        <v>504</v>
      </c>
      <c r="C553" s="67"/>
      <c r="D553" s="68"/>
      <c r="E553" s="69"/>
      <c r="F553" s="70"/>
      <c r="G553" s="67"/>
      <c r="H553" s="71"/>
      <c r="I553" s="72"/>
      <c r="J553" s="72"/>
      <c r="K553" s="36"/>
      <c r="L553" s="79"/>
      <c r="M553" s="79"/>
      <c r="N553" s="74"/>
      <c r="O553" s="81" t="s">
        <v>622</v>
      </c>
      <c r="P553" s="83">
        <v>41566.734236111108</v>
      </c>
      <c r="Q553" s="81" t="s">
        <v>851</v>
      </c>
      <c r="R553" s="85" t="s">
        <v>2178</v>
      </c>
      <c r="S553" s="81" t="s">
        <v>2353</v>
      </c>
      <c r="T553" s="81" t="s">
        <v>2393</v>
      </c>
      <c r="U553" s="83">
        <v>41566.734236111108</v>
      </c>
      <c r="V553" s="85" t="s">
        <v>3018</v>
      </c>
      <c r="W553" s="81"/>
      <c r="X553" s="81"/>
      <c r="Y553" s="84" t="s">
        <v>4833</v>
      </c>
    </row>
    <row r="554" spans="1:25">
      <c r="A554" s="66" t="s">
        <v>384</v>
      </c>
      <c r="B554" s="66" t="s">
        <v>482</v>
      </c>
      <c r="C554" s="67"/>
      <c r="D554" s="68"/>
      <c r="E554" s="69"/>
      <c r="F554" s="70"/>
      <c r="G554" s="67"/>
      <c r="H554" s="71"/>
      <c r="I554" s="72"/>
      <c r="J554" s="72"/>
      <c r="K554" s="36"/>
      <c r="L554" s="79"/>
      <c r="M554" s="79"/>
      <c r="N554" s="74"/>
      <c r="O554" s="81" t="s">
        <v>622</v>
      </c>
      <c r="P554" s="83">
        <v>41566.734236111108</v>
      </c>
      <c r="Q554" s="81" t="s">
        <v>851</v>
      </c>
      <c r="R554" s="85" t="s">
        <v>2178</v>
      </c>
      <c r="S554" s="81" t="s">
        <v>2353</v>
      </c>
      <c r="T554" s="81" t="s">
        <v>2393</v>
      </c>
      <c r="U554" s="83">
        <v>41566.734236111108</v>
      </c>
      <c r="V554" s="85" t="s">
        <v>3018</v>
      </c>
      <c r="W554" s="81"/>
      <c r="X554" s="81"/>
      <c r="Y554" s="84" t="s">
        <v>4833</v>
      </c>
    </row>
    <row r="555" spans="1:25">
      <c r="A555" s="66" t="s">
        <v>384</v>
      </c>
      <c r="B555" s="66" t="s">
        <v>384</v>
      </c>
      <c r="C555" s="67"/>
      <c r="D555" s="68"/>
      <c r="E555" s="69"/>
      <c r="F555" s="70"/>
      <c r="G555" s="67"/>
      <c r="H555" s="71"/>
      <c r="I555" s="72"/>
      <c r="J555" s="72"/>
      <c r="K555" s="36"/>
      <c r="L555" s="79"/>
      <c r="M555" s="79"/>
      <c r="N555" s="74"/>
      <c r="O555" s="81" t="s">
        <v>179</v>
      </c>
      <c r="P555" s="83">
        <v>41566.805868055555</v>
      </c>
      <c r="Q555" s="81" t="s">
        <v>1042</v>
      </c>
      <c r="R555" s="81"/>
      <c r="S555" s="81"/>
      <c r="T555" s="81" t="s">
        <v>2393</v>
      </c>
      <c r="U555" s="83">
        <v>41566.805868055555</v>
      </c>
      <c r="V555" s="85" t="s">
        <v>3019</v>
      </c>
      <c r="W555" s="81"/>
      <c r="X555" s="81"/>
      <c r="Y555" s="84" t="s">
        <v>4834</v>
      </c>
    </row>
    <row r="556" spans="1:25">
      <c r="A556" s="66" t="s">
        <v>380</v>
      </c>
      <c r="B556" s="66" t="s">
        <v>384</v>
      </c>
      <c r="C556" s="67"/>
      <c r="D556" s="68"/>
      <c r="E556" s="69"/>
      <c r="F556" s="70"/>
      <c r="G556" s="67"/>
      <c r="H556" s="71"/>
      <c r="I556" s="72"/>
      <c r="J556" s="72"/>
      <c r="K556" s="36"/>
      <c r="L556" s="79"/>
      <c r="M556" s="79"/>
      <c r="N556" s="74"/>
      <c r="O556" s="81" t="s">
        <v>622</v>
      </c>
      <c r="P556" s="83">
        <v>41566.811400462961</v>
      </c>
      <c r="Q556" s="81" t="s">
        <v>1043</v>
      </c>
      <c r="R556" s="81"/>
      <c r="S556" s="81"/>
      <c r="T556" s="81" t="s">
        <v>2393</v>
      </c>
      <c r="U556" s="83">
        <v>41566.811400462961</v>
      </c>
      <c r="V556" s="85" t="s">
        <v>3020</v>
      </c>
      <c r="W556" s="81"/>
      <c r="X556" s="81"/>
      <c r="Y556" s="84" t="s">
        <v>4835</v>
      </c>
    </row>
    <row r="557" spans="1:25">
      <c r="A557" s="66" t="s">
        <v>385</v>
      </c>
      <c r="B557" s="66" t="s">
        <v>384</v>
      </c>
      <c r="C557" s="67"/>
      <c r="D557" s="68"/>
      <c r="E557" s="69"/>
      <c r="F557" s="70"/>
      <c r="G557" s="67"/>
      <c r="H557" s="71"/>
      <c r="I557" s="72"/>
      <c r="J557" s="72"/>
      <c r="K557" s="36"/>
      <c r="L557" s="79"/>
      <c r="M557" s="79"/>
      <c r="N557" s="74"/>
      <c r="O557" s="81" t="s">
        <v>622</v>
      </c>
      <c r="P557" s="83">
        <v>41566.919502314813</v>
      </c>
      <c r="Q557" s="81" t="s">
        <v>1043</v>
      </c>
      <c r="R557" s="81"/>
      <c r="S557" s="81"/>
      <c r="T557" s="81" t="s">
        <v>2393</v>
      </c>
      <c r="U557" s="83">
        <v>41566.919502314813</v>
      </c>
      <c r="V557" s="85" t="s">
        <v>3021</v>
      </c>
      <c r="W557" s="81"/>
      <c r="X557" s="81"/>
      <c r="Y557" s="84" t="s">
        <v>4836</v>
      </c>
    </row>
    <row r="558" spans="1:25">
      <c r="A558" s="66" t="s">
        <v>386</v>
      </c>
      <c r="B558" s="66" t="s">
        <v>505</v>
      </c>
      <c r="C558" s="67"/>
      <c r="D558" s="68"/>
      <c r="E558" s="69"/>
      <c r="F558" s="70"/>
      <c r="G558" s="67"/>
      <c r="H558" s="71"/>
      <c r="I558" s="72"/>
      <c r="J558" s="72"/>
      <c r="K558" s="36"/>
      <c r="L558" s="79"/>
      <c r="M558" s="79"/>
      <c r="N558" s="74"/>
      <c r="O558" s="81" t="s">
        <v>622</v>
      </c>
      <c r="P558" s="83">
        <v>41566.956226851849</v>
      </c>
      <c r="Q558" s="81" t="s">
        <v>963</v>
      </c>
      <c r="R558" s="81"/>
      <c r="S558" s="81"/>
      <c r="T558" s="81" t="s">
        <v>2449</v>
      </c>
      <c r="U558" s="83">
        <v>41566.956226851849</v>
      </c>
      <c r="V558" s="85" t="s">
        <v>3022</v>
      </c>
      <c r="W558" s="81"/>
      <c r="X558" s="81"/>
      <c r="Y558" s="84" t="s">
        <v>4837</v>
      </c>
    </row>
    <row r="559" spans="1:25">
      <c r="A559" s="66" t="s">
        <v>386</v>
      </c>
      <c r="B559" s="66" t="s">
        <v>407</v>
      </c>
      <c r="C559" s="67"/>
      <c r="D559" s="68"/>
      <c r="E559" s="69"/>
      <c r="F559" s="70"/>
      <c r="G559" s="67"/>
      <c r="H559" s="71"/>
      <c r="I559" s="72"/>
      <c r="J559" s="72"/>
      <c r="K559" s="36"/>
      <c r="L559" s="79"/>
      <c r="M559" s="79"/>
      <c r="N559" s="74"/>
      <c r="O559" s="81" t="s">
        <v>622</v>
      </c>
      <c r="P559" s="83">
        <v>41566.956226851849</v>
      </c>
      <c r="Q559" s="81" t="s">
        <v>963</v>
      </c>
      <c r="R559" s="81"/>
      <c r="S559" s="81"/>
      <c r="T559" s="81" t="s">
        <v>2449</v>
      </c>
      <c r="U559" s="83">
        <v>41566.956226851849</v>
      </c>
      <c r="V559" s="85" t="s">
        <v>3022</v>
      </c>
      <c r="W559" s="81"/>
      <c r="X559" s="81"/>
      <c r="Y559" s="84" t="s">
        <v>4837</v>
      </c>
    </row>
    <row r="560" spans="1:25">
      <c r="A560" s="66" t="s">
        <v>387</v>
      </c>
      <c r="B560" s="66" t="s">
        <v>387</v>
      </c>
      <c r="C560" s="67"/>
      <c r="D560" s="68"/>
      <c r="E560" s="69"/>
      <c r="F560" s="70"/>
      <c r="G560" s="67"/>
      <c r="H560" s="71"/>
      <c r="I560" s="72"/>
      <c r="J560" s="72"/>
      <c r="K560" s="36"/>
      <c r="L560" s="79"/>
      <c r="M560" s="79"/>
      <c r="N560" s="74"/>
      <c r="O560" s="81" t="s">
        <v>179</v>
      </c>
      <c r="P560" s="83">
        <v>41563.874618055554</v>
      </c>
      <c r="Q560" s="81" t="s">
        <v>1044</v>
      </c>
      <c r="R560" s="81"/>
      <c r="S560" s="81"/>
      <c r="T560" s="81" t="s">
        <v>2393</v>
      </c>
      <c r="U560" s="83">
        <v>41563.874618055554</v>
      </c>
      <c r="V560" s="85" t="s">
        <v>3023</v>
      </c>
      <c r="W560" s="81"/>
      <c r="X560" s="81"/>
      <c r="Y560" s="84" t="s">
        <v>4838</v>
      </c>
    </row>
    <row r="561" spans="1:25">
      <c r="A561" s="66" t="s">
        <v>387</v>
      </c>
      <c r="B561" s="66" t="s">
        <v>387</v>
      </c>
      <c r="C561" s="67"/>
      <c r="D561" s="68"/>
      <c r="E561" s="69"/>
      <c r="F561" s="70"/>
      <c r="G561" s="67"/>
      <c r="H561" s="71"/>
      <c r="I561" s="72"/>
      <c r="J561" s="72"/>
      <c r="K561" s="36"/>
      <c r="L561" s="79"/>
      <c r="M561" s="79"/>
      <c r="N561" s="74"/>
      <c r="O561" s="81" t="s">
        <v>179</v>
      </c>
      <c r="P561" s="83">
        <v>41563.875023148146</v>
      </c>
      <c r="Q561" s="81" t="s">
        <v>1045</v>
      </c>
      <c r="R561" s="81"/>
      <c r="S561" s="81"/>
      <c r="T561" s="81" t="s">
        <v>2393</v>
      </c>
      <c r="U561" s="83">
        <v>41563.875023148146</v>
      </c>
      <c r="V561" s="85" t="s">
        <v>3024</v>
      </c>
      <c r="W561" s="81"/>
      <c r="X561" s="81"/>
      <c r="Y561" s="84" t="s">
        <v>4839</v>
      </c>
    </row>
    <row r="562" spans="1:25">
      <c r="A562" s="66" t="s">
        <v>387</v>
      </c>
      <c r="B562" s="66" t="s">
        <v>531</v>
      </c>
      <c r="C562" s="67"/>
      <c r="D562" s="68"/>
      <c r="E562" s="69"/>
      <c r="F562" s="70"/>
      <c r="G562" s="67"/>
      <c r="H562" s="71"/>
      <c r="I562" s="72"/>
      <c r="J562" s="72"/>
      <c r="K562" s="36"/>
      <c r="L562" s="79"/>
      <c r="M562" s="79"/>
      <c r="N562" s="74"/>
      <c r="O562" s="81" t="s">
        <v>622</v>
      </c>
      <c r="P562" s="83">
        <v>41565.918506944443</v>
      </c>
      <c r="Q562" s="81" t="s">
        <v>715</v>
      </c>
      <c r="R562" s="81"/>
      <c r="S562" s="81"/>
      <c r="T562" s="81" t="s">
        <v>2393</v>
      </c>
      <c r="U562" s="83">
        <v>41565.918506944443</v>
      </c>
      <c r="V562" s="85" t="s">
        <v>3025</v>
      </c>
      <c r="W562" s="81"/>
      <c r="X562" s="81"/>
      <c r="Y562" s="84" t="s">
        <v>4840</v>
      </c>
    </row>
    <row r="563" spans="1:25">
      <c r="A563" s="66" t="s">
        <v>387</v>
      </c>
      <c r="B563" s="66" t="s">
        <v>443</v>
      </c>
      <c r="C563" s="67"/>
      <c r="D563" s="68"/>
      <c r="E563" s="69"/>
      <c r="F563" s="70"/>
      <c r="G563" s="67"/>
      <c r="H563" s="71"/>
      <c r="I563" s="72"/>
      <c r="J563" s="72"/>
      <c r="K563" s="36"/>
      <c r="L563" s="79"/>
      <c r="M563" s="79"/>
      <c r="N563" s="74"/>
      <c r="O563" s="81" t="s">
        <v>622</v>
      </c>
      <c r="P563" s="83">
        <v>41565.918506944443</v>
      </c>
      <c r="Q563" s="81" t="s">
        <v>715</v>
      </c>
      <c r="R563" s="81"/>
      <c r="S563" s="81"/>
      <c r="T563" s="81" t="s">
        <v>2393</v>
      </c>
      <c r="U563" s="83">
        <v>41565.918506944443</v>
      </c>
      <c r="V563" s="85" t="s">
        <v>3025</v>
      </c>
      <c r="W563" s="81"/>
      <c r="X563" s="81"/>
      <c r="Y563" s="84" t="s">
        <v>4840</v>
      </c>
    </row>
    <row r="564" spans="1:25">
      <c r="A564" s="66" t="s">
        <v>387</v>
      </c>
      <c r="B564" s="66" t="s">
        <v>388</v>
      </c>
      <c r="C564" s="67"/>
      <c r="D564" s="68"/>
      <c r="E564" s="69"/>
      <c r="F564" s="70"/>
      <c r="G564" s="67"/>
      <c r="H564" s="71"/>
      <c r="I564" s="72"/>
      <c r="J564" s="72"/>
      <c r="K564" s="36"/>
      <c r="L564" s="79"/>
      <c r="M564" s="79"/>
      <c r="N564" s="74"/>
      <c r="O564" s="81" t="s">
        <v>622</v>
      </c>
      <c r="P564" s="83">
        <v>41565.918506944443</v>
      </c>
      <c r="Q564" s="81" t="s">
        <v>715</v>
      </c>
      <c r="R564" s="81"/>
      <c r="S564" s="81"/>
      <c r="T564" s="81" t="s">
        <v>2393</v>
      </c>
      <c r="U564" s="83">
        <v>41565.918506944443</v>
      </c>
      <c r="V564" s="85" t="s">
        <v>3025</v>
      </c>
      <c r="W564" s="81"/>
      <c r="X564" s="81"/>
      <c r="Y564" s="84" t="s">
        <v>4840</v>
      </c>
    </row>
    <row r="565" spans="1:25">
      <c r="A565" s="66" t="s">
        <v>387</v>
      </c>
      <c r="B565" s="66" t="s">
        <v>387</v>
      </c>
      <c r="C565" s="67"/>
      <c r="D565" s="68"/>
      <c r="E565" s="69"/>
      <c r="F565" s="70"/>
      <c r="G565" s="67"/>
      <c r="H565" s="71"/>
      <c r="I565" s="72"/>
      <c r="J565" s="72"/>
      <c r="K565" s="36"/>
      <c r="L565" s="79"/>
      <c r="M565" s="79"/>
      <c r="N565" s="74"/>
      <c r="O565" s="81" t="s">
        <v>179</v>
      </c>
      <c r="P565" s="83">
        <v>41565.918958333335</v>
      </c>
      <c r="Q565" s="81" t="s">
        <v>1046</v>
      </c>
      <c r="R565" s="81"/>
      <c r="S565" s="81"/>
      <c r="T565" s="81" t="s">
        <v>2393</v>
      </c>
      <c r="U565" s="83">
        <v>41565.918958333335</v>
      </c>
      <c r="V565" s="85" t="s">
        <v>3026</v>
      </c>
      <c r="W565" s="81"/>
      <c r="X565" s="81"/>
      <c r="Y565" s="84" t="s">
        <v>4841</v>
      </c>
    </row>
    <row r="566" spans="1:25">
      <c r="A566" s="66" t="s">
        <v>388</v>
      </c>
      <c r="B566" s="66" t="s">
        <v>387</v>
      </c>
      <c r="C566" s="67"/>
      <c r="D566" s="68"/>
      <c r="E566" s="69"/>
      <c r="F566" s="70"/>
      <c r="G566" s="67"/>
      <c r="H566" s="71"/>
      <c r="I566" s="72"/>
      <c r="J566" s="72"/>
      <c r="K566" s="36"/>
      <c r="L566" s="79"/>
      <c r="M566" s="79"/>
      <c r="N566" s="74"/>
      <c r="O566" s="81" t="s">
        <v>622</v>
      </c>
      <c r="P566" s="83">
        <v>41565.440243055556</v>
      </c>
      <c r="Q566" s="81" t="s">
        <v>1047</v>
      </c>
      <c r="R566" s="81"/>
      <c r="S566" s="81"/>
      <c r="T566" s="81" t="s">
        <v>2393</v>
      </c>
      <c r="U566" s="83">
        <v>41565.440243055556</v>
      </c>
      <c r="V566" s="85" t="s">
        <v>3027</v>
      </c>
      <c r="W566" s="81"/>
      <c r="X566" s="81"/>
      <c r="Y566" s="84" t="s">
        <v>4842</v>
      </c>
    </row>
    <row r="567" spans="1:25">
      <c r="A567" s="66" t="s">
        <v>389</v>
      </c>
      <c r="B567" s="66" t="s">
        <v>572</v>
      </c>
      <c r="C567" s="67"/>
      <c r="D567" s="68"/>
      <c r="E567" s="69"/>
      <c r="F567" s="70"/>
      <c r="G567" s="67"/>
      <c r="H567" s="71"/>
      <c r="I567" s="72"/>
      <c r="J567" s="72"/>
      <c r="K567" s="36"/>
      <c r="L567" s="79"/>
      <c r="M567" s="79"/>
      <c r="N567" s="74"/>
      <c r="O567" s="81" t="s">
        <v>622</v>
      </c>
      <c r="P567" s="83">
        <v>41564.850312499999</v>
      </c>
      <c r="Q567" s="81" t="s">
        <v>1048</v>
      </c>
      <c r="R567" s="81"/>
      <c r="S567" s="81"/>
      <c r="T567" s="81" t="s">
        <v>2393</v>
      </c>
      <c r="U567" s="83">
        <v>41564.850312499999</v>
      </c>
      <c r="V567" s="85" t="s">
        <v>3028</v>
      </c>
      <c r="W567" s="81"/>
      <c r="X567" s="81"/>
      <c r="Y567" s="84" t="s">
        <v>4843</v>
      </c>
    </row>
    <row r="568" spans="1:25">
      <c r="A568" s="66" t="s">
        <v>390</v>
      </c>
      <c r="B568" s="66" t="s">
        <v>572</v>
      </c>
      <c r="C568" s="67"/>
      <c r="D568" s="68"/>
      <c r="E568" s="69"/>
      <c r="F568" s="70"/>
      <c r="G568" s="67"/>
      <c r="H568" s="71"/>
      <c r="I568" s="72"/>
      <c r="J568" s="72"/>
      <c r="K568" s="36"/>
      <c r="L568" s="79"/>
      <c r="M568" s="79"/>
      <c r="N568" s="74"/>
      <c r="O568" s="81" t="s">
        <v>622</v>
      </c>
      <c r="P568" s="83">
        <v>41565.602812500001</v>
      </c>
      <c r="Q568" s="81" t="s">
        <v>1049</v>
      </c>
      <c r="R568" s="85" t="s">
        <v>2209</v>
      </c>
      <c r="S568" s="81" t="s">
        <v>2360</v>
      </c>
      <c r="T568" s="81" t="s">
        <v>2393</v>
      </c>
      <c r="U568" s="83">
        <v>41565.602812500001</v>
      </c>
      <c r="V568" s="85" t="s">
        <v>3029</v>
      </c>
      <c r="W568" s="81"/>
      <c r="X568" s="81"/>
      <c r="Y568" s="84" t="s">
        <v>4844</v>
      </c>
    </row>
    <row r="569" spans="1:25">
      <c r="A569" s="66" t="s">
        <v>388</v>
      </c>
      <c r="B569" s="66" t="s">
        <v>572</v>
      </c>
      <c r="C569" s="67"/>
      <c r="D569" s="68"/>
      <c r="E569" s="69"/>
      <c r="F569" s="70"/>
      <c r="G569" s="67"/>
      <c r="H569" s="71"/>
      <c r="I569" s="72"/>
      <c r="J569" s="72"/>
      <c r="K569" s="36"/>
      <c r="L569" s="79"/>
      <c r="M569" s="79"/>
      <c r="N569" s="74"/>
      <c r="O569" s="81" t="s">
        <v>622</v>
      </c>
      <c r="P569" s="83">
        <v>41565.657256944447</v>
      </c>
      <c r="Q569" s="81" t="s">
        <v>1050</v>
      </c>
      <c r="R569" s="85" t="s">
        <v>2209</v>
      </c>
      <c r="S569" s="81" t="s">
        <v>2360</v>
      </c>
      <c r="T569" s="81" t="s">
        <v>2393</v>
      </c>
      <c r="U569" s="83">
        <v>41565.657256944447</v>
      </c>
      <c r="V569" s="85" t="s">
        <v>3030</v>
      </c>
      <c r="W569" s="81"/>
      <c r="X569" s="81"/>
      <c r="Y569" s="84" t="s">
        <v>4845</v>
      </c>
    </row>
    <row r="570" spans="1:25">
      <c r="A570" s="66" t="s">
        <v>389</v>
      </c>
      <c r="B570" s="66" t="s">
        <v>390</v>
      </c>
      <c r="C570" s="67"/>
      <c r="D570" s="68"/>
      <c r="E570" s="69"/>
      <c r="F570" s="70"/>
      <c r="G570" s="67"/>
      <c r="H570" s="71"/>
      <c r="I570" s="72"/>
      <c r="J570" s="72"/>
      <c r="K570" s="36"/>
      <c r="L570" s="79"/>
      <c r="M570" s="79"/>
      <c r="N570" s="74"/>
      <c r="O570" s="81" t="s">
        <v>622</v>
      </c>
      <c r="P570" s="83">
        <v>41564.850312499999</v>
      </c>
      <c r="Q570" s="81" t="s">
        <v>1048</v>
      </c>
      <c r="R570" s="81"/>
      <c r="S570" s="81"/>
      <c r="T570" s="81" t="s">
        <v>2393</v>
      </c>
      <c r="U570" s="83">
        <v>41564.850312499999</v>
      </c>
      <c r="V570" s="85" t="s">
        <v>3028</v>
      </c>
      <c r="W570" s="81"/>
      <c r="X570" s="81"/>
      <c r="Y570" s="84" t="s">
        <v>4843</v>
      </c>
    </row>
    <row r="571" spans="1:25">
      <c r="A571" s="66" t="s">
        <v>390</v>
      </c>
      <c r="B571" s="66" t="s">
        <v>389</v>
      </c>
      <c r="C571" s="67"/>
      <c r="D571" s="68"/>
      <c r="E571" s="69"/>
      <c r="F571" s="70"/>
      <c r="G571" s="67"/>
      <c r="H571" s="71"/>
      <c r="I571" s="72"/>
      <c r="J571" s="72"/>
      <c r="K571" s="36"/>
      <c r="L571" s="79"/>
      <c r="M571" s="79"/>
      <c r="N571" s="74"/>
      <c r="O571" s="81" t="s">
        <v>622</v>
      </c>
      <c r="P571" s="83">
        <v>41565.602812500001</v>
      </c>
      <c r="Q571" s="81" t="s">
        <v>1049</v>
      </c>
      <c r="R571" s="85" t="s">
        <v>2209</v>
      </c>
      <c r="S571" s="81" t="s">
        <v>2360</v>
      </c>
      <c r="T571" s="81" t="s">
        <v>2393</v>
      </c>
      <c r="U571" s="83">
        <v>41565.602812500001</v>
      </c>
      <c r="V571" s="85" t="s">
        <v>3029</v>
      </c>
      <c r="W571" s="81"/>
      <c r="X571" s="81"/>
      <c r="Y571" s="84" t="s">
        <v>4844</v>
      </c>
    </row>
    <row r="572" spans="1:25">
      <c r="A572" s="66" t="s">
        <v>388</v>
      </c>
      <c r="B572" s="66" t="s">
        <v>389</v>
      </c>
      <c r="C572" s="67"/>
      <c r="D572" s="68"/>
      <c r="E572" s="69"/>
      <c r="F572" s="70"/>
      <c r="G572" s="67"/>
      <c r="H572" s="71"/>
      <c r="I572" s="72"/>
      <c r="J572" s="72"/>
      <c r="K572" s="36"/>
      <c r="L572" s="79"/>
      <c r="M572" s="79"/>
      <c r="N572" s="74"/>
      <c r="O572" s="81" t="s">
        <v>622</v>
      </c>
      <c r="P572" s="83">
        <v>41565.657256944447</v>
      </c>
      <c r="Q572" s="81" t="s">
        <v>1050</v>
      </c>
      <c r="R572" s="85" t="s">
        <v>2209</v>
      </c>
      <c r="S572" s="81" t="s">
        <v>2360</v>
      </c>
      <c r="T572" s="81" t="s">
        <v>2393</v>
      </c>
      <c r="U572" s="83">
        <v>41565.657256944447</v>
      </c>
      <c r="V572" s="85" t="s">
        <v>3030</v>
      </c>
      <c r="W572" s="81"/>
      <c r="X572" s="81"/>
      <c r="Y572" s="84" t="s">
        <v>4845</v>
      </c>
    </row>
    <row r="573" spans="1:25">
      <c r="A573" s="66" t="s">
        <v>388</v>
      </c>
      <c r="B573" s="66" t="s">
        <v>390</v>
      </c>
      <c r="C573" s="67"/>
      <c r="D573" s="68"/>
      <c r="E573" s="69"/>
      <c r="F573" s="70"/>
      <c r="G573" s="67"/>
      <c r="H573" s="71"/>
      <c r="I573" s="72"/>
      <c r="J573" s="72"/>
      <c r="K573" s="36"/>
      <c r="L573" s="79"/>
      <c r="M573" s="79"/>
      <c r="N573" s="74"/>
      <c r="O573" s="81" t="s">
        <v>622</v>
      </c>
      <c r="P573" s="83">
        <v>41565.657256944447</v>
      </c>
      <c r="Q573" s="81" t="s">
        <v>1050</v>
      </c>
      <c r="R573" s="85" t="s">
        <v>2209</v>
      </c>
      <c r="S573" s="81" t="s">
        <v>2360</v>
      </c>
      <c r="T573" s="81" t="s">
        <v>2393</v>
      </c>
      <c r="U573" s="83">
        <v>41565.657256944447</v>
      </c>
      <c r="V573" s="85" t="s">
        <v>3030</v>
      </c>
      <c r="W573" s="81"/>
      <c r="X573" s="81"/>
      <c r="Y573" s="84" t="s">
        <v>4845</v>
      </c>
    </row>
    <row r="574" spans="1:25">
      <c r="A574" s="66" t="s">
        <v>391</v>
      </c>
      <c r="B574" s="66" t="s">
        <v>573</v>
      </c>
      <c r="C574" s="67"/>
      <c r="D574" s="68"/>
      <c r="E574" s="69"/>
      <c r="F574" s="70"/>
      <c r="G574" s="67"/>
      <c r="H574" s="71"/>
      <c r="I574" s="72"/>
      <c r="J574" s="72"/>
      <c r="K574" s="36"/>
      <c r="L574" s="79"/>
      <c r="M574" s="79"/>
      <c r="N574" s="74"/>
      <c r="O574" s="81" t="s">
        <v>622</v>
      </c>
      <c r="P574" s="83">
        <v>41564.480451388888</v>
      </c>
      <c r="Q574" s="81" t="s">
        <v>1051</v>
      </c>
      <c r="R574" s="85" t="s">
        <v>2210</v>
      </c>
      <c r="S574" s="81" t="s">
        <v>2332</v>
      </c>
      <c r="T574" s="81" t="s">
        <v>2460</v>
      </c>
      <c r="U574" s="83">
        <v>41564.480451388888</v>
      </c>
      <c r="V574" s="85" t="s">
        <v>3031</v>
      </c>
      <c r="W574" s="81"/>
      <c r="X574" s="81"/>
      <c r="Y574" s="84" t="s">
        <v>4846</v>
      </c>
    </row>
    <row r="575" spans="1:25">
      <c r="A575" s="66" t="s">
        <v>392</v>
      </c>
      <c r="B575" s="66" t="s">
        <v>391</v>
      </c>
      <c r="C575" s="67"/>
      <c r="D575" s="68"/>
      <c r="E575" s="69"/>
      <c r="F575" s="70"/>
      <c r="G575" s="67"/>
      <c r="H575" s="71"/>
      <c r="I575" s="72"/>
      <c r="J575" s="72"/>
      <c r="K575" s="36"/>
      <c r="L575" s="79"/>
      <c r="M575" s="79"/>
      <c r="N575" s="74"/>
      <c r="O575" s="81" t="s">
        <v>622</v>
      </c>
      <c r="P575" s="83">
        <v>41564.749675925923</v>
      </c>
      <c r="Q575" s="81" t="s">
        <v>1052</v>
      </c>
      <c r="R575" s="81"/>
      <c r="S575" s="81"/>
      <c r="T575" s="81" t="s">
        <v>2461</v>
      </c>
      <c r="U575" s="83">
        <v>41564.749675925923</v>
      </c>
      <c r="V575" s="85" t="s">
        <v>3032</v>
      </c>
      <c r="W575" s="81"/>
      <c r="X575" s="81"/>
      <c r="Y575" s="84" t="s">
        <v>4847</v>
      </c>
    </row>
    <row r="576" spans="1:25">
      <c r="A576" s="66" t="s">
        <v>391</v>
      </c>
      <c r="B576" s="66" t="s">
        <v>392</v>
      </c>
      <c r="C576" s="67"/>
      <c r="D576" s="68"/>
      <c r="E576" s="69"/>
      <c r="F576" s="70"/>
      <c r="G576" s="67"/>
      <c r="H576" s="71"/>
      <c r="I576" s="72"/>
      <c r="J576" s="72"/>
      <c r="K576" s="36"/>
      <c r="L576" s="79"/>
      <c r="M576" s="79"/>
      <c r="N576" s="74"/>
      <c r="O576" s="81" t="s">
        <v>622</v>
      </c>
      <c r="P576" s="83">
        <v>41564.73909722222</v>
      </c>
      <c r="Q576" s="81" t="s">
        <v>1053</v>
      </c>
      <c r="R576" s="85" t="s">
        <v>2211</v>
      </c>
      <c r="S576" s="81" t="s">
        <v>2332</v>
      </c>
      <c r="T576" s="81" t="s">
        <v>2461</v>
      </c>
      <c r="U576" s="83">
        <v>41564.73909722222</v>
      </c>
      <c r="V576" s="85" t="s">
        <v>3033</v>
      </c>
      <c r="W576" s="81"/>
      <c r="X576" s="81"/>
      <c r="Y576" s="84" t="s">
        <v>4848</v>
      </c>
    </row>
    <row r="577" spans="1:25">
      <c r="A577" s="66" t="s">
        <v>393</v>
      </c>
      <c r="B577" s="66" t="s">
        <v>391</v>
      </c>
      <c r="C577" s="67"/>
      <c r="D577" s="68"/>
      <c r="E577" s="69"/>
      <c r="F577" s="70"/>
      <c r="G577" s="67"/>
      <c r="H577" s="71"/>
      <c r="I577" s="72"/>
      <c r="J577" s="72"/>
      <c r="K577" s="36"/>
      <c r="L577" s="79"/>
      <c r="M577" s="79"/>
      <c r="N577" s="74"/>
      <c r="O577" s="81" t="s">
        <v>622</v>
      </c>
      <c r="P577" s="83">
        <v>41565.759189814817</v>
      </c>
      <c r="Q577" s="81" t="s">
        <v>1054</v>
      </c>
      <c r="R577" s="85" t="s">
        <v>2212</v>
      </c>
      <c r="S577" s="81" t="s">
        <v>2332</v>
      </c>
      <c r="T577" s="81" t="s">
        <v>2393</v>
      </c>
      <c r="U577" s="83">
        <v>41565.759189814817</v>
      </c>
      <c r="V577" s="85" t="s">
        <v>3034</v>
      </c>
      <c r="W577" s="81"/>
      <c r="X577" s="81"/>
      <c r="Y577" s="84" t="s">
        <v>4849</v>
      </c>
    </row>
    <row r="578" spans="1:25">
      <c r="A578" s="66" t="s">
        <v>391</v>
      </c>
      <c r="B578" s="66" t="s">
        <v>393</v>
      </c>
      <c r="C578" s="67"/>
      <c r="D578" s="68"/>
      <c r="E578" s="69"/>
      <c r="F578" s="70"/>
      <c r="G578" s="67"/>
      <c r="H578" s="71"/>
      <c r="I578" s="72"/>
      <c r="J578" s="72"/>
      <c r="K578" s="36"/>
      <c r="L578" s="79"/>
      <c r="M578" s="79"/>
      <c r="N578" s="74"/>
      <c r="O578" s="81" t="s">
        <v>622</v>
      </c>
      <c r="P578" s="83">
        <v>41565.712187500001</v>
      </c>
      <c r="Q578" s="81" t="s">
        <v>1055</v>
      </c>
      <c r="R578" s="85" t="s">
        <v>2212</v>
      </c>
      <c r="S578" s="81" t="s">
        <v>2332</v>
      </c>
      <c r="T578" s="81" t="s">
        <v>2393</v>
      </c>
      <c r="U578" s="83">
        <v>41565.712187500001</v>
      </c>
      <c r="V578" s="85" t="s">
        <v>3035</v>
      </c>
      <c r="W578" s="81"/>
      <c r="X578" s="81"/>
      <c r="Y578" s="84" t="s">
        <v>4850</v>
      </c>
    </row>
    <row r="579" spans="1:25">
      <c r="A579" s="66" t="s">
        <v>391</v>
      </c>
      <c r="B579" s="66" t="s">
        <v>552</v>
      </c>
      <c r="C579" s="67"/>
      <c r="D579" s="68"/>
      <c r="E579" s="69"/>
      <c r="F579" s="70"/>
      <c r="G579" s="67"/>
      <c r="H579" s="71"/>
      <c r="I579" s="72"/>
      <c r="J579" s="72"/>
      <c r="K579" s="36"/>
      <c r="L579" s="79"/>
      <c r="M579" s="79"/>
      <c r="N579" s="74"/>
      <c r="O579" s="81" t="s">
        <v>622</v>
      </c>
      <c r="P579" s="83">
        <v>41563.610289351855</v>
      </c>
      <c r="Q579" s="81" t="s">
        <v>880</v>
      </c>
      <c r="R579" s="81"/>
      <c r="S579" s="81"/>
      <c r="T579" s="81" t="s">
        <v>2395</v>
      </c>
      <c r="U579" s="83">
        <v>41563.610289351855</v>
      </c>
      <c r="V579" s="85" t="s">
        <v>3036</v>
      </c>
      <c r="W579" s="81"/>
      <c r="X579" s="81"/>
      <c r="Y579" s="84" t="s">
        <v>4851</v>
      </c>
    </row>
    <row r="580" spans="1:25">
      <c r="A580" s="66" t="s">
        <v>391</v>
      </c>
      <c r="B580" s="66" t="s">
        <v>407</v>
      </c>
      <c r="C580" s="67"/>
      <c r="D580" s="68"/>
      <c r="E580" s="69"/>
      <c r="F580" s="70"/>
      <c r="G580" s="67"/>
      <c r="H580" s="71"/>
      <c r="I580" s="72"/>
      <c r="J580" s="72"/>
      <c r="K580" s="36"/>
      <c r="L580" s="79"/>
      <c r="M580" s="79"/>
      <c r="N580" s="74"/>
      <c r="O580" s="81" t="s">
        <v>622</v>
      </c>
      <c r="P580" s="83">
        <v>41563.610289351855</v>
      </c>
      <c r="Q580" s="81" t="s">
        <v>880</v>
      </c>
      <c r="R580" s="81"/>
      <c r="S580" s="81"/>
      <c r="T580" s="81" t="s">
        <v>2395</v>
      </c>
      <c r="U580" s="83">
        <v>41563.610289351855</v>
      </c>
      <c r="V580" s="85" t="s">
        <v>3036</v>
      </c>
      <c r="W580" s="81"/>
      <c r="X580" s="81"/>
      <c r="Y580" s="84" t="s">
        <v>4851</v>
      </c>
    </row>
    <row r="581" spans="1:25">
      <c r="A581" s="66" t="s">
        <v>391</v>
      </c>
      <c r="B581" s="66" t="s">
        <v>391</v>
      </c>
      <c r="C581" s="67"/>
      <c r="D581" s="68"/>
      <c r="E581" s="69"/>
      <c r="F581" s="70"/>
      <c r="G581" s="67"/>
      <c r="H581" s="71"/>
      <c r="I581" s="72"/>
      <c r="J581" s="72"/>
      <c r="K581" s="36"/>
      <c r="L581" s="79"/>
      <c r="M581" s="79"/>
      <c r="N581" s="74"/>
      <c r="O581" s="81" t="s">
        <v>179</v>
      </c>
      <c r="P581" s="83">
        <v>41563.764305555553</v>
      </c>
      <c r="Q581" s="81" t="s">
        <v>1056</v>
      </c>
      <c r="R581" s="85" t="s">
        <v>2213</v>
      </c>
      <c r="S581" s="81" t="s">
        <v>2332</v>
      </c>
      <c r="T581" s="81" t="s">
        <v>2454</v>
      </c>
      <c r="U581" s="83">
        <v>41563.764305555553</v>
      </c>
      <c r="V581" s="85" t="s">
        <v>3037</v>
      </c>
      <c r="W581" s="81"/>
      <c r="X581" s="81"/>
      <c r="Y581" s="84" t="s">
        <v>4852</v>
      </c>
    </row>
    <row r="582" spans="1:25">
      <c r="A582" s="66" t="s">
        <v>391</v>
      </c>
      <c r="B582" s="66" t="s">
        <v>391</v>
      </c>
      <c r="C582" s="67"/>
      <c r="D582" s="68"/>
      <c r="E582" s="69"/>
      <c r="F582" s="70"/>
      <c r="G582" s="67"/>
      <c r="H582" s="71"/>
      <c r="I582" s="72"/>
      <c r="J582" s="72"/>
      <c r="K582" s="36"/>
      <c r="L582" s="79"/>
      <c r="M582" s="79"/>
      <c r="N582" s="74"/>
      <c r="O582" s="81" t="s">
        <v>179</v>
      </c>
      <c r="P582" s="83">
        <v>41564.872835648152</v>
      </c>
      <c r="Q582" s="81" t="s">
        <v>1057</v>
      </c>
      <c r="R582" s="81"/>
      <c r="S582" s="81"/>
      <c r="T582" s="81" t="s">
        <v>2393</v>
      </c>
      <c r="U582" s="83">
        <v>41564.872835648152</v>
      </c>
      <c r="V582" s="85" t="s">
        <v>3038</v>
      </c>
      <c r="W582" s="81"/>
      <c r="X582" s="81"/>
      <c r="Y582" s="84" t="s">
        <v>4853</v>
      </c>
    </row>
    <row r="583" spans="1:25">
      <c r="A583" s="66" t="s">
        <v>391</v>
      </c>
      <c r="B583" s="66" t="s">
        <v>391</v>
      </c>
      <c r="C583" s="67"/>
      <c r="D583" s="68"/>
      <c r="E583" s="69"/>
      <c r="F583" s="70"/>
      <c r="G583" s="67"/>
      <c r="H583" s="71"/>
      <c r="I583" s="72"/>
      <c r="J583" s="72"/>
      <c r="K583" s="36"/>
      <c r="L583" s="79"/>
      <c r="M583" s="79"/>
      <c r="N583" s="74"/>
      <c r="O583" s="81" t="s">
        <v>179</v>
      </c>
      <c r="P583" s="83">
        <v>41564.893310185187</v>
      </c>
      <c r="Q583" s="81" t="s">
        <v>1058</v>
      </c>
      <c r="R583" s="81"/>
      <c r="S583" s="81"/>
      <c r="T583" s="81" t="s">
        <v>2393</v>
      </c>
      <c r="U583" s="83">
        <v>41564.893310185187</v>
      </c>
      <c r="V583" s="85" t="s">
        <v>3039</v>
      </c>
      <c r="W583" s="81"/>
      <c r="X583" s="81"/>
      <c r="Y583" s="84" t="s">
        <v>4854</v>
      </c>
    </row>
    <row r="584" spans="1:25">
      <c r="A584" s="66" t="s">
        <v>391</v>
      </c>
      <c r="B584" s="66" t="s">
        <v>391</v>
      </c>
      <c r="C584" s="67"/>
      <c r="D584" s="68"/>
      <c r="E584" s="69"/>
      <c r="F584" s="70"/>
      <c r="G584" s="67"/>
      <c r="H584" s="71"/>
      <c r="I584" s="72"/>
      <c r="J584" s="72"/>
      <c r="K584" s="36"/>
      <c r="L584" s="79"/>
      <c r="M584" s="79"/>
      <c r="N584" s="74"/>
      <c r="O584" s="81" t="s">
        <v>179</v>
      </c>
      <c r="P584" s="83">
        <v>41565.486678240741</v>
      </c>
      <c r="Q584" s="81" t="s">
        <v>1059</v>
      </c>
      <c r="R584" s="85" t="s">
        <v>2214</v>
      </c>
      <c r="S584" s="81" t="s">
        <v>2332</v>
      </c>
      <c r="T584" s="81" t="s">
        <v>2393</v>
      </c>
      <c r="U584" s="83">
        <v>41565.486678240741</v>
      </c>
      <c r="V584" s="85" t="s">
        <v>3040</v>
      </c>
      <c r="W584" s="81"/>
      <c r="X584" s="81"/>
      <c r="Y584" s="84" t="s">
        <v>4855</v>
      </c>
    </row>
    <row r="585" spans="1:25">
      <c r="A585" s="66" t="s">
        <v>391</v>
      </c>
      <c r="B585" s="66" t="s">
        <v>391</v>
      </c>
      <c r="C585" s="67"/>
      <c r="D585" s="68"/>
      <c r="E585" s="69"/>
      <c r="F585" s="70"/>
      <c r="G585" s="67"/>
      <c r="H585" s="71"/>
      <c r="I585" s="72"/>
      <c r="J585" s="72"/>
      <c r="K585" s="36"/>
      <c r="L585" s="79"/>
      <c r="M585" s="79"/>
      <c r="N585" s="74"/>
      <c r="O585" s="81" t="s">
        <v>179</v>
      </c>
      <c r="P585" s="83">
        <v>41566.624456018515</v>
      </c>
      <c r="Q585" s="81" t="s">
        <v>1060</v>
      </c>
      <c r="R585" s="85" t="s">
        <v>2215</v>
      </c>
      <c r="S585" s="81" t="s">
        <v>2336</v>
      </c>
      <c r="T585" s="81" t="s">
        <v>2393</v>
      </c>
      <c r="U585" s="83">
        <v>41566.624456018515</v>
      </c>
      <c r="V585" s="85" t="s">
        <v>3041</v>
      </c>
      <c r="W585" s="81"/>
      <c r="X585" s="81"/>
      <c r="Y585" s="84" t="s">
        <v>4856</v>
      </c>
    </row>
    <row r="586" spans="1:25">
      <c r="A586" s="66" t="s">
        <v>391</v>
      </c>
      <c r="B586" s="66" t="s">
        <v>391</v>
      </c>
      <c r="C586" s="67"/>
      <c r="D586" s="68"/>
      <c r="E586" s="69"/>
      <c r="F586" s="70"/>
      <c r="G586" s="67"/>
      <c r="H586" s="71"/>
      <c r="I586" s="72"/>
      <c r="J586" s="72"/>
      <c r="K586" s="36"/>
      <c r="L586" s="79"/>
      <c r="M586" s="79"/>
      <c r="N586" s="74"/>
      <c r="O586" s="81" t="s">
        <v>179</v>
      </c>
      <c r="P586" s="83">
        <v>41566.964328703703</v>
      </c>
      <c r="Q586" s="81" t="s">
        <v>1061</v>
      </c>
      <c r="R586" s="81"/>
      <c r="S586" s="81"/>
      <c r="T586" s="81" t="s">
        <v>2393</v>
      </c>
      <c r="U586" s="83">
        <v>41566.964328703703</v>
      </c>
      <c r="V586" s="85" t="s">
        <v>3042</v>
      </c>
      <c r="W586" s="81"/>
      <c r="X586" s="81"/>
      <c r="Y586" s="84" t="s">
        <v>4857</v>
      </c>
    </row>
    <row r="587" spans="1:25">
      <c r="A587" s="66" t="s">
        <v>394</v>
      </c>
      <c r="B587" s="66" t="s">
        <v>451</v>
      </c>
      <c r="C587" s="67"/>
      <c r="D587" s="68"/>
      <c r="E587" s="69"/>
      <c r="F587" s="70"/>
      <c r="G587" s="67"/>
      <c r="H587" s="71"/>
      <c r="I587" s="72"/>
      <c r="J587" s="72"/>
      <c r="K587" s="36"/>
      <c r="L587" s="79"/>
      <c r="M587" s="79"/>
      <c r="N587" s="74"/>
      <c r="O587" s="81" t="s">
        <v>622</v>
      </c>
      <c r="P587" s="83">
        <v>41565.565821759257</v>
      </c>
      <c r="Q587" s="81" t="s">
        <v>727</v>
      </c>
      <c r="R587" s="81"/>
      <c r="S587" s="81"/>
      <c r="T587" s="81" t="s">
        <v>2393</v>
      </c>
      <c r="U587" s="83">
        <v>41565.565821759257</v>
      </c>
      <c r="V587" s="85" t="s">
        <v>3043</v>
      </c>
      <c r="W587" s="81"/>
      <c r="X587" s="81"/>
      <c r="Y587" s="84" t="s">
        <v>4858</v>
      </c>
    </row>
    <row r="588" spans="1:25">
      <c r="A588" s="66" t="s">
        <v>394</v>
      </c>
      <c r="B588" s="66" t="s">
        <v>494</v>
      </c>
      <c r="C588" s="67"/>
      <c r="D588" s="68"/>
      <c r="E588" s="69"/>
      <c r="F588" s="70"/>
      <c r="G588" s="67"/>
      <c r="H588" s="71"/>
      <c r="I588" s="72"/>
      <c r="J588" s="72"/>
      <c r="K588" s="36"/>
      <c r="L588" s="79"/>
      <c r="M588" s="79"/>
      <c r="N588" s="74"/>
      <c r="O588" s="81" t="s">
        <v>622</v>
      </c>
      <c r="P588" s="83">
        <v>41565.565821759257</v>
      </c>
      <c r="Q588" s="81" t="s">
        <v>727</v>
      </c>
      <c r="R588" s="81"/>
      <c r="S588" s="81"/>
      <c r="T588" s="81" t="s">
        <v>2393</v>
      </c>
      <c r="U588" s="83">
        <v>41565.565821759257</v>
      </c>
      <c r="V588" s="85" t="s">
        <v>3043</v>
      </c>
      <c r="W588" s="81"/>
      <c r="X588" s="81"/>
      <c r="Y588" s="84" t="s">
        <v>4858</v>
      </c>
    </row>
    <row r="589" spans="1:25">
      <c r="A589" s="66" t="s">
        <v>394</v>
      </c>
      <c r="B589" s="66" t="s">
        <v>504</v>
      </c>
      <c r="C589" s="67"/>
      <c r="D589" s="68"/>
      <c r="E589" s="69"/>
      <c r="F589" s="70"/>
      <c r="G589" s="67"/>
      <c r="H589" s="71"/>
      <c r="I589" s="72"/>
      <c r="J589" s="72"/>
      <c r="K589" s="36"/>
      <c r="L589" s="79"/>
      <c r="M589" s="79"/>
      <c r="N589" s="74"/>
      <c r="O589" s="81" t="s">
        <v>622</v>
      </c>
      <c r="P589" s="83">
        <v>41566.986261574071</v>
      </c>
      <c r="Q589" s="81" t="s">
        <v>851</v>
      </c>
      <c r="R589" s="85" t="s">
        <v>2178</v>
      </c>
      <c r="S589" s="81" t="s">
        <v>2353</v>
      </c>
      <c r="T589" s="81" t="s">
        <v>2393</v>
      </c>
      <c r="U589" s="83">
        <v>41566.986261574071</v>
      </c>
      <c r="V589" s="85" t="s">
        <v>3044</v>
      </c>
      <c r="W589" s="81"/>
      <c r="X589" s="81"/>
      <c r="Y589" s="84" t="s">
        <v>4859</v>
      </c>
    </row>
    <row r="590" spans="1:25">
      <c r="A590" s="66" t="s">
        <v>394</v>
      </c>
      <c r="B590" s="66" t="s">
        <v>482</v>
      </c>
      <c r="C590" s="67"/>
      <c r="D590" s="68"/>
      <c r="E590" s="69"/>
      <c r="F590" s="70"/>
      <c r="G590" s="67"/>
      <c r="H590" s="71"/>
      <c r="I590" s="72"/>
      <c r="J590" s="72"/>
      <c r="K590" s="36"/>
      <c r="L590" s="79"/>
      <c r="M590" s="79"/>
      <c r="N590" s="74"/>
      <c r="O590" s="81" t="s">
        <v>622</v>
      </c>
      <c r="P590" s="83">
        <v>41566.986261574071</v>
      </c>
      <c r="Q590" s="81" t="s">
        <v>851</v>
      </c>
      <c r="R590" s="85" t="s">
        <v>2178</v>
      </c>
      <c r="S590" s="81" t="s">
        <v>2353</v>
      </c>
      <c r="T590" s="81" t="s">
        <v>2393</v>
      </c>
      <c r="U590" s="83">
        <v>41566.986261574071</v>
      </c>
      <c r="V590" s="85" t="s">
        <v>3044</v>
      </c>
      <c r="W590" s="81"/>
      <c r="X590" s="81"/>
      <c r="Y590" s="84" t="s">
        <v>4859</v>
      </c>
    </row>
    <row r="591" spans="1:25">
      <c r="A591" s="66" t="s">
        <v>395</v>
      </c>
      <c r="B591" s="66" t="s">
        <v>574</v>
      </c>
      <c r="C591" s="67"/>
      <c r="D591" s="68"/>
      <c r="E591" s="69"/>
      <c r="F591" s="70"/>
      <c r="G591" s="67"/>
      <c r="H591" s="71"/>
      <c r="I591" s="72"/>
      <c r="J591" s="72"/>
      <c r="K591" s="36"/>
      <c r="L591" s="79"/>
      <c r="M591" s="79"/>
      <c r="N591" s="74"/>
      <c r="O591" s="81" t="s">
        <v>622</v>
      </c>
      <c r="P591" s="83">
        <v>41565.470532407409</v>
      </c>
      <c r="Q591" s="81" t="s">
        <v>1062</v>
      </c>
      <c r="R591" s="81"/>
      <c r="S591" s="81"/>
      <c r="T591" s="81" t="s">
        <v>2393</v>
      </c>
      <c r="U591" s="83">
        <v>41565.470532407409</v>
      </c>
      <c r="V591" s="85" t="s">
        <v>3045</v>
      </c>
      <c r="W591" s="81"/>
      <c r="X591" s="81"/>
      <c r="Y591" s="84" t="s">
        <v>4860</v>
      </c>
    </row>
    <row r="592" spans="1:25">
      <c r="A592" s="66" t="s">
        <v>395</v>
      </c>
      <c r="B592" s="66" t="s">
        <v>575</v>
      </c>
      <c r="C592" s="67"/>
      <c r="D592" s="68"/>
      <c r="E592" s="69"/>
      <c r="F592" s="70"/>
      <c r="G592" s="67"/>
      <c r="H592" s="71"/>
      <c r="I592" s="72"/>
      <c r="J592" s="72"/>
      <c r="K592" s="36"/>
      <c r="L592" s="79"/>
      <c r="M592" s="79"/>
      <c r="N592" s="74"/>
      <c r="O592" s="81" t="s">
        <v>622</v>
      </c>
      <c r="P592" s="83">
        <v>41566.477673611109</v>
      </c>
      <c r="Q592" s="81" t="s">
        <v>1063</v>
      </c>
      <c r="R592" s="81"/>
      <c r="S592" s="81"/>
      <c r="T592" s="81" t="s">
        <v>2393</v>
      </c>
      <c r="U592" s="83">
        <v>41566.477673611109</v>
      </c>
      <c r="V592" s="85" t="s">
        <v>3046</v>
      </c>
      <c r="W592" s="81"/>
      <c r="X592" s="81"/>
      <c r="Y592" s="84" t="s">
        <v>4861</v>
      </c>
    </row>
    <row r="593" spans="1:25">
      <c r="A593" s="66" t="s">
        <v>396</v>
      </c>
      <c r="B593" s="66" t="s">
        <v>575</v>
      </c>
      <c r="C593" s="67"/>
      <c r="D593" s="68"/>
      <c r="E593" s="69"/>
      <c r="F593" s="70"/>
      <c r="G593" s="67"/>
      <c r="H593" s="71"/>
      <c r="I593" s="72"/>
      <c r="J593" s="72"/>
      <c r="K593" s="36"/>
      <c r="L593" s="79"/>
      <c r="M593" s="79"/>
      <c r="N593" s="74"/>
      <c r="O593" s="81" t="s">
        <v>622</v>
      </c>
      <c r="P593" s="83">
        <v>41566.992650462962</v>
      </c>
      <c r="Q593" s="81" t="s">
        <v>1064</v>
      </c>
      <c r="R593" s="81"/>
      <c r="S593" s="81"/>
      <c r="T593" s="81" t="s">
        <v>2393</v>
      </c>
      <c r="U593" s="83">
        <v>41566.992650462962</v>
      </c>
      <c r="V593" s="85" t="s">
        <v>3047</v>
      </c>
      <c r="W593" s="81"/>
      <c r="X593" s="81"/>
      <c r="Y593" s="84" t="s">
        <v>4862</v>
      </c>
    </row>
    <row r="594" spans="1:25">
      <c r="A594" s="66" t="s">
        <v>396</v>
      </c>
      <c r="B594" s="66" t="s">
        <v>575</v>
      </c>
      <c r="C594" s="67"/>
      <c r="D594" s="68"/>
      <c r="E594" s="69"/>
      <c r="F594" s="70"/>
      <c r="G594" s="67"/>
      <c r="H594" s="71"/>
      <c r="I594" s="72"/>
      <c r="J594" s="72"/>
      <c r="K594" s="36"/>
      <c r="L594" s="79"/>
      <c r="M594" s="79"/>
      <c r="N594" s="74"/>
      <c r="O594" s="81" t="s">
        <v>622</v>
      </c>
      <c r="P594" s="83">
        <v>41567.003194444442</v>
      </c>
      <c r="Q594" s="81" t="s">
        <v>1065</v>
      </c>
      <c r="R594" s="81"/>
      <c r="S594" s="81"/>
      <c r="T594" s="81" t="s">
        <v>2393</v>
      </c>
      <c r="U594" s="83">
        <v>41567.003194444442</v>
      </c>
      <c r="V594" s="85" t="s">
        <v>3048</v>
      </c>
      <c r="W594" s="81"/>
      <c r="X594" s="81"/>
      <c r="Y594" s="84" t="s">
        <v>4863</v>
      </c>
    </row>
    <row r="595" spans="1:25">
      <c r="A595" s="66" t="s">
        <v>397</v>
      </c>
      <c r="B595" s="66" t="s">
        <v>464</v>
      </c>
      <c r="C595" s="67"/>
      <c r="D595" s="68"/>
      <c r="E595" s="69"/>
      <c r="F595" s="70"/>
      <c r="G595" s="67"/>
      <c r="H595" s="71"/>
      <c r="I595" s="72"/>
      <c r="J595" s="72"/>
      <c r="K595" s="36"/>
      <c r="L595" s="79"/>
      <c r="M595" s="79"/>
      <c r="N595" s="74"/>
      <c r="O595" s="81" t="s">
        <v>622</v>
      </c>
      <c r="P595" s="83">
        <v>41567.063958333332</v>
      </c>
      <c r="Q595" s="81" t="s">
        <v>881</v>
      </c>
      <c r="R595" s="81"/>
      <c r="S595" s="81"/>
      <c r="T595" s="81" t="s">
        <v>2433</v>
      </c>
      <c r="U595" s="83">
        <v>41567.063958333332</v>
      </c>
      <c r="V595" s="85" t="s">
        <v>3049</v>
      </c>
      <c r="W595" s="81"/>
      <c r="X595" s="81"/>
      <c r="Y595" s="84" t="s">
        <v>4864</v>
      </c>
    </row>
    <row r="596" spans="1:25">
      <c r="A596" s="66" t="s">
        <v>397</v>
      </c>
      <c r="B596" s="66" t="s">
        <v>463</v>
      </c>
      <c r="C596" s="67"/>
      <c r="D596" s="68"/>
      <c r="E596" s="69"/>
      <c r="F596" s="70"/>
      <c r="G596" s="67"/>
      <c r="H596" s="71"/>
      <c r="I596" s="72"/>
      <c r="J596" s="72"/>
      <c r="K596" s="36"/>
      <c r="L596" s="79"/>
      <c r="M596" s="79"/>
      <c r="N596" s="74"/>
      <c r="O596" s="81" t="s">
        <v>622</v>
      </c>
      <c r="P596" s="83">
        <v>41567.063958333332</v>
      </c>
      <c r="Q596" s="81" t="s">
        <v>881</v>
      </c>
      <c r="R596" s="81"/>
      <c r="S596" s="81"/>
      <c r="T596" s="81" t="s">
        <v>2433</v>
      </c>
      <c r="U596" s="83">
        <v>41567.063958333332</v>
      </c>
      <c r="V596" s="85" t="s">
        <v>3049</v>
      </c>
      <c r="W596" s="81"/>
      <c r="X596" s="81"/>
      <c r="Y596" s="84" t="s">
        <v>4864</v>
      </c>
    </row>
    <row r="597" spans="1:25">
      <c r="A597" s="66" t="s">
        <v>397</v>
      </c>
      <c r="B597" s="66" t="s">
        <v>475</v>
      </c>
      <c r="C597" s="67"/>
      <c r="D597" s="68"/>
      <c r="E597" s="69"/>
      <c r="F597" s="70"/>
      <c r="G597" s="67"/>
      <c r="H597" s="71"/>
      <c r="I597" s="72"/>
      <c r="J597" s="72"/>
      <c r="K597" s="36"/>
      <c r="L597" s="79"/>
      <c r="M597" s="79"/>
      <c r="N597" s="74"/>
      <c r="O597" s="81" t="s">
        <v>622</v>
      </c>
      <c r="P597" s="83">
        <v>41567.064259259256</v>
      </c>
      <c r="Q597" s="81" t="s">
        <v>714</v>
      </c>
      <c r="R597" s="81"/>
      <c r="S597" s="81"/>
      <c r="T597" s="81" t="s">
        <v>2393</v>
      </c>
      <c r="U597" s="83">
        <v>41567.064259259256</v>
      </c>
      <c r="V597" s="85" t="s">
        <v>3050</v>
      </c>
      <c r="W597" s="81"/>
      <c r="X597" s="81"/>
      <c r="Y597" s="84" t="s">
        <v>4865</v>
      </c>
    </row>
    <row r="598" spans="1:25">
      <c r="A598" s="66" t="s">
        <v>397</v>
      </c>
      <c r="B598" s="66" t="s">
        <v>493</v>
      </c>
      <c r="C598" s="67"/>
      <c r="D598" s="68"/>
      <c r="E598" s="69"/>
      <c r="F598" s="70"/>
      <c r="G598" s="67"/>
      <c r="H598" s="71"/>
      <c r="I598" s="72"/>
      <c r="J598" s="72"/>
      <c r="K598" s="36"/>
      <c r="L598" s="79"/>
      <c r="M598" s="79"/>
      <c r="N598" s="74"/>
      <c r="O598" s="81" t="s">
        <v>622</v>
      </c>
      <c r="P598" s="83">
        <v>41567.065995370373</v>
      </c>
      <c r="Q598" s="81" t="s">
        <v>1066</v>
      </c>
      <c r="R598" s="81"/>
      <c r="S598" s="81"/>
      <c r="T598" s="81" t="s">
        <v>2454</v>
      </c>
      <c r="U598" s="83">
        <v>41567.065995370373</v>
      </c>
      <c r="V598" s="85" t="s">
        <v>3051</v>
      </c>
      <c r="W598" s="81"/>
      <c r="X598" s="81"/>
      <c r="Y598" s="84" t="s">
        <v>4866</v>
      </c>
    </row>
    <row r="599" spans="1:25">
      <c r="A599" s="66" t="s">
        <v>398</v>
      </c>
      <c r="B599" s="66" t="s">
        <v>576</v>
      </c>
      <c r="C599" s="67"/>
      <c r="D599" s="68"/>
      <c r="E599" s="69"/>
      <c r="F599" s="70"/>
      <c r="G599" s="67"/>
      <c r="H599" s="71"/>
      <c r="I599" s="72"/>
      <c r="J599" s="72"/>
      <c r="K599" s="36"/>
      <c r="L599" s="79"/>
      <c r="M599" s="79"/>
      <c r="N599" s="74"/>
      <c r="O599" s="81" t="s">
        <v>622</v>
      </c>
      <c r="P599" s="83">
        <v>41564.540671296294</v>
      </c>
      <c r="Q599" s="81" t="s">
        <v>1067</v>
      </c>
      <c r="R599" s="81"/>
      <c r="S599" s="81"/>
      <c r="T599" s="81" t="s">
        <v>2442</v>
      </c>
      <c r="U599" s="83">
        <v>41564.540671296294</v>
      </c>
      <c r="V599" s="85" t="s">
        <v>3052</v>
      </c>
      <c r="W599" s="81"/>
      <c r="X599" s="81"/>
      <c r="Y599" s="84" t="s">
        <v>4867</v>
      </c>
    </row>
    <row r="600" spans="1:25">
      <c r="A600" s="66" t="s">
        <v>399</v>
      </c>
      <c r="B600" s="66" t="s">
        <v>576</v>
      </c>
      <c r="C600" s="67"/>
      <c r="D600" s="68"/>
      <c r="E600" s="69"/>
      <c r="F600" s="70"/>
      <c r="G600" s="67"/>
      <c r="H600" s="71"/>
      <c r="I600" s="72"/>
      <c r="J600" s="72"/>
      <c r="K600" s="36"/>
      <c r="L600" s="79"/>
      <c r="M600" s="79"/>
      <c r="N600" s="74"/>
      <c r="O600" s="81" t="s">
        <v>622</v>
      </c>
      <c r="P600" s="83">
        <v>41564.515775462962</v>
      </c>
      <c r="Q600" s="81" t="s">
        <v>1068</v>
      </c>
      <c r="R600" s="81"/>
      <c r="S600" s="81"/>
      <c r="T600" s="81" t="s">
        <v>2442</v>
      </c>
      <c r="U600" s="83">
        <v>41564.515775462962</v>
      </c>
      <c r="V600" s="85" t="s">
        <v>3053</v>
      </c>
      <c r="W600" s="81"/>
      <c r="X600" s="81"/>
      <c r="Y600" s="84" t="s">
        <v>4868</v>
      </c>
    </row>
    <row r="601" spans="1:25">
      <c r="A601" s="66" t="s">
        <v>399</v>
      </c>
      <c r="B601" s="66" t="s">
        <v>576</v>
      </c>
      <c r="C601" s="67"/>
      <c r="D601" s="68"/>
      <c r="E601" s="69"/>
      <c r="F601" s="70"/>
      <c r="G601" s="67"/>
      <c r="H601" s="71"/>
      <c r="I601" s="72"/>
      <c r="J601" s="72"/>
      <c r="K601" s="36"/>
      <c r="L601" s="79"/>
      <c r="M601" s="79"/>
      <c r="N601" s="74"/>
      <c r="O601" s="81" t="s">
        <v>622</v>
      </c>
      <c r="P601" s="83">
        <v>41564.518055555556</v>
      </c>
      <c r="Q601" s="81" t="s">
        <v>1069</v>
      </c>
      <c r="R601" s="81"/>
      <c r="S601" s="81"/>
      <c r="T601" s="81" t="s">
        <v>2442</v>
      </c>
      <c r="U601" s="83">
        <v>41564.518055555556</v>
      </c>
      <c r="V601" s="85" t="s">
        <v>3054</v>
      </c>
      <c r="W601" s="81"/>
      <c r="X601" s="81"/>
      <c r="Y601" s="84" t="s">
        <v>4869</v>
      </c>
    </row>
    <row r="602" spans="1:25">
      <c r="A602" s="66" t="s">
        <v>400</v>
      </c>
      <c r="B602" s="66" t="s">
        <v>400</v>
      </c>
      <c r="C602" s="67"/>
      <c r="D602" s="68"/>
      <c r="E602" s="69"/>
      <c r="F602" s="70"/>
      <c r="G602" s="67"/>
      <c r="H602" s="71"/>
      <c r="I602" s="72"/>
      <c r="J602" s="72"/>
      <c r="K602" s="36"/>
      <c r="L602" s="79"/>
      <c r="M602" s="79"/>
      <c r="N602" s="74"/>
      <c r="O602" s="81" t="s">
        <v>179</v>
      </c>
      <c r="P602" s="83">
        <v>41567.129872685182</v>
      </c>
      <c r="Q602" s="81" t="s">
        <v>1070</v>
      </c>
      <c r="R602" s="81"/>
      <c r="S602" s="81"/>
      <c r="T602" s="81" t="s">
        <v>2393</v>
      </c>
      <c r="U602" s="83">
        <v>41567.129872685182</v>
      </c>
      <c r="V602" s="85" t="s">
        <v>3055</v>
      </c>
      <c r="W602" s="81"/>
      <c r="X602" s="81"/>
      <c r="Y602" s="84" t="s">
        <v>4870</v>
      </c>
    </row>
    <row r="603" spans="1:25">
      <c r="A603" s="66" t="s">
        <v>401</v>
      </c>
      <c r="B603" s="66" t="s">
        <v>577</v>
      </c>
      <c r="C603" s="67"/>
      <c r="D603" s="68"/>
      <c r="E603" s="69"/>
      <c r="F603" s="70"/>
      <c r="G603" s="67"/>
      <c r="H603" s="71"/>
      <c r="I603" s="72"/>
      <c r="J603" s="72"/>
      <c r="K603" s="36"/>
      <c r="L603" s="79"/>
      <c r="M603" s="79"/>
      <c r="N603" s="74"/>
      <c r="O603" s="81" t="s">
        <v>622</v>
      </c>
      <c r="P603" s="83">
        <v>41564.776099537034</v>
      </c>
      <c r="Q603" s="81" t="s">
        <v>1071</v>
      </c>
      <c r="R603" s="81"/>
      <c r="S603" s="81"/>
      <c r="T603" s="81" t="s">
        <v>2393</v>
      </c>
      <c r="U603" s="83">
        <v>41564.776099537034</v>
      </c>
      <c r="V603" s="85" t="s">
        <v>3056</v>
      </c>
      <c r="W603" s="81"/>
      <c r="X603" s="81"/>
      <c r="Y603" s="84" t="s">
        <v>4871</v>
      </c>
    </row>
    <row r="604" spans="1:25">
      <c r="A604" s="66" t="s">
        <v>401</v>
      </c>
      <c r="B604" s="66" t="s">
        <v>542</v>
      </c>
      <c r="C604" s="67"/>
      <c r="D604" s="68"/>
      <c r="E604" s="69"/>
      <c r="F604" s="70"/>
      <c r="G604" s="67"/>
      <c r="H604" s="71"/>
      <c r="I604" s="72"/>
      <c r="J604" s="72"/>
      <c r="K604" s="36"/>
      <c r="L604" s="79"/>
      <c r="M604" s="79"/>
      <c r="N604" s="74"/>
      <c r="O604" s="81" t="s">
        <v>622</v>
      </c>
      <c r="P604" s="83">
        <v>41564.900381944448</v>
      </c>
      <c r="Q604" s="81" t="s">
        <v>1072</v>
      </c>
      <c r="R604" s="81"/>
      <c r="S604" s="81"/>
      <c r="T604" s="81" t="s">
        <v>2393</v>
      </c>
      <c r="U604" s="83">
        <v>41564.900381944448</v>
      </c>
      <c r="V604" s="85" t="s">
        <v>3057</v>
      </c>
      <c r="W604" s="81"/>
      <c r="X604" s="81"/>
      <c r="Y604" s="84" t="s">
        <v>4872</v>
      </c>
    </row>
    <row r="605" spans="1:25">
      <c r="A605" s="66" t="s">
        <v>401</v>
      </c>
      <c r="B605" s="66" t="s">
        <v>578</v>
      </c>
      <c r="C605" s="67"/>
      <c r="D605" s="68"/>
      <c r="E605" s="69"/>
      <c r="F605" s="70"/>
      <c r="G605" s="67"/>
      <c r="H605" s="71"/>
      <c r="I605" s="72"/>
      <c r="J605" s="72"/>
      <c r="K605" s="36"/>
      <c r="L605" s="79"/>
      <c r="M605" s="79"/>
      <c r="N605" s="74"/>
      <c r="O605" s="81" t="s">
        <v>621</v>
      </c>
      <c r="P605" s="83">
        <v>41564.900381944448</v>
      </c>
      <c r="Q605" s="81" t="s">
        <v>1072</v>
      </c>
      <c r="R605" s="81"/>
      <c r="S605" s="81"/>
      <c r="T605" s="81" t="s">
        <v>2393</v>
      </c>
      <c r="U605" s="83">
        <v>41564.900381944448</v>
      </c>
      <c r="V605" s="85" t="s">
        <v>3057</v>
      </c>
      <c r="W605" s="81"/>
      <c r="X605" s="81"/>
      <c r="Y605" s="84" t="s">
        <v>4872</v>
      </c>
    </row>
    <row r="606" spans="1:25">
      <c r="A606" s="66" t="s">
        <v>401</v>
      </c>
      <c r="B606" s="66" t="s">
        <v>579</v>
      </c>
      <c r="C606" s="67"/>
      <c r="D606" s="68"/>
      <c r="E606" s="69"/>
      <c r="F606" s="70"/>
      <c r="G606" s="67"/>
      <c r="H606" s="71"/>
      <c r="I606" s="72"/>
      <c r="J606" s="72"/>
      <c r="K606" s="36"/>
      <c r="L606" s="79"/>
      <c r="M606" s="79"/>
      <c r="N606" s="74"/>
      <c r="O606" s="81" t="s">
        <v>621</v>
      </c>
      <c r="P606" s="83">
        <v>41566.536504629628</v>
      </c>
      <c r="Q606" s="81" t="s">
        <v>1073</v>
      </c>
      <c r="R606" s="81"/>
      <c r="S606" s="81"/>
      <c r="T606" s="81" t="s">
        <v>2393</v>
      </c>
      <c r="U606" s="83">
        <v>41566.536504629628</v>
      </c>
      <c r="V606" s="85" t="s">
        <v>3058</v>
      </c>
      <c r="W606" s="81"/>
      <c r="X606" s="81"/>
      <c r="Y606" s="84" t="s">
        <v>4873</v>
      </c>
    </row>
    <row r="607" spans="1:25">
      <c r="A607" s="66" t="s">
        <v>401</v>
      </c>
      <c r="B607" s="66" t="s">
        <v>580</v>
      </c>
      <c r="C607" s="67"/>
      <c r="D607" s="68"/>
      <c r="E607" s="69"/>
      <c r="F607" s="70"/>
      <c r="G607" s="67"/>
      <c r="H607" s="71"/>
      <c r="I607" s="72"/>
      <c r="J607" s="72"/>
      <c r="K607" s="36"/>
      <c r="L607" s="79"/>
      <c r="M607" s="79"/>
      <c r="N607" s="74"/>
      <c r="O607" s="81" t="s">
        <v>622</v>
      </c>
      <c r="P607" s="83">
        <v>41566.735451388886</v>
      </c>
      <c r="Q607" s="81" t="s">
        <v>1074</v>
      </c>
      <c r="R607" s="81"/>
      <c r="S607" s="81"/>
      <c r="T607" s="81" t="s">
        <v>2393</v>
      </c>
      <c r="U607" s="83">
        <v>41566.735451388886</v>
      </c>
      <c r="V607" s="85" t="s">
        <v>3059</v>
      </c>
      <c r="W607" s="81"/>
      <c r="X607" s="81"/>
      <c r="Y607" s="84" t="s">
        <v>4874</v>
      </c>
    </row>
    <row r="608" spans="1:25">
      <c r="A608" s="66" t="s">
        <v>374</v>
      </c>
      <c r="B608" s="66" t="s">
        <v>581</v>
      </c>
      <c r="C608" s="67"/>
      <c r="D608" s="68"/>
      <c r="E608" s="69"/>
      <c r="F608" s="70"/>
      <c r="G608" s="67"/>
      <c r="H608" s="71"/>
      <c r="I608" s="72"/>
      <c r="J608" s="72"/>
      <c r="K608" s="36"/>
      <c r="L608" s="79"/>
      <c r="M608" s="79"/>
      <c r="N608" s="74"/>
      <c r="O608" s="81" t="s">
        <v>622</v>
      </c>
      <c r="P608" s="83">
        <v>41566.725081018521</v>
      </c>
      <c r="Q608" s="81" t="s">
        <v>1075</v>
      </c>
      <c r="R608" s="81"/>
      <c r="S608" s="81"/>
      <c r="T608" s="81" t="s">
        <v>2393</v>
      </c>
      <c r="U608" s="83">
        <v>41566.725081018521</v>
      </c>
      <c r="V608" s="85" t="s">
        <v>3060</v>
      </c>
      <c r="W608" s="81"/>
      <c r="X608" s="81"/>
      <c r="Y608" s="84" t="s">
        <v>4875</v>
      </c>
    </row>
    <row r="609" spans="1:25">
      <c r="A609" s="66" t="s">
        <v>401</v>
      </c>
      <c r="B609" s="66" t="s">
        <v>581</v>
      </c>
      <c r="C609" s="67"/>
      <c r="D609" s="68"/>
      <c r="E609" s="69"/>
      <c r="F609" s="70"/>
      <c r="G609" s="67"/>
      <c r="H609" s="71"/>
      <c r="I609" s="72"/>
      <c r="J609" s="72"/>
      <c r="K609" s="36"/>
      <c r="L609" s="79"/>
      <c r="M609" s="79"/>
      <c r="N609" s="74"/>
      <c r="O609" s="81" t="s">
        <v>622</v>
      </c>
      <c r="P609" s="83">
        <v>41566.735451388886</v>
      </c>
      <c r="Q609" s="81" t="s">
        <v>1074</v>
      </c>
      <c r="R609" s="81"/>
      <c r="S609" s="81"/>
      <c r="T609" s="81" t="s">
        <v>2393</v>
      </c>
      <c r="U609" s="83">
        <v>41566.735451388886</v>
      </c>
      <c r="V609" s="85" t="s">
        <v>3059</v>
      </c>
      <c r="W609" s="81"/>
      <c r="X609" s="81"/>
      <c r="Y609" s="84" t="s">
        <v>4874</v>
      </c>
    </row>
    <row r="610" spans="1:25">
      <c r="A610" s="66" t="s">
        <v>401</v>
      </c>
      <c r="B610" s="66" t="s">
        <v>582</v>
      </c>
      <c r="C610" s="67"/>
      <c r="D610" s="68"/>
      <c r="E610" s="69"/>
      <c r="F610" s="70"/>
      <c r="G610" s="67"/>
      <c r="H610" s="71"/>
      <c r="I610" s="72"/>
      <c r="J610" s="72"/>
      <c r="K610" s="36"/>
      <c r="L610" s="79"/>
      <c r="M610" s="79"/>
      <c r="N610" s="74"/>
      <c r="O610" s="81" t="s">
        <v>622</v>
      </c>
      <c r="P610" s="83">
        <v>41567.143217592595</v>
      </c>
      <c r="Q610" s="81" t="s">
        <v>1076</v>
      </c>
      <c r="R610" s="81"/>
      <c r="S610" s="81"/>
      <c r="T610" s="81" t="s">
        <v>2393</v>
      </c>
      <c r="U610" s="83">
        <v>41567.143217592595</v>
      </c>
      <c r="V610" s="85" t="s">
        <v>3061</v>
      </c>
      <c r="W610" s="81"/>
      <c r="X610" s="81"/>
      <c r="Y610" s="84" t="s">
        <v>4876</v>
      </c>
    </row>
    <row r="611" spans="1:25">
      <c r="A611" s="66" t="s">
        <v>402</v>
      </c>
      <c r="B611" s="66" t="s">
        <v>505</v>
      </c>
      <c r="C611" s="67"/>
      <c r="D611" s="68"/>
      <c r="E611" s="69"/>
      <c r="F611" s="70"/>
      <c r="G611" s="67"/>
      <c r="H611" s="71"/>
      <c r="I611" s="72"/>
      <c r="J611" s="72"/>
      <c r="K611" s="36"/>
      <c r="L611" s="79"/>
      <c r="M611" s="79"/>
      <c r="N611" s="74"/>
      <c r="O611" s="81" t="s">
        <v>622</v>
      </c>
      <c r="P611" s="83">
        <v>41566.804560185185</v>
      </c>
      <c r="Q611" s="81" t="s">
        <v>963</v>
      </c>
      <c r="R611" s="81"/>
      <c r="S611" s="81"/>
      <c r="T611" s="81" t="s">
        <v>2449</v>
      </c>
      <c r="U611" s="83">
        <v>41566.804560185185</v>
      </c>
      <c r="V611" s="85" t="s">
        <v>3062</v>
      </c>
      <c r="W611" s="81"/>
      <c r="X611" s="81"/>
      <c r="Y611" s="84" t="s">
        <v>4877</v>
      </c>
    </row>
    <row r="612" spans="1:25">
      <c r="A612" s="66" t="s">
        <v>402</v>
      </c>
      <c r="B612" s="66" t="s">
        <v>407</v>
      </c>
      <c r="C612" s="67"/>
      <c r="D612" s="68"/>
      <c r="E612" s="69"/>
      <c r="F612" s="70"/>
      <c r="G612" s="67"/>
      <c r="H612" s="71"/>
      <c r="I612" s="72"/>
      <c r="J612" s="72"/>
      <c r="K612" s="36"/>
      <c r="L612" s="79"/>
      <c r="M612" s="79"/>
      <c r="N612" s="74"/>
      <c r="O612" s="81" t="s">
        <v>622</v>
      </c>
      <c r="P612" s="83">
        <v>41566.804560185185</v>
      </c>
      <c r="Q612" s="81" t="s">
        <v>963</v>
      </c>
      <c r="R612" s="81"/>
      <c r="S612" s="81"/>
      <c r="T612" s="81" t="s">
        <v>2449</v>
      </c>
      <c r="U612" s="83">
        <v>41566.804560185185</v>
      </c>
      <c r="V612" s="85" t="s">
        <v>3062</v>
      </c>
      <c r="W612" s="81"/>
      <c r="X612" s="81"/>
      <c r="Y612" s="84" t="s">
        <v>4877</v>
      </c>
    </row>
    <row r="613" spans="1:25">
      <c r="A613" s="66" t="s">
        <v>402</v>
      </c>
      <c r="B613" s="66" t="s">
        <v>407</v>
      </c>
      <c r="C613" s="67"/>
      <c r="D613" s="68"/>
      <c r="E613" s="69"/>
      <c r="F613" s="70"/>
      <c r="G613" s="67"/>
      <c r="H613" s="71"/>
      <c r="I613" s="72"/>
      <c r="J613" s="72"/>
      <c r="K613" s="36"/>
      <c r="L613" s="79"/>
      <c r="M613" s="79"/>
      <c r="N613" s="74"/>
      <c r="O613" s="81" t="s">
        <v>622</v>
      </c>
      <c r="P613" s="83">
        <v>41566.860451388886</v>
      </c>
      <c r="Q613" s="81" t="s">
        <v>1077</v>
      </c>
      <c r="R613" s="81"/>
      <c r="S613" s="81"/>
      <c r="T613" s="81" t="s">
        <v>2393</v>
      </c>
      <c r="U613" s="83">
        <v>41566.860451388886</v>
      </c>
      <c r="V613" s="85" t="s">
        <v>3063</v>
      </c>
      <c r="W613" s="81"/>
      <c r="X613" s="81"/>
      <c r="Y613" s="84" t="s">
        <v>4878</v>
      </c>
    </row>
    <row r="614" spans="1:25">
      <c r="A614" s="66" t="s">
        <v>402</v>
      </c>
      <c r="B614" s="66" t="s">
        <v>485</v>
      </c>
      <c r="C614" s="67"/>
      <c r="D614" s="68"/>
      <c r="E614" s="69"/>
      <c r="F614" s="70"/>
      <c r="G614" s="67"/>
      <c r="H614" s="71"/>
      <c r="I614" s="72"/>
      <c r="J614" s="72"/>
      <c r="K614" s="36"/>
      <c r="L614" s="79"/>
      <c r="M614" s="79"/>
      <c r="N614" s="74"/>
      <c r="O614" s="81" t="s">
        <v>622</v>
      </c>
      <c r="P614" s="83">
        <v>41566.860451388886</v>
      </c>
      <c r="Q614" s="81" t="s">
        <v>1077</v>
      </c>
      <c r="R614" s="81"/>
      <c r="S614" s="81"/>
      <c r="T614" s="81" t="s">
        <v>2393</v>
      </c>
      <c r="U614" s="83">
        <v>41566.860451388886</v>
      </c>
      <c r="V614" s="85" t="s">
        <v>3063</v>
      </c>
      <c r="W614" s="81"/>
      <c r="X614" s="81"/>
      <c r="Y614" s="84" t="s">
        <v>4878</v>
      </c>
    </row>
    <row r="615" spans="1:25">
      <c r="A615" s="66" t="s">
        <v>401</v>
      </c>
      <c r="B615" s="66" t="s">
        <v>402</v>
      </c>
      <c r="C615" s="67"/>
      <c r="D615" s="68"/>
      <c r="E615" s="69"/>
      <c r="F615" s="70"/>
      <c r="G615" s="67"/>
      <c r="H615" s="71"/>
      <c r="I615" s="72"/>
      <c r="J615" s="72"/>
      <c r="K615" s="36"/>
      <c r="L615" s="79"/>
      <c r="M615" s="79"/>
      <c r="N615" s="74"/>
      <c r="O615" s="81" t="s">
        <v>622</v>
      </c>
      <c r="P615" s="83">
        <v>41567.143217592595</v>
      </c>
      <c r="Q615" s="81" t="s">
        <v>1076</v>
      </c>
      <c r="R615" s="81"/>
      <c r="S615" s="81"/>
      <c r="T615" s="81" t="s">
        <v>2393</v>
      </c>
      <c r="U615" s="83">
        <v>41567.143217592595</v>
      </c>
      <c r="V615" s="85" t="s">
        <v>3061</v>
      </c>
      <c r="W615" s="81"/>
      <c r="X615" s="81"/>
      <c r="Y615" s="84" t="s">
        <v>4876</v>
      </c>
    </row>
    <row r="616" spans="1:25">
      <c r="A616" s="66" t="s">
        <v>403</v>
      </c>
      <c r="B616" s="66" t="s">
        <v>403</v>
      </c>
      <c r="C616" s="67"/>
      <c r="D616" s="68"/>
      <c r="E616" s="69"/>
      <c r="F616" s="70"/>
      <c r="G616" s="67"/>
      <c r="H616" s="71"/>
      <c r="I616" s="72"/>
      <c r="J616" s="72"/>
      <c r="K616" s="36"/>
      <c r="L616" s="79"/>
      <c r="M616" s="79"/>
      <c r="N616" s="74"/>
      <c r="O616" s="81" t="s">
        <v>179</v>
      </c>
      <c r="P616" s="83">
        <v>41565.642696759256</v>
      </c>
      <c r="Q616" s="81" t="s">
        <v>1078</v>
      </c>
      <c r="R616" s="81"/>
      <c r="S616" s="81"/>
      <c r="T616" s="81" t="s">
        <v>2404</v>
      </c>
      <c r="U616" s="83">
        <v>41565.642696759256</v>
      </c>
      <c r="V616" s="85" t="s">
        <v>3064</v>
      </c>
      <c r="W616" s="81"/>
      <c r="X616" s="81"/>
      <c r="Y616" s="84" t="s">
        <v>4879</v>
      </c>
    </row>
    <row r="617" spans="1:25">
      <c r="A617" s="66" t="s">
        <v>403</v>
      </c>
      <c r="B617" s="66" t="s">
        <v>489</v>
      </c>
      <c r="C617" s="67"/>
      <c r="D617" s="68"/>
      <c r="E617" s="69"/>
      <c r="F617" s="70"/>
      <c r="G617" s="67"/>
      <c r="H617" s="71"/>
      <c r="I617" s="72"/>
      <c r="J617" s="72"/>
      <c r="K617" s="36"/>
      <c r="L617" s="79"/>
      <c r="M617" s="79"/>
      <c r="N617" s="74"/>
      <c r="O617" s="81" t="s">
        <v>622</v>
      </c>
      <c r="P617" s="83">
        <v>41565.644155092596</v>
      </c>
      <c r="Q617" s="81" t="s">
        <v>676</v>
      </c>
      <c r="R617" s="85" t="s">
        <v>2145</v>
      </c>
      <c r="S617" s="81" t="s">
        <v>2338</v>
      </c>
      <c r="T617" s="81" t="s">
        <v>2393</v>
      </c>
      <c r="U617" s="83">
        <v>41565.644155092596</v>
      </c>
      <c r="V617" s="85" t="s">
        <v>3065</v>
      </c>
      <c r="W617" s="81"/>
      <c r="X617" s="81"/>
      <c r="Y617" s="84" t="s">
        <v>4880</v>
      </c>
    </row>
    <row r="618" spans="1:25">
      <c r="A618" s="66" t="s">
        <v>403</v>
      </c>
      <c r="B618" s="66" t="s">
        <v>489</v>
      </c>
      <c r="C618" s="67"/>
      <c r="D618" s="68"/>
      <c r="E618" s="69"/>
      <c r="F618" s="70"/>
      <c r="G618" s="67"/>
      <c r="H618" s="71"/>
      <c r="I618" s="72"/>
      <c r="J618" s="72"/>
      <c r="K618" s="36"/>
      <c r="L618" s="79"/>
      <c r="M618" s="79"/>
      <c r="N618" s="74"/>
      <c r="O618" s="81" t="s">
        <v>622</v>
      </c>
      <c r="P618" s="83">
        <v>41565.956863425927</v>
      </c>
      <c r="Q618" s="81" t="s">
        <v>776</v>
      </c>
      <c r="R618" s="85" t="s">
        <v>2164</v>
      </c>
      <c r="S618" s="81" t="s">
        <v>2338</v>
      </c>
      <c r="T618" s="81" t="s">
        <v>2393</v>
      </c>
      <c r="U618" s="83">
        <v>41565.956863425927</v>
      </c>
      <c r="V618" s="85" t="s">
        <v>3066</v>
      </c>
      <c r="W618" s="81"/>
      <c r="X618" s="81"/>
      <c r="Y618" s="84" t="s">
        <v>4881</v>
      </c>
    </row>
    <row r="619" spans="1:25">
      <c r="A619" s="66" t="s">
        <v>403</v>
      </c>
      <c r="B619" s="66" t="s">
        <v>440</v>
      </c>
      <c r="C619" s="67"/>
      <c r="D619" s="68"/>
      <c r="E619" s="69"/>
      <c r="F619" s="70"/>
      <c r="G619" s="67"/>
      <c r="H619" s="71"/>
      <c r="I619" s="72"/>
      <c r="J619" s="72"/>
      <c r="K619" s="36"/>
      <c r="L619" s="79"/>
      <c r="M619" s="79"/>
      <c r="N619" s="74"/>
      <c r="O619" s="81" t="s">
        <v>622</v>
      </c>
      <c r="P619" s="83">
        <v>41567.281840277778</v>
      </c>
      <c r="Q619" s="81" t="s">
        <v>1079</v>
      </c>
      <c r="R619" s="81"/>
      <c r="S619" s="81"/>
      <c r="T619" s="81" t="s">
        <v>2462</v>
      </c>
      <c r="U619" s="83">
        <v>41567.281840277778</v>
      </c>
      <c r="V619" s="85" t="s">
        <v>3067</v>
      </c>
      <c r="W619" s="81"/>
      <c r="X619" s="81"/>
      <c r="Y619" s="84" t="s">
        <v>4882</v>
      </c>
    </row>
    <row r="620" spans="1:25">
      <c r="A620" s="66" t="s">
        <v>403</v>
      </c>
      <c r="B620" s="66" t="s">
        <v>470</v>
      </c>
      <c r="C620" s="67"/>
      <c r="D620" s="68"/>
      <c r="E620" s="69"/>
      <c r="F620" s="70"/>
      <c r="G620" s="67"/>
      <c r="H620" s="71"/>
      <c r="I620" s="72"/>
      <c r="J620" s="72"/>
      <c r="K620" s="36"/>
      <c r="L620" s="79"/>
      <c r="M620" s="79"/>
      <c r="N620" s="74"/>
      <c r="O620" s="81" t="s">
        <v>621</v>
      </c>
      <c r="P620" s="83">
        <v>41567.281840277778</v>
      </c>
      <c r="Q620" s="81" t="s">
        <v>1079</v>
      </c>
      <c r="R620" s="81"/>
      <c r="S620" s="81"/>
      <c r="T620" s="81" t="s">
        <v>2462</v>
      </c>
      <c r="U620" s="83">
        <v>41567.281840277778</v>
      </c>
      <c r="V620" s="85" t="s">
        <v>3067</v>
      </c>
      <c r="W620" s="81"/>
      <c r="X620" s="81"/>
      <c r="Y620" s="84" t="s">
        <v>4882</v>
      </c>
    </row>
    <row r="621" spans="1:25">
      <c r="A621" s="66" t="s">
        <v>404</v>
      </c>
      <c r="B621" s="66" t="s">
        <v>493</v>
      </c>
      <c r="C621" s="67"/>
      <c r="D621" s="68"/>
      <c r="E621" s="69"/>
      <c r="F621" s="70"/>
      <c r="G621" s="67"/>
      <c r="H621" s="71"/>
      <c r="I621" s="72"/>
      <c r="J621" s="72"/>
      <c r="K621" s="36"/>
      <c r="L621" s="79"/>
      <c r="M621" s="79"/>
      <c r="N621" s="74"/>
      <c r="O621" s="81" t="s">
        <v>622</v>
      </c>
      <c r="P621" s="83">
        <v>41563.706273148149</v>
      </c>
      <c r="Q621" s="81" t="s">
        <v>1080</v>
      </c>
      <c r="R621" s="85" t="s">
        <v>2216</v>
      </c>
      <c r="S621" s="81" t="s">
        <v>2361</v>
      </c>
      <c r="T621" s="81" t="s">
        <v>2433</v>
      </c>
      <c r="U621" s="83">
        <v>41563.706273148149</v>
      </c>
      <c r="V621" s="85" t="s">
        <v>3068</v>
      </c>
      <c r="W621" s="81"/>
      <c r="X621" s="81"/>
      <c r="Y621" s="84" t="s">
        <v>4883</v>
      </c>
    </row>
    <row r="622" spans="1:25">
      <c r="A622" s="66" t="s">
        <v>404</v>
      </c>
      <c r="B622" s="66" t="s">
        <v>489</v>
      </c>
      <c r="C622" s="67"/>
      <c r="D622" s="68"/>
      <c r="E622" s="69"/>
      <c r="F622" s="70"/>
      <c r="G622" s="67"/>
      <c r="H622" s="71"/>
      <c r="I622" s="72"/>
      <c r="J622" s="72"/>
      <c r="K622" s="36"/>
      <c r="L622" s="79"/>
      <c r="M622" s="79"/>
      <c r="N622" s="74"/>
      <c r="O622" s="81" t="s">
        <v>622</v>
      </c>
      <c r="P622" s="83">
        <v>41563.706273148149</v>
      </c>
      <c r="Q622" s="81" t="s">
        <v>1080</v>
      </c>
      <c r="R622" s="85" t="s">
        <v>2216</v>
      </c>
      <c r="S622" s="81" t="s">
        <v>2361</v>
      </c>
      <c r="T622" s="81" t="s">
        <v>2433</v>
      </c>
      <c r="U622" s="83">
        <v>41563.706273148149</v>
      </c>
      <c r="V622" s="85" t="s">
        <v>3068</v>
      </c>
      <c r="W622" s="81"/>
      <c r="X622" s="81"/>
      <c r="Y622" s="84" t="s">
        <v>4883</v>
      </c>
    </row>
    <row r="623" spans="1:25">
      <c r="A623" s="66" t="s">
        <v>404</v>
      </c>
      <c r="B623" s="66" t="s">
        <v>404</v>
      </c>
      <c r="C623" s="67"/>
      <c r="D623" s="68"/>
      <c r="E623" s="69"/>
      <c r="F623" s="70"/>
      <c r="G623" s="67"/>
      <c r="H623" s="71"/>
      <c r="I623" s="72"/>
      <c r="J623" s="72"/>
      <c r="K623" s="36"/>
      <c r="L623" s="79"/>
      <c r="M623" s="79"/>
      <c r="N623" s="74"/>
      <c r="O623" s="81" t="s">
        <v>179</v>
      </c>
      <c r="P623" s="83">
        <v>41564.666655092595</v>
      </c>
      <c r="Q623" s="81" t="s">
        <v>1081</v>
      </c>
      <c r="R623" s="85" t="s">
        <v>2217</v>
      </c>
      <c r="S623" s="81" t="s">
        <v>2361</v>
      </c>
      <c r="T623" s="81" t="s">
        <v>2393</v>
      </c>
      <c r="U623" s="83">
        <v>41564.666655092595</v>
      </c>
      <c r="V623" s="85" t="s">
        <v>3069</v>
      </c>
      <c r="W623" s="81"/>
      <c r="X623" s="81"/>
      <c r="Y623" s="84" t="s">
        <v>4884</v>
      </c>
    </row>
    <row r="624" spans="1:25">
      <c r="A624" s="66" t="s">
        <v>405</v>
      </c>
      <c r="B624" s="66" t="s">
        <v>404</v>
      </c>
      <c r="C624" s="67"/>
      <c r="D624" s="68"/>
      <c r="E624" s="69"/>
      <c r="F624" s="70"/>
      <c r="G624" s="67"/>
      <c r="H624" s="71"/>
      <c r="I624" s="72"/>
      <c r="J624" s="72"/>
      <c r="K624" s="36"/>
      <c r="L624" s="79"/>
      <c r="M624" s="79"/>
      <c r="N624" s="74"/>
      <c r="O624" s="81" t="s">
        <v>622</v>
      </c>
      <c r="P624" s="83">
        <v>41564.552974537037</v>
      </c>
      <c r="Q624" s="81" t="s">
        <v>1082</v>
      </c>
      <c r="R624" s="85" t="s">
        <v>2217</v>
      </c>
      <c r="S624" s="81" t="s">
        <v>2361</v>
      </c>
      <c r="T624" s="81" t="s">
        <v>2433</v>
      </c>
      <c r="U624" s="83">
        <v>41564.552974537037</v>
      </c>
      <c r="V624" s="85" t="s">
        <v>3070</v>
      </c>
      <c r="W624" s="81"/>
      <c r="X624" s="81"/>
      <c r="Y624" s="84" t="s">
        <v>4885</v>
      </c>
    </row>
    <row r="625" spans="1:25">
      <c r="A625" s="66" t="s">
        <v>405</v>
      </c>
      <c r="B625" s="66" t="s">
        <v>407</v>
      </c>
      <c r="C625" s="67"/>
      <c r="D625" s="68"/>
      <c r="E625" s="69"/>
      <c r="F625" s="70"/>
      <c r="G625" s="67"/>
      <c r="H625" s="71"/>
      <c r="I625" s="72"/>
      <c r="J625" s="72"/>
      <c r="K625" s="36"/>
      <c r="L625" s="79"/>
      <c r="M625" s="79"/>
      <c r="N625" s="74"/>
      <c r="O625" s="81" t="s">
        <v>622</v>
      </c>
      <c r="P625" s="83">
        <v>41564.552025462966</v>
      </c>
      <c r="Q625" s="81" t="s">
        <v>650</v>
      </c>
      <c r="R625" s="85" t="s">
        <v>2143</v>
      </c>
      <c r="S625" s="81" t="s">
        <v>2336</v>
      </c>
      <c r="T625" s="81" t="s">
        <v>2397</v>
      </c>
      <c r="U625" s="83">
        <v>41564.552025462966</v>
      </c>
      <c r="V625" s="85" t="s">
        <v>3071</v>
      </c>
      <c r="W625" s="81"/>
      <c r="X625" s="81"/>
      <c r="Y625" s="84" t="s">
        <v>4886</v>
      </c>
    </row>
    <row r="626" spans="1:25">
      <c r="A626" s="66" t="s">
        <v>405</v>
      </c>
      <c r="B626" s="66" t="s">
        <v>493</v>
      </c>
      <c r="C626" s="67"/>
      <c r="D626" s="68"/>
      <c r="E626" s="69"/>
      <c r="F626" s="70"/>
      <c r="G626" s="67"/>
      <c r="H626" s="71"/>
      <c r="I626" s="72"/>
      <c r="J626" s="72"/>
      <c r="K626" s="36"/>
      <c r="L626" s="79"/>
      <c r="M626" s="79"/>
      <c r="N626" s="74"/>
      <c r="O626" s="81" t="s">
        <v>622</v>
      </c>
      <c r="P626" s="83">
        <v>41564.552974537037</v>
      </c>
      <c r="Q626" s="81" t="s">
        <v>1082</v>
      </c>
      <c r="R626" s="85" t="s">
        <v>2217</v>
      </c>
      <c r="S626" s="81" t="s">
        <v>2361</v>
      </c>
      <c r="T626" s="81" t="s">
        <v>2433</v>
      </c>
      <c r="U626" s="83">
        <v>41564.552974537037</v>
      </c>
      <c r="V626" s="85" t="s">
        <v>3070</v>
      </c>
      <c r="W626" s="81"/>
      <c r="X626" s="81"/>
      <c r="Y626" s="84" t="s">
        <v>4885</v>
      </c>
    </row>
    <row r="627" spans="1:25">
      <c r="A627" s="66" t="s">
        <v>405</v>
      </c>
      <c r="B627" s="66" t="s">
        <v>326</v>
      </c>
      <c r="C627" s="67"/>
      <c r="D627" s="68"/>
      <c r="E627" s="69"/>
      <c r="F627" s="70"/>
      <c r="G627" s="67"/>
      <c r="H627" s="71"/>
      <c r="I627" s="72"/>
      <c r="J627" s="72"/>
      <c r="K627" s="36"/>
      <c r="L627" s="79"/>
      <c r="M627" s="79"/>
      <c r="N627" s="74"/>
      <c r="O627" s="81" t="s">
        <v>622</v>
      </c>
      <c r="P627" s="83">
        <v>41564.553576388891</v>
      </c>
      <c r="Q627" s="81" t="s">
        <v>1083</v>
      </c>
      <c r="R627" s="85" t="s">
        <v>2218</v>
      </c>
      <c r="S627" s="81" t="s">
        <v>2332</v>
      </c>
      <c r="T627" s="81" t="s">
        <v>2393</v>
      </c>
      <c r="U627" s="83">
        <v>41564.553576388891</v>
      </c>
      <c r="V627" s="85" t="s">
        <v>3072</v>
      </c>
      <c r="W627" s="81"/>
      <c r="X627" s="81"/>
      <c r="Y627" s="84" t="s">
        <v>4887</v>
      </c>
    </row>
    <row r="628" spans="1:25">
      <c r="A628" s="66" t="s">
        <v>405</v>
      </c>
      <c r="B628" s="66" t="s">
        <v>505</v>
      </c>
      <c r="C628" s="67"/>
      <c r="D628" s="68"/>
      <c r="E628" s="69"/>
      <c r="F628" s="70"/>
      <c r="G628" s="67"/>
      <c r="H628" s="71"/>
      <c r="I628" s="72"/>
      <c r="J628" s="72"/>
      <c r="K628" s="36"/>
      <c r="L628" s="79"/>
      <c r="M628" s="79"/>
      <c r="N628" s="74"/>
      <c r="O628" s="81" t="s">
        <v>622</v>
      </c>
      <c r="P628" s="83">
        <v>41564.77753472222</v>
      </c>
      <c r="Q628" s="81" t="s">
        <v>656</v>
      </c>
      <c r="R628" s="81"/>
      <c r="S628" s="81"/>
      <c r="T628" s="81" t="s">
        <v>2393</v>
      </c>
      <c r="U628" s="83">
        <v>41564.77753472222</v>
      </c>
      <c r="V628" s="85" t="s">
        <v>3073</v>
      </c>
      <c r="W628" s="81"/>
      <c r="X628" s="81"/>
      <c r="Y628" s="84" t="s">
        <v>4888</v>
      </c>
    </row>
    <row r="629" spans="1:25">
      <c r="A629" s="66" t="s">
        <v>405</v>
      </c>
      <c r="B629" s="66" t="s">
        <v>494</v>
      </c>
      <c r="C629" s="67"/>
      <c r="D629" s="68"/>
      <c r="E629" s="69"/>
      <c r="F629" s="70"/>
      <c r="G629" s="67"/>
      <c r="H629" s="71"/>
      <c r="I629" s="72"/>
      <c r="J629" s="72"/>
      <c r="K629" s="36"/>
      <c r="L629" s="79"/>
      <c r="M629" s="79"/>
      <c r="N629" s="74"/>
      <c r="O629" s="81" t="s">
        <v>622</v>
      </c>
      <c r="P629" s="83">
        <v>41564.77753472222</v>
      </c>
      <c r="Q629" s="81" t="s">
        <v>656</v>
      </c>
      <c r="R629" s="81"/>
      <c r="S629" s="81"/>
      <c r="T629" s="81" t="s">
        <v>2393</v>
      </c>
      <c r="U629" s="83">
        <v>41564.77753472222</v>
      </c>
      <c r="V629" s="85" t="s">
        <v>3073</v>
      </c>
      <c r="W629" s="81"/>
      <c r="X629" s="81"/>
      <c r="Y629" s="84" t="s">
        <v>4888</v>
      </c>
    </row>
    <row r="630" spans="1:25">
      <c r="A630" s="66" t="s">
        <v>405</v>
      </c>
      <c r="B630" s="66" t="s">
        <v>493</v>
      </c>
      <c r="C630" s="67"/>
      <c r="D630" s="68"/>
      <c r="E630" s="69"/>
      <c r="F630" s="70"/>
      <c r="G630" s="67"/>
      <c r="H630" s="71"/>
      <c r="I630" s="72"/>
      <c r="J630" s="72"/>
      <c r="K630" s="36"/>
      <c r="L630" s="79"/>
      <c r="M630" s="79"/>
      <c r="N630" s="74"/>
      <c r="O630" s="81" t="s">
        <v>622</v>
      </c>
      <c r="P630" s="83">
        <v>41564.77789351852</v>
      </c>
      <c r="Q630" s="81" t="s">
        <v>1084</v>
      </c>
      <c r="R630" s="81"/>
      <c r="S630" s="81"/>
      <c r="T630" s="81" t="s">
        <v>2463</v>
      </c>
      <c r="U630" s="83">
        <v>41564.77789351852</v>
      </c>
      <c r="V630" s="85" t="s">
        <v>3074</v>
      </c>
      <c r="W630" s="81"/>
      <c r="X630" s="81"/>
      <c r="Y630" s="84" t="s">
        <v>4889</v>
      </c>
    </row>
    <row r="631" spans="1:25">
      <c r="A631" s="66" t="s">
        <v>405</v>
      </c>
      <c r="B631" s="66" t="s">
        <v>276</v>
      </c>
      <c r="C631" s="67"/>
      <c r="D631" s="68"/>
      <c r="E631" s="69"/>
      <c r="F631" s="70"/>
      <c r="G631" s="67"/>
      <c r="H631" s="71"/>
      <c r="I631" s="72"/>
      <c r="J631" s="72"/>
      <c r="K631" s="36"/>
      <c r="L631" s="79"/>
      <c r="M631" s="79"/>
      <c r="N631" s="74"/>
      <c r="O631" s="81" t="s">
        <v>622</v>
      </c>
      <c r="P631" s="83">
        <v>41564.77789351852</v>
      </c>
      <c r="Q631" s="81" t="s">
        <v>1084</v>
      </c>
      <c r="R631" s="81"/>
      <c r="S631" s="81"/>
      <c r="T631" s="81" t="s">
        <v>2463</v>
      </c>
      <c r="U631" s="83">
        <v>41564.77789351852</v>
      </c>
      <c r="V631" s="85" t="s">
        <v>3074</v>
      </c>
      <c r="W631" s="81"/>
      <c r="X631" s="81"/>
      <c r="Y631" s="84" t="s">
        <v>4889</v>
      </c>
    </row>
    <row r="632" spans="1:25">
      <c r="A632" s="66" t="s">
        <v>405</v>
      </c>
      <c r="B632" s="66" t="s">
        <v>505</v>
      </c>
      <c r="C632" s="67"/>
      <c r="D632" s="68"/>
      <c r="E632" s="69"/>
      <c r="F632" s="70"/>
      <c r="G632" s="67"/>
      <c r="H632" s="71"/>
      <c r="I632" s="72"/>
      <c r="J632" s="72"/>
      <c r="K632" s="36"/>
      <c r="L632" s="79"/>
      <c r="M632" s="79"/>
      <c r="N632" s="74"/>
      <c r="O632" s="81" t="s">
        <v>622</v>
      </c>
      <c r="P632" s="83">
        <v>41564.778217592589</v>
      </c>
      <c r="Q632" s="81" t="s">
        <v>681</v>
      </c>
      <c r="R632" s="85" t="s">
        <v>2150</v>
      </c>
      <c r="S632" s="81" t="s">
        <v>2338</v>
      </c>
      <c r="T632" s="81" t="s">
        <v>2393</v>
      </c>
      <c r="U632" s="83">
        <v>41564.778217592589</v>
      </c>
      <c r="V632" s="85" t="s">
        <v>3075</v>
      </c>
      <c r="W632" s="81"/>
      <c r="X632" s="81"/>
      <c r="Y632" s="84" t="s">
        <v>4890</v>
      </c>
    </row>
    <row r="633" spans="1:25">
      <c r="A633" s="66" t="s">
        <v>405</v>
      </c>
      <c r="B633" s="66" t="s">
        <v>489</v>
      </c>
      <c r="C633" s="67"/>
      <c r="D633" s="68"/>
      <c r="E633" s="69"/>
      <c r="F633" s="70"/>
      <c r="G633" s="67"/>
      <c r="H633" s="71"/>
      <c r="I633" s="72"/>
      <c r="J633" s="72"/>
      <c r="K633" s="36"/>
      <c r="L633" s="79"/>
      <c r="M633" s="79"/>
      <c r="N633" s="74"/>
      <c r="O633" s="81" t="s">
        <v>622</v>
      </c>
      <c r="P633" s="83">
        <v>41564.778217592589</v>
      </c>
      <c r="Q633" s="81" t="s">
        <v>681</v>
      </c>
      <c r="R633" s="85" t="s">
        <v>2150</v>
      </c>
      <c r="S633" s="81" t="s">
        <v>2338</v>
      </c>
      <c r="T633" s="81" t="s">
        <v>2393</v>
      </c>
      <c r="U633" s="83">
        <v>41564.778217592589</v>
      </c>
      <c r="V633" s="85" t="s">
        <v>3075</v>
      </c>
      <c r="W633" s="81"/>
      <c r="X633" s="81"/>
      <c r="Y633" s="84" t="s">
        <v>4890</v>
      </c>
    </row>
    <row r="634" spans="1:25">
      <c r="A634" s="66" t="s">
        <v>405</v>
      </c>
      <c r="B634" s="66" t="s">
        <v>464</v>
      </c>
      <c r="C634" s="67"/>
      <c r="D634" s="68"/>
      <c r="E634" s="69"/>
      <c r="F634" s="70"/>
      <c r="G634" s="67"/>
      <c r="H634" s="71"/>
      <c r="I634" s="72"/>
      <c r="J634" s="72"/>
      <c r="K634" s="36"/>
      <c r="L634" s="79"/>
      <c r="M634" s="79"/>
      <c r="N634" s="74"/>
      <c r="O634" s="81" t="s">
        <v>622</v>
      </c>
      <c r="P634" s="83">
        <v>41565.230613425927</v>
      </c>
      <c r="Q634" s="81" t="s">
        <v>881</v>
      </c>
      <c r="R634" s="81"/>
      <c r="S634" s="81"/>
      <c r="T634" s="81" t="s">
        <v>2433</v>
      </c>
      <c r="U634" s="83">
        <v>41565.230613425927</v>
      </c>
      <c r="V634" s="85" t="s">
        <v>3076</v>
      </c>
      <c r="W634" s="81"/>
      <c r="X634" s="81"/>
      <c r="Y634" s="84" t="s">
        <v>4891</v>
      </c>
    </row>
    <row r="635" spans="1:25">
      <c r="A635" s="66" t="s">
        <v>405</v>
      </c>
      <c r="B635" s="66" t="s">
        <v>463</v>
      </c>
      <c r="C635" s="67"/>
      <c r="D635" s="68"/>
      <c r="E635" s="69"/>
      <c r="F635" s="70"/>
      <c r="G635" s="67"/>
      <c r="H635" s="71"/>
      <c r="I635" s="72"/>
      <c r="J635" s="72"/>
      <c r="K635" s="36"/>
      <c r="L635" s="79"/>
      <c r="M635" s="79"/>
      <c r="N635" s="74"/>
      <c r="O635" s="81" t="s">
        <v>622</v>
      </c>
      <c r="P635" s="83">
        <v>41565.230613425927</v>
      </c>
      <c r="Q635" s="81" t="s">
        <v>881</v>
      </c>
      <c r="R635" s="81"/>
      <c r="S635" s="81"/>
      <c r="T635" s="81" t="s">
        <v>2433</v>
      </c>
      <c r="U635" s="83">
        <v>41565.230613425927</v>
      </c>
      <c r="V635" s="85" t="s">
        <v>3076</v>
      </c>
      <c r="W635" s="81"/>
      <c r="X635" s="81"/>
      <c r="Y635" s="84" t="s">
        <v>4891</v>
      </c>
    </row>
    <row r="636" spans="1:25">
      <c r="A636" s="66" t="s">
        <v>405</v>
      </c>
      <c r="B636" s="66" t="s">
        <v>475</v>
      </c>
      <c r="C636" s="67"/>
      <c r="D636" s="68"/>
      <c r="E636" s="69"/>
      <c r="F636" s="70"/>
      <c r="G636" s="67"/>
      <c r="H636" s="71"/>
      <c r="I636" s="72"/>
      <c r="J636" s="72"/>
      <c r="K636" s="36"/>
      <c r="L636" s="79"/>
      <c r="M636" s="79"/>
      <c r="N636" s="74"/>
      <c r="O636" s="81" t="s">
        <v>622</v>
      </c>
      <c r="P636" s="83">
        <v>41565.230729166666</v>
      </c>
      <c r="Q636" s="81" t="s">
        <v>714</v>
      </c>
      <c r="R636" s="81"/>
      <c r="S636" s="81"/>
      <c r="T636" s="81" t="s">
        <v>2393</v>
      </c>
      <c r="U636" s="83">
        <v>41565.230729166666</v>
      </c>
      <c r="V636" s="85" t="s">
        <v>3077</v>
      </c>
      <c r="W636" s="81"/>
      <c r="X636" s="81"/>
      <c r="Y636" s="84" t="s">
        <v>4892</v>
      </c>
    </row>
    <row r="637" spans="1:25">
      <c r="A637" s="66" t="s">
        <v>405</v>
      </c>
      <c r="B637" s="66" t="s">
        <v>494</v>
      </c>
      <c r="C637" s="67"/>
      <c r="D637" s="68"/>
      <c r="E637" s="69"/>
      <c r="F637" s="70"/>
      <c r="G637" s="67"/>
      <c r="H637" s="71"/>
      <c r="I637" s="72"/>
      <c r="J637" s="72"/>
      <c r="K637" s="36"/>
      <c r="L637" s="79"/>
      <c r="M637" s="79"/>
      <c r="N637" s="74"/>
      <c r="O637" s="81" t="s">
        <v>622</v>
      </c>
      <c r="P637" s="83">
        <v>41565.828726851854</v>
      </c>
      <c r="Q637" s="81" t="s">
        <v>1085</v>
      </c>
      <c r="R637" s="81"/>
      <c r="S637" s="81"/>
      <c r="T637" s="81" t="s">
        <v>2393</v>
      </c>
      <c r="U637" s="83">
        <v>41565.828726851854</v>
      </c>
      <c r="V637" s="85" t="s">
        <v>3078</v>
      </c>
      <c r="W637" s="81"/>
      <c r="X637" s="81"/>
      <c r="Y637" s="84" t="s">
        <v>4893</v>
      </c>
    </row>
    <row r="638" spans="1:25">
      <c r="A638" s="66" t="s">
        <v>405</v>
      </c>
      <c r="B638" s="66" t="s">
        <v>489</v>
      </c>
      <c r="C638" s="67"/>
      <c r="D638" s="68"/>
      <c r="E638" s="69"/>
      <c r="F638" s="70"/>
      <c r="G638" s="67"/>
      <c r="H638" s="71"/>
      <c r="I638" s="72"/>
      <c r="J638" s="72"/>
      <c r="K638" s="36"/>
      <c r="L638" s="79"/>
      <c r="M638" s="79"/>
      <c r="N638" s="74"/>
      <c r="O638" s="81" t="s">
        <v>622</v>
      </c>
      <c r="P638" s="83">
        <v>41565.830717592595</v>
      </c>
      <c r="Q638" s="81" t="s">
        <v>776</v>
      </c>
      <c r="R638" s="85" t="s">
        <v>2164</v>
      </c>
      <c r="S638" s="81" t="s">
        <v>2338</v>
      </c>
      <c r="T638" s="81" t="s">
        <v>2393</v>
      </c>
      <c r="U638" s="83">
        <v>41565.830717592595</v>
      </c>
      <c r="V638" s="85" t="s">
        <v>3079</v>
      </c>
      <c r="W638" s="81"/>
      <c r="X638" s="81"/>
      <c r="Y638" s="84" t="s">
        <v>4894</v>
      </c>
    </row>
    <row r="639" spans="1:25">
      <c r="A639" s="66" t="s">
        <v>405</v>
      </c>
      <c r="B639" s="66" t="s">
        <v>464</v>
      </c>
      <c r="C639" s="67"/>
      <c r="D639" s="68"/>
      <c r="E639" s="69"/>
      <c r="F639" s="70"/>
      <c r="G639" s="67"/>
      <c r="H639" s="71"/>
      <c r="I639" s="72"/>
      <c r="J639" s="72"/>
      <c r="K639" s="36"/>
      <c r="L639" s="79"/>
      <c r="M639" s="79"/>
      <c r="N639" s="74"/>
      <c r="O639" s="81" t="s">
        <v>622</v>
      </c>
      <c r="P639" s="83">
        <v>41566.090555555558</v>
      </c>
      <c r="Q639" s="81" t="s">
        <v>1086</v>
      </c>
      <c r="R639" s="85" t="s">
        <v>2208</v>
      </c>
      <c r="S639" s="81" t="s">
        <v>2348</v>
      </c>
      <c r="T639" s="81" t="s">
        <v>2393</v>
      </c>
      <c r="U639" s="83">
        <v>41566.090555555558</v>
      </c>
      <c r="V639" s="85" t="s">
        <v>3080</v>
      </c>
      <c r="W639" s="81"/>
      <c r="X639" s="81"/>
      <c r="Y639" s="84" t="s">
        <v>4895</v>
      </c>
    </row>
    <row r="640" spans="1:25">
      <c r="A640" s="66" t="s">
        <v>405</v>
      </c>
      <c r="B640" s="66" t="s">
        <v>405</v>
      </c>
      <c r="C640" s="67"/>
      <c r="D640" s="68"/>
      <c r="E640" s="69"/>
      <c r="F640" s="70"/>
      <c r="G640" s="67"/>
      <c r="H640" s="71"/>
      <c r="I640" s="72"/>
      <c r="J640" s="72"/>
      <c r="K640" s="36"/>
      <c r="L640" s="79"/>
      <c r="M640" s="79"/>
      <c r="N640" s="74"/>
      <c r="O640" s="81" t="s">
        <v>179</v>
      </c>
      <c r="P640" s="83">
        <v>41566.091481481482</v>
      </c>
      <c r="Q640" s="81" t="s">
        <v>1087</v>
      </c>
      <c r="R640" s="85" t="s">
        <v>2219</v>
      </c>
      <c r="S640" s="81" t="s">
        <v>2362</v>
      </c>
      <c r="T640" s="81" t="s">
        <v>2393</v>
      </c>
      <c r="U640" s="83">
        <v>41566.091481481482</v>
      </c>
      <c r="V640" s="85" t="s">
        <v>3081</v>
      </c>
      <c r="W640" s="81"/>
      <c r="X640" s="81"/>
      <c r="Y640" s="84" t="s">
        <v>4896</v>
      </c>
    </row>
    <row r="641" spans="1:25">
      <c r="A641" s="66" t="s">
        <v>405</v>
      </c>
      <c r="B641" s="66" t="s">
        <v>554</v>
      </c>
      <c r="C641" s="67"/>
      <c r="D641" s="68"/>
      <c r="E641" s="69"/>
      <c r="F641" s="70"/>
      <c r="G641" s="67"/>
      <c r="H641" s="71"/>
      <c r="I641" s="72"/>
      <c r="J641" s="72"/>
      <c r="K641" s="36"/>
      <c r="L641" s="79"/>
      <c r="M641" s="79"/>
      <c r="N641" s="74"/>
      <c r="O641" s="81" t="s">
        <v>622</v>
      </c>
      <c r="P641" s="83">
        <v>41567.517106481479</v>
      </c>
      <c r="Q641" s="81" t="s">
        <v>1041</v>
      </c>
      <c r="R641" s="81"/>
      <c r="S641" s="81"/>
      <c r="T641" s="81" t="s">
        <v>2393</v>
      </c>
      <c r="U641" s="83">
        <v>41567.517106481479</v>
      </c>
      <c r="V641" s="85" t="s">
        <v>3082</v>
      </c>
      <c r="W641" s="81"/>
      <c r="X641" s="81"/>
      <c r="Y641" s="84" t="s">
        <v>4897</v>
      </c>
    </row>
    <row r="642" spans="1:25">
      <c r="A642" s="66" t="s">
        <v>405</v>
      </c>
      <c r="B642" s="66" t="s">
        <v>423</v>
      </c>
      <c r="C642" s="67"/>
      <c r="D642" s="68"/>
      <c r="E642" s="69"/>
      <c r="F642" s="70"/>
      <c r="G642" s="67"/>
      <c r="H642" s="71"/>
      <c r="I642" s="72"/>
      <c r="J642" s="72"/>
      <c r="K642" s="36"/>
      <c r="L642" s="79"/>
      <c r="M642" s="79"/>
      <c r="N642" s="74"/>
      <c r="O642" s="81" t="s">
        <v>622</v>
      </c>
      <c r="P642" s="83">
        <v>41567.517106481479</v>
      </c>
      <c r="Q642" s="81" t="s">
        <v>1041</v>
      </c>
      <c r="R642" s="81"/>
      <c r="S642" s="81"/>
      <c r="T642" s="81" t="s">
        <v>2393</v>
      </c>
      <c r="U642" s="83">
        <v>41567.517106481479</v>
      </c>
      <c r="V642" s="85" t="s">
        <v>3082</v>
      </c>
      <c r="W642" s="81"/>
      <c r="X642" s="81"/>
      <c r="Y642" s="84" t="s">
        <v>4897</v>
      </c>
    </row>
    <row r="643" spans="1:25">
      <c r="A643" s="66" t="s">
        <v>405</v>
      </c>
      <c r="B643" s="66" t="s">
        <v>426</v>
      </c>
      <c r="C643" s="67"/>
      <c r="D643" s="68"/>
      <c r="E643" s="69"/>
      <c r="F643" s="70"/>
      <c r="G643" s="67"/>
      <c r="H643" s="71"/>
      <c r="I643" s="72"/>
      <c r="J643" s="72"/>
      <c r="K643" s="36"/>
      <c r="L643" s="79"/>
      <c r="M643" s="79"/>
      <c r="N643" s="74"/>
      <c r="O643" s="81" t="s">
        <v>622</v>
      </c>
      <c r="P643" s="83">
        <v>41567.517314814817</v>
      </c>
      <c r="Q643" s="81" t="s">
        <v>882</v>
      </c>
      <c r="R643" s="81"/>
      <c r="S643" s="81"/>
      <c r="T643" s="81" t="s">
        <v>2393</v>
      </c>
      <c r="U643" s="83">
        <v>41567.517314814817</v>
      </c>
      <c r="V643" s="85" t="s">
        <v>3083</v>
      </c>
      <c r="W643" s="81"/>
      <c r="X643" s="81"/>
      <c r="Y643" s="84" t="s">
        <v>4898</v>
      </c>
    </row>
    <row r="644" spans="1:25">
      <c r="A644" s="66" t="s">
        <v>406</v>
      </c>
      <c r="B644" s="66" t="s">
        <v>440</v>
      </c>
      <c r="C644" s="67"/>
      <c r="D644" s="68"/>
      <c r="E644" s="69"/>
      <c r="F644" s="70"/>
      <c r="G644" s="67"/>
      <c r="H644" s="71"/>
      <c r="I644" s="72"/>
      <c r="J644" s="72"/>
      <c r="K644" s="36"/>
      <c r="L644" s="79"/>
      <c r="M644" s="79"/>
      <c r="N644" s="74"/>
      <c r="O644" s="81" t="s">
        <v>622</v>
      </c>
      <c r="P644" s="83">
        <v>41567.566354166665</v>
      </c>
      <c r="Q644" s="81" t="s">
        <v>952</v>
      </c>
      <c r="R644" s="81"/>
      <c r="S644" s="81"/>
      <c r="T644" s="81" t="s">
        <v>2422</v>
      </c>
      <c r="U644" s="83">
        <v>41567.566354166665</v>
      </c>
      <c r="V644" s="85" t="s">
        <v>3084</v>
      </c>
      <c r="W644" s="81"/>
      <c r="X644" s="81"/>
      <c r="Y644" s="84" t="s">
        <v>4899</v>
      </c>
    </row>
    <row r="645" spans="1:25">
      <c r="A645" s="66" t="s">
        <v>407</v>
      </c>
      <c r="B645" s="66" t="s">
        <v>583</v>
      </c>
      <c r="C645" s="67"/>
      <c r="D645" s="68"/>
      <c r="E645" s="69"/>
      <c r="F645" s="70"/>
      <c r="G645" s="67"/>
      <c r="H645" s="71"/>
      <c r="I645" s="72"/>
      <c r="J645" s="72"/>
      <c r="K645" s="36"/>
      <c r="L645" s="79"/>
      <c r="M645" s="79"/>
      <c r="N645" s="74"/>
      <c r="O645" s="81" t="s">
        <v>622</v>
      </c>
      <c r="P645" s="83">
        <v>41563.170486111114</v>
      </c>
      <c r="Q645" s="81" t="s">
        <v>1088</v>
      </c>
      <c r="R645" s="81"/>
      <c r="S645" s="81"/>
      <c r="T645" s="81" t="s">
        <v>2393</v>
      </c>
      <c r="U645" s="83">
        <v>41563.170486111114</v>
      </c>
      <c r="V645" s="85" t="s">
        <v>3085</v>
      </c>
      <c r="W645" s="81"/>
      <c r="X645" s="81"/>
      <c r="Y645" s="84" t="s">
        <v>4900</v>
      </c>
    </row>
    <row r="646" spans="1:25">
      <c r="A646" s="66" t="s">
        <v>408</v>
      </c>
      <c r="B646" s="66" t="s">
        <v>408</v>
      </c>
      <c r="C646" s="67"/>
      <c r="D646" s="68"/>
      <c r="E646" s="69"/>
      <c r="F646" s="70"/>
      <c r="G646" s="67"/>
      <c r="H646" s="71"/>
      <c r="I646" s="72"/>
      <c r="J646" s="72"/>
      <c r="K646" s="36"/>
      <c r="L646" s="79"/>
      <c r="M646" s="79"/>
      <c r="N646" s="74"/>
      <c r="O646" s="81" t="s">
        <v>179</v>
      </c>
      <c r="P646" s="83">
        <v>41564.808749999997</v>
      </c>
      <c r="Q646" s="81" t="s">
        <v>1089</v>
      </c>
      <c r="R646" s="81"/>
      <c r="S646" s="81"/>
      <c r="T646" s="81" t="s">
        <v>2393</v>
      </c>
      <c r="U646" s="83">
        <v>41564.808749999997</v>
      </c>
      <c r="V646" s="85" t="s">
        <v>3086</v>
      </c>
      <c r="W646" s="81"/>
      <c r="X646" s="81"/>
      <c r="Y646" s="84" t="s">
        <v>4901</v>
      </c>
    </row>
    <row r="647" spans="1:25">
      <c r="A647" s="66" t="s">
        <v>408</v>
      </c>
      <c r="B647" s="66" t="s">
        <v>408</v>
      </c>
      <c r="C647" s="67"/>
      <c r="D647" s="68"/>
      <c r="E647" s="69"/>
      <c r="F647" s="70"/>
      <c r="G647" s="67"/>
      <c r="H647" s="71"/>
      <c r="I647" s="72"/>
      <c r="J647" s="72"/>
      <c r="K647" s="36"/>
      <c r="L647" s="79"/>
      <c r="M647" s="79"/>
      <c r="N647" s="74"/>
      <c r="O647" s="81" t="s">
        <v>179</v>
      </c>
      <c r="P647" s="83">
        <v>41565.480474537035</v>
      </c>
      <c r="Q647" s="81" t="s">
        <v>1090</v>
      </c>
      <c r="R647" s="81"/>
      <c r="S647" s="81"/>
      <c r="T647" s="81" t="s">
        <v>2393</v>
      </c>
      <c r="U647" s="83">
        <v>41565.480474537035</v>
      </c>
      <c r="V647" s="85" t="s">
        <v>3087</v>
      </c>
      <c r="W647" s="81"/>
      <c r="X647" s="81"/>
      <c r="Y647" s="84" t="s">
        <v>4902</v>
      </c>
    </row>
    <row r="648" spans="1:25">
      <c r="A648" s="66" t="s">
        <v>408</v>
      </c>
      <c r="B648" s="66" t="s">
        <v>408</v>
      </c>
      <c r="C648" s="67"/>
      <c r="D648" s="68"/>
      <c r="E648" s="69"/>
      <c r="F648" s="70"/>
      <c r="G648" s="67"/>
      <c r="H648" s="71"/>
      <c r="I648" s="72"/>
      <c r="J648" s="72"/>
      <c r="K648" s="36"/>
      <c r="L648" s="79"/>
      <c r="M648" s="79"/>
      <c r="N648" s="74"/>
      <c r="O648" s="81" t="s">
        <v>179</v>
      </c>
      <c r="P648" s="83">
        <v>41565.71943287037</v>
      </c>
      <c r="Q648" s="81" t="s">
        <v>1091</v>
      </c>
      <c r="R648" s="81"/>
      <c r="S648" s="81"/>
      <c r="T648" s="81" t="s">
        <v>2393</v>
      </c>
      <c r="U648" s="83">
        <v>41565.71943287037</v>
      </c>
      <c r="V648" s="85" t="s">
        <v>3088</v>
      </c>
      <c r="W648" s="81"/>
      <c r="X648" s="81"/>
      <c r="Y648" s="84" t="s">
        <v>4903</v>
      </c>
    </row>
    <row r="649" spans="1:25">
      <c r="A649" s="66" t="s">
        <v>408</v>
      </c>
      <c r="B649" s="66" t="s">
        <v>408</v>
      </c>
      <c r="C649" s="67"/>
      <c r="D649" s="68"/>
      <c r="E649" s="69"/>
      <c r="F649" s="70"/>
      <c r="G649" s="67"/>
      <c r="H649" s="71"/>
      <c r="I649" s="72"/>
      <c r="J649" s="72"/>
      <c r="K649" s="36"/>
      <c r="L649" s="79"/>
      <c r="M649" s="79"/>
      <c r="N649" s="74"/>
      <c r="O649" s="81" t="s">
        <v>179</v>
      </c>
      <c r="P649" s="83">
        <v>41565.720902777779</v>
      </c>
      <c r="Q649" s="81" t="s">
        <v>1092</v>
      </c>
      <c r="R649" s="81"/>
      <c r="S649" s="81"/>
      <c r="T649" s="81" t="s">
        <v>2393</v>
      </c>
      <c r="U649" s="83">
        <v>41565.720902777779</v>
      </c>
      <c r="V649" s="85" t="s">
        <v>3089</v>
      </c>
      <c r="W649" s="81"/>
      <c r="X649" s="81"/>
      <c r="Y649" s="84" t="s">
        <v>4904</v>
      </c>
    </row>
    <row r="650" spans="1:25">
      <c r="A650" s="66" t="s">
        <v>407</v>
      </c>
      <c r="B650" s="66" t="s">
        <v>408</v>
      </c>
      <c r="C650" s="67"/>
      <c r="D650" s="68"/>
      <c r="E650" s="69"/>
      <c r="F650" s="70"/>
      <c r="G650" s="67"/>
      <c r="H650" s="71"/>
      <c r="I650" s="72"/>
      <c r="J650" s="72"/>
      <c r="K650" s="36"/>
      <c r="L650" s="79"/>
      <c r="M650" s="79"/>
      <c r="N650" s="74"/>
      <c r="O650" s="81" t="s">
        <v>622</v>
      </c>
      <c r="P650" s="83">
        <v>41563.171944444446</v>
      </c>
      <c r="Q650" s="81" t="s">
        <v>1093</v>
      </c>
      <c r="R650" s="81"/>
      <c r="S650" s="81"/>
      <c r="T650" s="81" t="s">
        <v>2397</v>
      </c>
      <c r="U650" s="83">
        <v>41563.171944444446</v>
      </c>
      <c r="V650" s="85" t="s">
        <v>3090</v>
      </c>
      <c r="W650" s="81"/>
      <c r="X650" s="81"/>
      <c r="Y650" s="84" t="s">
        <v>4905</v>
      </c>
    </row>
    <row r="651" spans="1:25">
      <c r="A651" s="66" t="s">
        <v>407</v>
      </c>
      <c r="B651" s="66" t="s">
        <v>408</v>
      </c>
      <c r="C651" s="67"/>
      <c r="D651" s="68"/>
      <c r="E651" s="69"/>
      <c r="F651" s="70"/>
      <c r="G651" s="67"/>
      <c r="H651" s="71"/>
      <c r="I651" s="72"/>
      <c r="J651" s="72"/>
      <c r="K651" s="36"/>
      <c r="L651" s="79"/>
      <c r="M651" s="79"/>
      <c r="N651" s="74"/>
      <c r="O651" s="81" t="s">
        <v>622</v>
      </c>
      <c r="P651" s="83">
        <v>41563.53197916667</v>
      </c>
      <c r="Q651" s="81" t="s">
        <v>1094</v>
      </c>
      <c r="R651" s="81"/>
      <c r="S651" s="81"/>
      <c r="T651" s="81" t="s">
        <v>2393</v>
      </c>
      <c r="U651" s="83">
        <v>41563.53197916667</v>
      </c>
      <c r="V651" s="85" t="s">
        <v>3091</v>
      </c>
      <c r="W651" s="81"/>
      <c r="X651" s="81"/>
      <c r="Y651" s="84" t="s">
        <v>4906</v>
      </c>
    </row>
    <row r="652" spans="1:25">
      <c r="A652" s="66" t="s">
        <v>407</v>
      </c>
      <c r="B652" s="66" t="s">
        <v>584</v>
      </c>
      <c r="C652" s="67"/>
      <c r="D652" s="68"/>
      <c r="E652" s="69"/>
      <c r="F652" s="70"/>
      <c r="G652" s="67"/>
      <c r="H652" s="71"/>
      <c r="I652" s="72"/>
      <c r="J652" s="72"/>
      <c r="K652" s="36"/>
      <c r="L652" s="79"/>
      <c r="M652" s="79"/>
      <c r="N652" s="74"/>
      <c r="O652" s="81" t="s">
        <v>622</v>
      </c>
      <c r="P652" s="83">
        <v>41564.528865740744</v>
      </c>
      <c r="Q652" s="81" t="s">
        <v>1095</v>
      </c>
      <c r="R652" s="81"/>
      <c r="S652" s="81"/>
      <c r="T652" s="81" t="s">
        <v>2395</v>
      </c>
      <c r="U652" s="83">
        <v>41564.528865740744</v>
      </c>
      <c r="V652" s="85" t="s">
        <v>3092</v>
      </c>
      <c r="W652" s="81"/>
      <c r="X652" s="81"/>
      <c r="Y652" s="84" t="s">
        <v>4907</v>
      </c>
    </row>
    <row r="653" spans="1:25">
      <c r="A653" s="66" t="s">
        <v>407</v>
      </c>
      <c r="B653" s="66" t="s">
        <v>585</v>
      </c>
      <c r="C653" s="67"/>
      <c r="D653" s="68"/>
      <c r="E653" s="69"/>
      <c r="F653" s="70"/>
      <c r="G653" s="67"/>
      <c r="H653" s="71"/>
      <c r="I653" s="72"/>
      <c r="J653" s="72"/>
      <c r="K653" s="36"/>
      <c r="L653" s="79"/>
      <c r="M653" s="79"/>
      <c r="N653" s="74"/>
      <c r="O653" s="81" t="s">
        <v>622</v>
      </c>
      <c r="P653" s="83">
        <v>41564.809004629627</v>
      </c>
      <c r="Q653" s="81" t="s">
        <v>1096</v>
      </c>
      <c r="R653" s="81"/>
      <c r="S653" s="81"/>
      <c r="T653" s="81" t="s">
        <v>2395</v>
      </c>
      <c r="U653" s="83">
        <v>41564.809004629627</v>
      </c>
      <c r="V653" s="85" t="s">
        <v>3093</v>
      </c>
      <c r="W653" s="81"/>
      <c r="X653" s="81"/>
      <c r="Y653" s="84" t="s">
        <v>4908</v>
      </c>
    </row>
    <row r="654" spans="1:25">
      <c r="A654" s="66" t="s">
        <v>409</v>
      </c>
      <c r="B654" s="66" t="s">
        <v>493</v>
      </c>
      <c r="C654" s="67"/>
      <c r="D654" s="68"/>
      <c r="E654" s="69"/>
      <c r="F654" s="70"/>
      <c r="G654" s="67"/>
      <c r="H654" s="71"/>
      <c r="I654" s="72"/>
      <c r="J654" s="72"/>
      <c r="K654" s="36"/>
      <c r="L654" s="79"/>
      <c r="M654" s="79"/>
      <c r="N654" s="74"/>
      <c r="O654" s="81" t="s">
        <v>622</v>
      </c>
      <c r="P654" s="83">
        <v>41564.767326388886</v>
      </c>
      <c r="Q654" s="81" t="s">
        <v>1097</v>
      </c>
      <c r="R654" s="85" t="s">
        <v>2220</v>
      </c>
      <c r="S654" s="81" t="s">
        <v>2332</v>
      </c>
      <c r="T654" s="81" t="s">
        <v>2393</v>
      </c>
      <c r="U654" s="83">
        <v>41564.767326388886</v>
      </c>
      <c r="V654" s="85" t="s">
        <v>3094</v>
      </c>
      <c r="W654" s="81"/>
      <c r="X654" s="81"/>
      <c r="Y654" s="84" t="s">
        <v>4909</v>
      </c>
    </row>
    <row r="655" spans="1:25">
      <c r="A655" s="66" t="s">
        <v>409</v>
      </c>
      <c r="B655" s="66" t="s">
        <v>409</v>
      </c>
      <c r="C655" s="67"/>
      <c r="D655" s="68"/>
      <c r="E655" s="69"/>
      <c r="F655" s="70"/>
      <c r="G655" s="67"/>
      <c r="H655" s="71"/>
      <c r="I655" s="72"/>
      <c r="J655" s="72"/>
      <c r="K655" s="36"/>
      <c r="L655" s="79"/>
      <c r="M655" s="79"/>
      <c r="N655" s="74"/>
      <c r="O655" s="81" t="s">
        <v>179</v>
      </c>
      <c r="P655" s="83">
        <v>41565.740486111114</v>
      </c>
      <c r="Q655" s="81" t="s">
        <v>1098</v>
      </c>
      <c r="R655" s="85" t="s">
        <v>2221</v>
      </c>
      <c r="S655" s="81" t="s">
        <v>2332</v>
      </c>
      <c r="T655" s="81" t="s">
        <v>2393</v>
      </c>
      <c r="U655" s="83">
        <v>41565.740486111114</v>
      </c>
      <c r="V655" s="85" t="s">
        <v>3095</v>
      </c>
      <c r="W655" s="81"/>
      <c r="X655" s="81"/>
      <c r="Y655" s="84" t="s">
        <v>4910</v>
      </c>
    </row>
    <row r="656" spans="1:25">
      <c r="A656" s="66" t="s">
        <v>409</v>
      </c>
      <c r="B656" s="66" t="s">
        <v>409</v>
      </c>
      <c r="C656" s="67"/>
      <c r="D656" s="68"/>
      <c r="E656" s="69"/>
      <c r="F656" s="70"/>
      <c r="G656" s="67"/>
      <c r="H656" s="71"/>
      <c r="I656" s="72"/>
      <c r="J656" s="72"/>
      <c r="K656" s="36"/>
      <c r="L656" s="79"/>
      <c r="M656" s="79"/>
      <c r="N656" s="74"/>
      <c r="O656" s="81" t="s">
        <v>179</v>
      </c>
      <c r="P656" s="83">
        <v>41567.542986111112</v>
      </c>
      <c r="Q656" s="81" t="s">
        <v>1099</v>
      </c>
      <c r="R656" s="85" t="s">
        <v>2222</v>
      </c>
      <c r="S656" s="81" t="s">
        <v>2332</v>
      </c>
      <c r="T656" s="81" t="s">
        <v>2393</v>
      </c>
      <c r="U656" s="83">
        <v>41567.542986111112</v>
      </c>
      <c r="V656" s="85" t="s">
        <v>3096</v>
      </c>
      <c r="W656" s="81"/>
      <c r="X656" s="81"/>
      <c r="Y656" s="84" t="s">
        <v>4911</v>
      </c>
    </row>
    <row r="657" spans="1:25">
      <c r="A657" s="66" t="s">
        <v>410</v>
      </c>
      <c r="B657" s="66" t="s">
        <v>409</v>
      </c>
      <c r="C657" s="67"/>
      <c r="D657" s="68"/>
      <c r="E657" s="69"/>
      <c r="F657" s="70"/>
      <c r="G657" s="67"/>
      <c r="H657" s="71"/>
      <c r="I657" s="72"/>
      <c r="J657" s="72"/>
      <c r="K657" s="36"/>
      <c r="L657" s="79"/>
      <c r="M657" s="79"/>
      <c r="N657" s="74"/>
      <c r="O657" s="81" t="s">
        <v>622</v>
      </c>
      <c r="P657" s="83">
        <v>41567.577592592592</v>
      </c>
      <c r="Q657" s="81" t="s">
        <v>1100</v>
      </c>
      <c r="R657" s="85" t="s">
        <v>2222</v>
      </c>
      <c r="S657" s="81" t="s">
        <v>2332</v>
      </c>
      <c r="T657" s="81" t="s">
        <v>2393</v>
      </c>
      <c r="U657" s="83">
        <v>41567.577592592592</v>
      </c>
      <c r="V657" s="85" t="s">
        <v>3097</v>
      </c>
      <c r="W657" s="81"/>
      <c r="X657" s="81"/>
      <c r="Y657" s="84" t="s">
        <v>4912</v>
      </c>
    </row>
    <row r="658" spans="1:25">
      <c r="A658" s="66" t="s">
        <v>411</v>
      </c>
      <c r="B658" s="66" t="s">
        <v>411</v>
      </c>
      <c r="C658" s="67"/>
      <c r="D658" s="68"/>
      <c r="E658" s="69"/>
      <c r="F658" s="70"/>
      <c r="G658" s="67"/>
      <c r="H658" s="71"/>
      <c r="I658" s="72"/>
      <c r="J658" s="72"/>
      <c r="K658" s="36"/>
      <c r="L658" s="79"/>
      <c r="M658" s="79"/>
      <c r="N658" s="74"/>
      <c r="O658" s="81" t="s">
        <v>179</v>
      </c>
      <c r="P658" s="83">
        <v>41567.7503125</v>
      </c>
      <c r="Q658" s="81" t="s">
        <v>1101</v>
      </c>
      <c r="R658" s="81"/>
      <c r="S658" s="81"/>
      <c r="T658" s="81" t="s">
        <v>2464</v>
      </c>
      <c r="U658" s="83">
        <v>41567.7503125</v>
      </c>
      <c r="V658" s="85" t="s">
        <v>3098</v>
      </c>
      <c r="W658" s="81"/>
      <c r="X658" s="81"/>
      <c r="Y658" s="84" t="s">
        <v>4913</v>
      </c>
    </row>
    <row r="659" spans="1:25">
      <c r="A659" s="66" t="s">
        <v>233</v>
      </c>
      <c r="B659" s="66" t="s">
        <v>269</v>
      </c>
      <c r="C659" s="67"/>
      <c r="D659" s="68"/>
      <c r="E659" s="69"/>
      <c r="F659" s="70"/>
      <c r="G659" s="67"/>
      <c r="H659" s="71"/>
      <c r="I659" s="72"/>
      <c r="J659" s="72"/>
      <c r="K659" s="36"/>
      <c r="L659" s="79"/>
      <c r="M659" s="79"/>
      <c r="N659" s="74"/>
      <c r="O659" s="81" t="s">
        <v>622</v>
      </c>
      <c r="P659" s="83">
        <v>41563.500474537039</v>
      </c>
      <c r="Q659" s="81" t="s">
        <v>767</v>
      </c>
      <c r="R659" s="81"/>
      <c r="S659" s="81"/>
      <c r="T659" s="81" t="s">
        <v>2393</v>
      </c>
      <c r="U659" s="83">
        <v>41563.500474537039</v>
      </c>
      <c r="V659" s="85" t="s">
        <v>3099</v>
      </c>
      <c r="W659" s="81"/>
      <c r="X659" s="81"/>
      <c r="Y659" s="84" t="s">
        <v>4914</v>
      </c>
    </row>
    <row r="660" spans="1:25">
      <c r="A660" s="66" t="s">
        <v>269</v>
      </c>
      <c r="B660" s="66" t="s">
        <v>269</v>
      </c>
      <c r="C660" s="67"/>
      <c r="D660" s="68"/>
      <c r="E660" s="69"/>
      <c r="F660" s="70"/>
      <c r="G660" s="67"/>
      <c r="H660" s="71"/>
      <c r="I660" s="72"/>
      <c r="J660" s="72"/>
      <c r="K660" s="36"/>
      <c r="L660" s="79"/>
      <c r="M660" s="79"/>
      <c r="N660" s="74"/>
      <c r="O660" s="81" t="s">
        <v>179</v>
      </c>
      <c r="P660" s="83">
        <v>41563.446909722225</v>
      </c>
      <c r="Q660" s="81" t="s">
        <v>1102</v>
      </c>
      <c r="R660" s="81"/>
      <c r="S660" s="81"/>
      <c r="T660" s="81" t="s">
        <v>2393</v>
      </c>
      <c r="U660" s="83">
        <v>41563.446909722225</v>
      </c>
      <c r="V660" s="85" t="s">
        <v>3100</v>
      </c>
      <c r="W660" s="81"/>
      <c r="X660" s="81"/>
      <c r="Y660" s="84" t="s">
        <v>4915</v>
      </c>
    </row>
    <row r="661" spans="1:25">
      <c r="A661" s="66" t="s">
        <v>269</v>
      </c>
      <c r="B661" s="66" t="s">
        <v>269</v>
      </c>
      <c r="C661" s="67"/>
      <c r="D661" s="68"/>
      <c r="E661" s="69"/>
      <c r="F661" s="70"/>
      <c r="G661" s="67"/>
      <c r="H661" s="71"/>
      <c r="I661" s="72"/>
      <c r="J661" s="72"/>
      <c r="K661" s="36"/>
      <c r="L661" s="79"/>
      <c r="M661" s="79"/>
      <c r="N661" s="74"/>
      <c r="O661" s="81" t="s">
        <v>179</v>
      </c>
      <c r="P661" s="83">
        <v>41563.633842592593</v>
      </c>
      <c r="Q661" s="81" t="s">
        <v>1103</v>
      </c>
      <c r="R661" s="81"/>
      <c r="S661" s="81"/>
      <c r="T661" s="81" t="s">
        <v>2393</v>
      </c>
      <c r="U661" s="83">
        <v>41563.633842592593</v>
      </c>
      <c r="V661" s="85" t="s">
        <v>3101</v>
      </c>
      <c r="W661" s="81"/>
      <c r="X661" s="81"/>
      <c r="Y661" s="84" t="s">
        <v>4916</v>
      </c>
    </row>
    <row r="662" spans="1:25">
      <c r="A662" s="66" t="s">
        <v>269</v>
      </c>
      <c r="B662" s="66" t="s">
        <v>482</v>
      </c>
      <c r="C662" s="67"/>
      <c r="D662" s="68"/>
      <c r="E662" s="69"/>
      <c r="F662" s="70"/>
      <c r="G662" s="67"/>
      <c r="H662" s="71"/>
      <c r="I662" s="72"/>
      <c r="J662" s="72"/>
      <c r="K662" s="36"/>
      <c r="L662" s="79"/>
      <c r="M662" s="79"/>
      <c r="N662" s="74"/>
      <c r="O662" s="81" t="s">
        <v>622</v>
      </c>
      <c r="P662" s="83">
        <v>41563.897037037037</v>
      </c>
      <c r="Q662" s="81" t="s">
        <v>1104</v>
      </c>
      <c r="R662" s="81"/>
      <c r="S662" s="81"/>
      <c r="T662" s="81" t="s">
        <v>2393</v>
      </c>
      <c r="U662" s="83">
        <v>41563.897037037037</v>
      </c>
      <c r="V662" s="85" t="s">
        <v>3102</v>
      </c>
      <c r="W662" s="81"/>
      <c r="X662" s="81"/>
      <c r="Y662" s="84" t="s">
        <v>4917</v>
      </c>
    </row>
    <row r="663" spans="1:25">
      <c r="A663" s="66" t="s">
        <v>269</v>
      </c>
      <c r="B663" s="66" t="s">
        <v>482</v>
      </c>
      <c r="C663" s="67"/>
      <c r="D663" s="68"/>
      <c r="E663" s="69"/>
      <c r="F663" s="70"/>
      <c r="G663" s="67"/>
      <c r="H663" s="71"/>
      <c r="I663" s="72"/>
      <c r="J663" s="72"/>
      <c r="K663" s="36"/>
      <c r="L663" s="79"/>
      <c r="M663" s="79"/>
      <c r="N663" s="74"/>
      <c r="O663" s="81" t="s">
        <v>622</v>
      </c>
      <c r="P663" s="83">
        <v>41563.904733796298</v>
      </c>
      <c r="Q663" s="81" t="s">
        <v>1105</v>
      </c>
      <c r="R663" s="81"/>
      <c r="S663" s="81"/>
      <c r="T663" s="81" t="s">
        <v>2393</v>
      </c>
      <c r="U663" s="83">
        <v>41563.904733796298</v>
      </c>
      <c r="V663" s="85" t="s">
        <v>3103</v>
      </c>
      <c r="W663" s="81"/>
      <c r="X663" s="81"/>
      <c r="Y663" s="84" t="s">
        <v>4918</v>
      </c>
    </row>
    <row r="664" spans="1:25">
      <c r="A664" s="66" t="s">
        <v>269</v>
      </c>
      <c r="B664" s="66" t="s">
        <v>493</v>
      </c>
      <c r="C664" s="67"/>
      <c r="D664" s="68"/>
      <c r="E664" s="69"/>
      <c r="F664" s="70"/>
      <c r="G664" s="67"/>
      <c r="H664" s="71"/>
      <c r="I664" s="72"/>
      <c r="J664" s="72"/>
      <c r="K664" s="36"/>
      <c r="L664" s="79"/>
      <c r="M664" s="79"/>
      <c r="N664" s="74"/>
      <c r="O664" s="81" t="s">
        <v>622</v>
      </c>
      <c r="P664" s="83">
        <v>41563.905555555553</v>
      </c>
      <c r="Q664" s="81" t="s">
        <v>1106</v>
      </c>
      <c r="R664" s="85" t="s">
        <v>2223</v>
      </c>
      <c r="S664" s="81" t="s">
        <v>2332</v>
      </c>
      <c r="T664" s="81" t="s">
        <v>2393</v>
      </c>
      <c r="U664" s="83">
        <v>41563.905555555553</v>
      </c>
      <c r="V664" s="85" t="s">
        <v>3104</v>
      </c>
      <c r="W664" s="81"/>
      <c r="X664" s="81"/>
      <c r="Y664" s="84" t="s">
        <v>4919</v>
      </c>
    </row>
    <row r="665" spans="1:25">
      <c r="A665" s="66" t="s">
        <v>269</v>
      </c>
      <c r="B665" s="66" t="s">
        <v>269</v>
      </c>
      <c r="C665" s="67"/>
      <c r="D665" s="68"/>
      <c r="E665" s="69"/>
      <c r="F665" s="70"/>
      <c r="G665" s="67"/>
      <c r="H665" s="71"/>
      <c r="I665" s="72"/>
      <c r="J665" s="72"/>
      <c r="K665" s="36"/>
      <c r="L665" s="79"/>
      <c r="M665" s="79"/>
      <c r="N665" s="74"/>
      <c r="O665" s="81" t="s">
        <v>179</v>
      </c>
      <c r="P665" s="83">
        <v>41563.910312499997</v>
      </c>
      <c r="Q665" s="81" t="s">
        <v>1107</v>
      </c>
      <c r="R665" s="81"/>
      <c r="S665" s="81"/>
      <c r="T665" s="81" t="s">
        <v>2413</v>
      </c>
      <c r="U665" s="83">
        <v>41563.910312499997</v>
      </c>
      <c r="V665" s="85" t="s">
        <v>3105</v>
      </c>
      <c r="W665" s="81"/>
      <c r="X665" s="81"/>
      <c r="Y665" s="84" t="s">
        <v>4920</v>
      </c>
    </row>
    <row r="666" spans="1:25">
      <c r="A666" s="66" t="s">
        <v>269</v>
      </c>
      <c r="B666" s="66" t="s">
        <v>482</v>
      </c>
      <c r="C666" s="67"/>
      <c r="D666" s="68"/>
      <c r="E666" s="69"/>
      <c r="F666" s="70"/>
      <c r="G666" s="67"/>
      <c r="H666" s="71"/>
      <c r="I666" s="72"/>
      <c r="J666" s="72"/>
      <c r="K666" s="36"/>
      <c r="L666" s="79"/>
      <c r="M666" s="79"/>
      <c r="N666" s="74"/>
      <c r="O666" s="81" t="s">
        <v>622</v>
      </c>
      <c r="P666" s="83">
        <v>41563.912268518521</v>
      </c>
      <c r="Q666" s="81" t="s">
        <v>1108</v>
      </c>
      <c r="R666" s="81"/>
      <c r="S666" s="81"/>
      <c r="T666" s="81" t="s">
        <v>2393</v>
      </c>
      <c r="U666" s="83">
        <v>41563.912268518521</v>
      </c>
      <c r="V666" s="85" t="s">
        <v>3106</v>
      </c>
      <c r="W666" s="81"/>
      <c r="X666" s="81"/>
      <c r="Y666" s="84" t="s">
        <v>4921</v>
      </c>
    </row>
    <row r="667" spans="1:25">
      <c r="A667" s="66" t="s">
        <v>269</v>
      </c>
      <c r="B667" s="66" t="s">
        <v>494</v>
      </c>
      <c r="C667" s="67"/>
      <c r="D667" s="68"/>
      <c r="E667" s="69"/>
      <c r="F667" s="70"/>
      <c r="G667" s="67"/>
      <c r="H667" s="71"/>
      <c r="I667" s="72"/>
      <c r="J667" s="72"/>
      <c r="K667" s="36"/>
      <c r="L667" s="79"/>
      <c r="M667" s="79"/>
      <c r="N667" s="74"/>
      <c r="O667" s="81" t="s">
        <v>621</v>
      </c>
      <c r="P667" s="83">
        <v>41564.778414351851</v>
      </c>
      <c r="Q667" s="81" t="s">
        <v>1109</v>
      </c>
      <c r="R667" s="81"/>
      <c r="S667" s="81"/>
      <c r="T667" s="81" t="s">
        <v>2393</v>
      </c>
      <c r="U667" s="83">
        <v>41564.778414351851</v>
      </c>
      <c r="V667" s="85" t="s">
        <v>3107</v>
      </c>
      <c r="W667" s="81"/>
      <c r="X667" s="81"/>
      <c r="Y667" s="84" t="s">
        <v>4922</v>
      </c>
    </row>
    <row r="668" spans="1:25">
      <c r="A668" s="66" t="s">
        <v>269</v>
      </c>
      <c r="B668" s="66" t="s">
        <v>494</v>
      </c>
      <c r="C668" s="67"/>
      <c r="D668" s="68"/>
      <c r="E668" s="69"/>
      <c r="F668" s="70"/>
      <c r="G668" s="67"/>
      <c r="H668" s="71"/>
      <c r="I668" s="72"/>
      <c r="J668" s="72"/>
      <c r="K668" s="36"/>
      <c r="L668" s="79"/>
      <c r="M668" s="79"/>
      <c r="N668" s="74"/>
      <c r="O668" s="81" t="s">
        <v>622</v>
      </c>
      <c r="P668" s="83">
        <v>41564.778749999998</v>
      </c>
      <c r="Q668" s="81" t="s">
        <v>772</v>
      </c>
      <c r="R668" s="85" t="s">
        <v>2163</v>
      </c>
      <c r="S668" s="81" t="s">
        <v>2349</v>
      </c>
      <c r="T668" s="81" t="s">
        <v>2393</v>
      </c>
      <c r="U668" s="83">
        <v>41564.778749999998</v>
      </c>
      <c r="V668" s="85" t="s">
        <v>3108</v>
      </c>
      <c r="W668" s="81"/>
      <c r="X668" s="81"/>
      <c r="Y668" s="84" t="s">
        <v>4923</v>
      </c>
    </row>
    <row r="669" spans="1:25">
      <c r="A669" s="66" t="s">
        <v>269</v>
      </c>
      <c r="B669" s="66" t="s">
        <v>269</v>
      </c>
      <c r="C669" s="67"/>
      <c r="D669" s="68"/>
      <c r="E669" s="69"/>
      <c r="F669" s="70"/>
      <c r="G669" s="67"/>
      <c r="H669" s="71"/>
      <c r="I669" s="72"/>
      <c r="J669" s="72"/>
      <c r="K669" s="36"/>
      <c r="L669" s="79"/>
      <c r="M669" s="79"/>
      <c r="N669" s="74"/>
      <c r="O669" s="81" t="s">
        <v>179</v>
      </c>
      <c r="P669" s="83">
        <v>41564.791076388887</v>
      </c>
      <c r="Q669" s="81" t="s">
        <v>1110</v>
      </c>
      <c r="R669" s="81"/>
      <c r="S669" s="81"/>
      <c r="T669" s="81" t="s">
        <v>2465</v>
      </c>
      <c r="U669" s="83">
        <v>41564.791076388887</v>
      </c>
      <c r="V669" s="85" t="s">
        <v>3109</v>
      </c>
      <c r="W669" s="81"/>
      <c r="X669" s="81"/>
      <c r="Y669" s="84" t="s">
        <v>4924</v>
      </c>
    </row>
    <row r="670" spans="1:25">
      <c r="A670" s="66" t="s">
        <v>269</v>
      </c>
      <c r="B670" s="66" t="s">
        <v>269</v>
      </c>
      <c r="C670" s="67"/>
      <c r="D670" s="68"/>
      <c r="E670" s="69"/>
      <c r="F670" s="70"/>
      <c r="G670" s="67"/>
      <c r="H670" s="71"/>
      <c r="I670" s="72"/>
      <c r="J670" s="72"/>
      <c r="K670" s="36"/>
      <c r="L670" s="79"/>
      <c r="M670" s="79"/>
      <c r="N670" s="74"/>
      <c r="O670" s="81" t="s">
        <v>179</v>
      </c>
      <c r="P670" s="83">
        <v>41564.819907407407</v>
      </c>
      <c r="Q670" s="81" t="s">
        <v>1111</v>
      </c>
      <c r="R670" s="81"/>
      <c r="S670" s="81"/>
      <c r="T670" s="81" t="s">
        <v>2466</v>
      </c>
      <c r="U670" s="83">
        <v>41564.819907407407</v>
      </c>
      <c r="V670" s="85" t="s">
        <v>3110</v>
      </c>
      <c r="W670" s="81"/>
      <c r="X670" s="81"/>
      <c r="Y670" s="84" t="s">
        <v>4925</v>
      </c>
    </row>
    <row r="671" spans="1:25">
      <c r="A671" s="66" t="s">
        <v>269</v>
      </c>
      <c r="B671" s="66" t="s">
        <v>482</v>
      </c>
      <c r="C671" s="67"/>
      <c r="D671" s="68"/>
      <c r="E671" s="69"/>
      <c r="F671" s="70"/>
      <c r="G671" s="67"/>
      <c r="H671" s="71"/>
      <c r="I671" s="72"/>
      <c r="J671" s="72"/>
      <c r="K671" s="36"/>
      <c r="L671" s="79"/>
      <c r="M671" s="79"/>
      <c r="N671" s="74"/>
      <c r="O671" s="81" t="s">
        <v>622</v>
      </c>
      <c r="P671" s="83">
        <v>41564.832916666666</v>
      </c>
      <c r="Q671" s="81" t="s">
        <v>1112</v>
      </c>
      <c r="R671" s="81"/>
      <c r="S671" s="81"/>
      <c r="T671" s="81" t="s">
        <v>2411</v>
      </c>
      <c r="U671" s="83">
        <v>41564.832916666666</v>
      </c>
      <c r="V671" s="85" t="s">
        <v>3111</v>
      </c>
      <c r="W671" s="81"/>
      <c r="X671" s="81"/>
      <c r="Y671" s="84" t="s">
        <v>4926</v>
      </c>
    </row>
    <row r="672" spans="1:25">
      <c r="A672" s="66" t="s">
        <v>269</v>
      </c>
      <c r="B672" s="66" t="s">
        <v>413</v>
      </c>
      <c r="C672" s="67"/>
      <c r="D672" s="68"/>
      <c r="E672" s="69"/>
      <c r="F672" s="70"/>
      <c r="G672" s="67"/>
      <c r="H672" s="71"/>
      <c r="I672" s="72"/>
      <c r="J672" s="72"/>
      <c r="K672" s="36"/>
      <c r="L672" s="79"/>
      <c r="M672" s="79"/>
      <c r="N672" s="74"/>
      <c r="O672" s="81" t="s">
        <v>621</v>
      </c>
      <c r="P672" s="83">
        <v>41564.835509259261</v>
      </c>
      <c r="Q672" s="81" t="s">
        <v>1113</v>
      </c>
      <c r="R672" s="81"/>
      <c r="S672" s="81"/>
      <c r="T672" s="81" t="s">
        <v>2393</v>
      </c>
      <c r="U672" s="83">
        <v>41564.835509259261</v>
      </c>
      <c r="V672" s="85" t="s">
        <v>3112</v>
      </c>
      <c r="W672" s="81"/>
      <c r="X672" s="81"/>
      <c r="Y672" s="84" t="s">
        <v>4927</v>
      </c>
    </row>
    <row r="673" spans="1:25">
      <c r="A673" s="66" t="s">
        <v>269</v>
      </c>
      <c r="B673" s="66" t="s">
        <v>269</v>
      </c>
      <c r="C673" s="67"/>
      <c r="D673" s="68"/>
      <c r="E673" s="69"/>
      <c r="F673" s="70"/>
      <c r="G673" s="67"/>
      <c r="H673" s="71"/>
      <c r="I673" s="72"/>
      <c r="J673" s="72"/>
      <c r="K673" s="36"/>
      <c r="L673" s="79"/>
      <c r="M673" s="79"/>
      <c r="N673" s="74"/>
      <c r="O673" s="81" t="s">
        <v>179</v>
      </c>
      <c r="P673" s="83">
        <v>41564.838321759256</v>
      </c>
      <c r="Q673" s="81" t="s">
        <v>1114</v>
      </c>
      <c r="R673" s="81"/>
      <c r="S673" s="81"/>
      <c r="T673" s="81" t="s">
        <v>2411</v>
      </c>
      <c r="U673" s="83">
        <v>41564.838321759256</v>
      </c>
      <c r="V673" s="85" t="s">
        <v>3113</v>
      </c>
      <c r="W673" s="81"/>
      <c r="X673" s="81"/>
      <c r="Y673" s="84" t="s">
        <v>4928</v>
      </c>
    </row>
    <row r="674" spans="1:25">
      <c r="A674" s="66" t="s">
        <v>269</v>
      </c>
      <c r="B674" s="66" t="s">
        <v>269</v>
      </c>
      <c r="C674" s="67"/>
      <c r="D674" s="68"/>
      <c r="E674" s="69"/>
      <c r="F674" s="70"/>
      <c r="G674" s="67"/>
      <c r="H674" s="71"/>
      <c r="I674" s="72"/>
      <c r="J674" s="72"/>
      <c r="K674" s="36"/>
      <c r="L674" s="79"/>
      <c r="M674" s="79"/>
      <c r="N674" s="74"/>
      <c r="O674" s="81" t="s">
        <v>179</v>
      </c>
      <c r="P674" s="83">
        <v>41565.514363425929</v>
      </c>
      <c r="Q674" s="81" t="s">
        <v>1115</v>
      </c>
      <c r="R674" s="81"/>
      <c r="S674" s="81"/>
      <c r="T674" s="81" t="s">
        <v>2467</v>
      </c>
      <c r="U674" s="83">
        <v>41565.514363425929</v>
      </c>
      <c r="V674" s="85" t="s">
        <v>3114</v>
      </c>
      <c r="W674" s="81"/>
      <c r="X674" s="81"/>
      <c r="Y674" s="84" t="s">
        <v>4929</v>
      </c>
    </row>
    <row r="675" spans="1:25">
      <c r="A675" s="66" t="s">
        <v>269</v>
      </c>
      <c r="B675" s="66" t="s">
        <v>269</v>
      </c>
      <c r="C675" s="67"/>
      <c r="D675" s="68"/>
      <c r="E675" s="69"/>
      <c r="F675" s="70"/>
      <c r="G675" s="67"/>
      <c r="H675" s="71"/>
      <c r="I675" s="72"/>
      <c r="J675" s="72"/>
      <c r="K675" s="36"/>
      <c r="L675" s="79"/>
      <c r="M675" s="79"/>
      <c r="N675" s="74"/>
      <c r="O675" s="81" t="s">
        <v>179</v>
      </c>
      <c r="P675" s="83">
        <v>41565.517847222225</v>
      </c>
      <c r="Q675" s="81" t="s">
        <v>1116</v>
      </c>
      <c r="R675" s="81"/>
      <c r="S675" s="81"/>
      <c r="T675" s="81" t="s">
        <v>2467</v>
      </c>
      <c r="U675" s="83">
        <v>41565.517847222225</v>
      </c>
      <c r="V675" s="85" t="s">
        <v>3115</v>
      </c>
      <c r="W675" s="81"/>
      <c r="X675" s="81"/>
      <c r="Y675" s="84" t="s">
        <v>4930</v>
      </c>
    </row>
    <row r="676" spans="1:25">
      <c r="A676" s="66" t="s">
        <v>269</v>
      </c>
      <c r="B676" s="66" t="s">
        <v>269</v>
      </c>
      <c r="C676" s="67"/>
      <c r="D676" s="68"/>
      <c r="E676" s="69"/>
      <c r="F676" s="70"/>
      <c r="G676" s="67"/>
      <c r="H676" s="71"/>
      <c r="I676" s="72"/>
      <c r="J676" s="72"/>
      <c r="K676" s="36"/>
      <c r="L676" s="79"/>
      <c r="M676" s="79"/>
      <c r="N676" s="74"/>
      <c r="O676" s="81" t="s">
        <v>179</v>
      </c>
      <c r="P676" s="83">
        <v>41565.518240740741</v>
      </c>
      <c r="Q676" s="81" t="s">
        <v>1117</v>
      </c>
      <c r="R676" s="81"/>
      <c r="S676" s="81"/>
      <c r="T676" s="81" t="s">
        <v>2467</v>
      </c>
      <c r="U676" s="83">
        <v>41565.518240740741</v>
      </c>
      <c r="V676" s="85" t="s">
        <v>3116</v>
      </c>
      <c r="W676" s="81"/>
      <c r="X676" s="81"/>
      <c r="Y676" s="84" t="s">
        <v>4931</v>
      </c>
    </row>
    <row r="677" spans="1:25">
      <c r="A677" s="66" t="s">
        <v>269</v>
      </c>
      <c r="B677" s="66" t="s">
        <v>269</v>
      </c>
      <c r="C677" s="67"/>
      <c r="D677" s="68"/>
      <c r="E677" s="69"/>
      <c r="F677" s="70"/>
      <c r="G677" s="67"/>
      <c r="H677" s="71"/>
      <c r="I677" s="72"/>
      <c r="J677" s="72"/>
      <c r="K677" s="36"/>
      <c r="L677" s="79"/>
      <c r="M677" s="79"/>
      <c r="N677" s="74"/>
      <c r="O677" s="81" t="s">
        <v>179</v>
      </c>
      <c r="P677" s="83">
        <v>41565.519456018519</v>
      </c>
      <c r="Q677" s="81" t="s">
        <v>1118</v>
      </c>
      <c r="R677" s="81"/>
      <c r="S677" s="81"/>
      <c r="T677" s="81" t="s">
        <v>2467</v>
      </c>
      <c r="U677" s="83">
        <v>41565.519456018519</v>
      </c>
      <c r="V677" s="85" t="s">
        <v>3117</v>
      </c>
      <c r="W677" s="81"/>
      <c r="X677" s="81"/>
      <c r="Y677" s="84" t="s">
        <v>4932</v>
      </c>
    </row>
    <row r="678" spans="1:25">
      <c r="A678" s="66" t="s">
        <v>269</v>
      </c>
      <c r="B678" s="66" t="s">
        <v>269</v>
      </c>
      <c r="C678" s="67"/>
      <c r="D678" s="68"/>
      <c r="E678" s="69"/>
      <c r="F678" s="70"/>
      <c r="G678" s="67"/>
      <c r="H678" s="71"/>
      <c r="I678" s="72"/>
      <c r="J678" s="72"/>
      <c r="K678" s="36"/>
      <c r="L678" s="79"/>
      <c r="M678" s="79"/>
      <c r="N678" s="74"/>
      <c r="O678" s="81" t="s">
        <v>179</v>
      </c>
      <c r="P678" s="83">
        <v>41565.520671296297</v>
      </c>
      <c r="Q678" s="81" t="s">
        <v>1119</v>
      </c>
      <c r="R678" s="81"/>
      <c r="S678" s="81"/>
      <c r="T678" s="81" t="s">
        <v>2467</v>
      </c>
      <c r="U678" s="83">
        <v>41565.520671296297</v>
      </c>
      <c r="V678" s="85" t="s">
        <v>3118</v>
      </c>
      <c r="W678" s="81"/>
      <c r="X678" s="81"/>
      <c r="Y678" s="84" t="s">
        <v>4933</v>
      </c>
    </row>
    <row r="679" spans="1:25">
      <c r="A679" s="66" t="s">
        <v>269</v>
      </c>
      <c r="B679" s="66" t="s">
        <v>269</v>
      </c>
      <c r="C679" s="67"/>
      <c r="D679" s="68"/>
      <c r="E679" s="69"/>
      <c r="F679" s="70"/>
      <c r="G679" s="67"/>
      <c r="H679" s="71"/>
      <c r="I679" s="72"/>
      <c r="J679" s="72"/>
      <c r="K679" s="36"/>
      <c r="L679" s="79"/>
      <c r="M679" s="79"/>
      <c r="N679" s="74"/>
      <c r="O679" s="81" t="s">
        <v>179</v>
      </c>
      <c r="P679" s="83">
        <v>41565.522094907406</v>
      </c>
      <c r="Q679" s="81" t="s">
        <v>1120</v>
      </c>
      <c r="R679" s="81"/>
      <c r="S679" s="81"/>
      <c r="T679" s="81" t="s">
        <v>2468</v>
      </c>
      <c r="U679" s="83">
        <v>41565.522094907406</v>
      </c>
      <c r="V679" s="85" t="s">
        <v>3119</v>
      </c>
      <c r="W679" s="81"/>
      <c r="X679" s="81"/>
      <c r="Y679" s="84" t="s">
        <v>4934</v>
      </c>
    </row>
    <row r="680" spans="1:25">
      <c r="A680" s="66" t="s">
        <v>269</v>
      </c>
      <c r="B680" s="66" t="s">
        <v>269</v>
      </c>
      <c r="C680" s="67"/>
      <c r="D680" s="68"/>
      <c r="E680" s="69"/>
      <c r="F680" s="70"/>
      <c r="G680" s="67"/>
      <c r="H680" s="71"/>
      <c r="I680" s="72"/>
      <c r="J680" s="72"/>
      <c r="K680" s="36"/>
      <c r="L680" s="79"/>
      <c r="M680" s="79"/>
      <c r="N680" s="74"/>
      <c r="O680" s="81" t="s">
        <v>179</v>
      </c>
      <c r="P680" s="83">
        <v>41565.530451388891</v>
      </c>
      <c r="Q680" s="81" t="s">
        <v>1121</v>
      </c>
      <c r="R680" s="81"/>
      <c r="S680" s="81"/>
      <c r="T680" s="81" t="s">
        <v>2468</v>
      </c>
      <c r="U680" s="83">
        <v>41565.530451388891</v>
      </c>
      <c r="V680" s="85" t="s">
        <v>3120</v>
      </c>
      <c r="W680" s="81"/>
      <c r="X680" s="81"/>
      <c r="Y680" s="84" t="s">
        <v>4935</v>
      </c>
    </row>
    <row r="681" spans="1:25">
      <c r="A681" s="66" t="s">
        <v>269</v>
      </c>
      <c r="B681" s="66" t="s">
        <v>269</v>
      </c>
      <c r="C681" s="67"/>
      <c r="D681" s="68"/>
      <c r="E681" s="69"/>
      <c r="F681" s="70"/>
      <c r="G681" s="67"/>
      <c r="H681" s="71"/>
      <c r="I681" s="72"/>
      <c r="J681" s="72"/>
      <c r="K681" s="36"/>
      <c r="L681" s="79"/>
      <c r="M681" s="79"/>
      <c r="N681" s="74"/>
      <c r="O681" s="81" t="s">
        <v>179</v>
      </c>
      <c r="P681" s="83">
        <v>41565.540277777778</v>
      </c>
      <c r="Q681" s="81" t="s">
        <v>1122</v>
      </c>
      <c r="R681" s="81"/>
      <c r="S681" s="81"/>
      <c r="T681" s="81" t="s">
        <v>2468</v>
      </c>
      <c r="U681" s="83">
        <v>41565.540277777778</v>
      </c>
      <c r="V681" s="85" t="s">
        <v>3121</v>
      </c>
      <c r="W681" s="81"/>
      <c r="X681" s="81"/>
      <c r="Y681" s="84" t="s">
        <v>4936</v>
      </c>
    </row>
    <row r="682" spans="1:25">
      <c r="A682" s="66" t="s">
        <v>269</v>
      </c>
      <c r="B682" s="66" t="s">
        <v>269</v>
      </c>
      <c r="C682" s="67"/>
      <c r="D682" s="68"/>
      <c r="E682" s="69"/>
      <c r="F682" s="70"/>
      <c r="G682" s="67"/>
      <c r="H682" s="71"/>
      <c r="I682" s="72"/>
      <c r="J682" s="72"/>
      <c r="K682" s="36"/>
      <c r="L682" s="79"/>
      <c r="M682" s="79"/>
      <c r="N682" s="74"/>
      <c r="O682" s="81" t="s">
        <v>179</v>
      </c>
      <c r="P682" s="83">
        <v>41565.541944444441</v>
      </c>
      <c r="Q682" s="81" t="s">
        <v>1123</v>
      </c>
      <c r="R682" s="81"/>
      <c r="S682" s="81"/>
      <c r="T682" s="81" t="s">
        <v>2468</v>
      </c>
      <c r="U682" s="83">
        <v>41565.541944444441</v>
      </c>
      <c r="V682" s="85" t="s">
        <v>3122</v>
      </c>
      <c r="W682" s="81"/>
      <c r="X682" s="81"/>
      <c r="Y682" s="84" t="s">
        <v>4937</v>
      </c>
    </row>
    <row r="683" spans="1:25">
      <c r="A683" s="66" t="s">
        <v>269</v>
      </c>
      <c r="B683" s="66" t="s">
        <v>269</v>
      </c>
      <c r="C683" s="67"/>
      <c r="D683" s="68"/>
      <c r="E683" s="69"/>
      <c r="F683" s="70"/>
      <c r="G683" s="67"/>
      <c r="H683" s="71"/>
      <c r="I683" s="72"/>
      <c r="J683" s="72"/>
      <c r="K683" s="36"/>
      <c r="L683" s="79"/>
      <c r="M683" s="79"/>
      <c r="N683" s="74"/>
      <c r="O683" s="81" t="s">
        <v>179</v>
      </c>
      <c r="P683" s="83">
        <v>41565.555335648147</v>
      </c>
      <c r="Q683" s="81" t="s">
        <v>1124</v>
      </c>
      <c r="R683" s="81"/>
      <c r="S683" s="81"/>
      <c r="T683" s="81" t="s">
        <v>2469</v>
      </c>
      <c r="U683" s="83">
        <v>41565.555335648147</v>
      </c>
      <c r="V683" s="85" t="s">
        <v>3123</v>
      </c>
      <c r="W683" s="81"/>
      <c r="X683" s="81"/>
      <c r="Y683" s="84" t="s">
        <v>4938</v>
      </c>
    </row>
    <row r="684" spans="1:25">
      <c r="A684" s="66" t="s">
        <v>412</v>
      </c>
      <c r="B684" s="66" t="s">
        <v>269</v>
      </c>
      <c r="C684" s="67"/>
      <c r="D684" s="68"/>
      <c r="E684" s="69"/>
      <c r="F684" s="70"/>
      <c r="G684" s="67"/>
      <c r="H684" s="71"/>
      <c r="I684" s="72"/>
      <c r="J684" s="72"/>
      <c r="K684" s="36"/>
      <c r="L684" s="79"/>
      <c r="M684" s="79"/>
      <c r="N684" s="74"/>
      <c r="O684" s="81" t="s">
        <v>622</v>
      </c>
      <c r="P684" s="83">
        <v>41562.974687499998</v>
      </c>
      <c r="Q684" s="81" t="s">
        <v>767</v>
      </c>
      <c r="R684" s="81"/>
      <c r="S684" s="81"/>
      <c r="T684" s="81" t="s">
        <v>2393</v>
      </c>
      <c r="U684" s="83">
        <v>41562.974687499998</v>
      </c>
      <c r="V684" s="85" t="s">
        <v>3124</v>
      </c>
      <c r="W684" s="81"/>
      <c r="X684" s="81"/>
      <c r="Y684" s="84" t="s">
        <v>4939</v>
      </c>
    </row>
    <row r="685" spans="1:25">
      <c r="A685" s="66" t="s">
        <v>413</v>
      </c>
      <c r="B685" s="66" t="s">
        <v>269</v>
      </c>
      <c r="C685" s="67"/>
      <c r="D685" s="68"/>
      <c r="E685" s="69"/>
      <c r="F685" s="70"/>
      <c r="G685" s="67"/>
      <c r="H685" s="71"/>
      <c r="I685" s="72"/>
      <c r="J685" s="72"/>
      <c r="K685" s="36"/>
      <c r="L685" s="79"/>
      <c r="M685" s="79"/>
      <c r="N685" s="74"/>
      <c r="O685" s="81" t="s">
        <v>622</v>
      </c>
      <c r="P685" s="83">
        <v>41564.83934027778</v>
      </c>
      <c r="Q685" s="81" t="s">
        <v>1125</v>
      </c>
      <c r="R685" s="81"/>
      <c r="S685" s="81"/>
      <c r="T685" s="81" t="s">
        <v>2393</v>
      </c>
      <c r="U685" s="83">
        <v>41564.83934027778</v>
      </c>
      <c r="V685" s="85" t="s">
        <v>3125</v>
      </c>
      <c r="W685" s="81"/>
      <c r="X685" s="81"/>
      <c r="Y685" s="84" t="s">
        <v>4940</v>
      </c>
    </row>
    <row r="686" spans="1:25">
      <c r="A686" s="66" t="s">
        <v>273</v>
      </c>
      <c r="B686" s="66" t="s">
        <v>273</v>
      </c>
      <c r="C686" s="67"/>
      <c r="D686" s="68"/>
      <c r="E686" s="69"/>
      <c r="F686" s="70"/>
      <c r="G686" s="67"/>
      <c r="H686" s="71"/>
      <c r="I686" s="72"/>
      <c r="J686" s="72"/>
      <c r="K686" s="36"/>
      <c r="L686" s="79"/>
      <c r="M686" s="79"/>
      <c r="N686" s="74"/>
      <c r="O686" s="81" t="s">
        <v>179</v>
      </c>
      <c r="P686" s="83">
        <v>41564.480567129627</v>
      </c>
      <c r="Q686" s="81" t="s">
        <v>1126</v>
      </c>
      <c r="R686" s="81"/>
      <c r="S686" s="81"/>
      <c r="T686" s="81" t="s">
        <v>2393</v>
      </c>
      <c r="U686" s="83">
        <v>41564.480567129627</v>
      </c>
      <c r="V686" s="85" t="s">
        <v>3126</v>
      </c>
      <c r="W686" s="81"/>
      <c r="X686" s="81"/>
      <c r="Y686" s="84" t="s">
        <v>4941</v>
      </c>
    </row>
    <row r="687" spans="1:25">
      <c r="A687" s="66" t="s">
        <v>273</v>
      </c>
      <c r="B687" s="66" t="s">
        <v>273</v>
      </c>
      <c r="C687" s="67"/>
      <c r="D687" s="68"/>
      <c r="E687" s="69"/>
      <c r="F687" s="70"/>
      <c r="G687" s="67"/>
      <c r="H687" s="71"/>
      <c r="I687" s="72"/>
      <c r="J687" s="72"/>
      <c r="K687" s="36"/>
      <c r="L687" s="79"/>
      <c r="M687" s="79"/>
      <c r="N687" s="74"/>
      <c r="O687" s="81" t="s">
        <v>179</v>
      </c>
      <c r="P687" s="83">
        <v>41564.483715277776</v>
      </c>
      <c r="Q687" s="81" t="s">
        <v>1127</v>
      </c>
      <c r="R687" s="81"/>
      <c r="S687" s="81"/>
      <c r="T687" s="81" t="s">
        <v>2393</v>
      </c>
      <c r="U687" s="83">
        <v>41564.483715277776</v>
      </c>
      <c r="V687" s="85" t="s">
        <v>3127</v>
      </c>
      <c r="W687" s="81"/>
      <c r="X687" s="81"/>
      <c r="Y687" s="84" t="s">
        <v>4942</v>
      </c>
    </row>
    <row r="688" spans="1:25">
      <c r="A688" s="66" t="s">
        <v>273</v>
      </c>
      <c r="B688" s="66" t="s">
        <v>273</v>
      </c>
      <c r="C688" s="67"/>
      <c r="D688" s="68"/>
      <c r="E688" s="69"/>
      <c r="F688" s="70"/>
      <c r="G688" s="67"/>
      <c r="H688" s="71"/>
      <c r="I688" s="72"/>
      <c r="J688" s="72"/>
      <c r="K688" s="36"/>
      <c r="L688" s="79"/>
      <c r="M688" s="79"/>
      <c r="N688" s="74"/>
      <c r="O688" s="81" t="s">
        <v>179</v>
      </c>
      <c r="P688" s="83">
        <v>41564.486944444441</v>
      </c>
      <c r="Q688" s="81" t="s">
        <v>1128</v>
      </c>
      <c r="R688" s="81"/>
      <c r="S688" s="81"/>
      <c r="T688" s="81" t="s">
        <v>2393</v>
      </c>
      <c r="U688" s="83">
        <v>41564.486944444441</v>
      </c>
      <c r="V688" s="85" t="s">
        <v>3128</v>
      </c>
      <c r="W688" s="81"/>
      <c r="X688" s="81"/>
      <c r="Y688" s="84" t="s">
        <v>4943</v>
      </c>
    </row>
    <row r="689" spans="1:25">
      <c r="A689" s="66" t="s">
        <v>273</v>
      </c>
      <c r="B689" s="66" t="s">
        <v>360</v>
      </c>
      <c r="C689" s="67"/>
      <c r="D689" s="68"/>
      <c r="E689" s="69"/>
      <c r="F689" s="70"/>
      <c r="G689" s="67"/>
      <c r="H689" s="71"/>
      <c r="I689" s="72"/>
      <c r="J689" s="72"/>
      <c r="K689" s="36"/>
      <c r="L689" s="79"/>
      <c r="M689" s="79"/>
      <c r="N689" s="74"/>
      <c r="O689" s="81" t="s">
        <v>622</v>
      </c>
      <c r="P689" s="83">
        <v>41564.516296296293</v>
      </c>
      <c r="Q689" s="81" t="s">
        <v>1129</v>
      </c>
      <c r="R689" s="81"/>
      <c r="S689" s="81"/>
      <c r="T689" s="81" t="s">
        <v>2393</v>
      </c>
      <c r="U689" s="83">
        <v>41564.516296296293</v>
      </c>
      <c r="V689" s="85" t="s">
        <v>3129</v>
      </c>
      <c r="W689" s="81"/>
      <c r="X689" s="81"/>
      <c r="Y689" s="84" t="s">
        <v>4944</v>
      </c>
    </row>
    <row r="690" spans="1:25">
      <c r="A690" s="66" t="s">
        <v>273</v>
      </c>
      <c r="B690" s="66" t="s">
        <v>497</v>
      </c>
      <c r="C690" s="67"/>
      <c r="D690" s="68"/>
      <c r="E690" s="69"/>
      <c r="F690" s="70"/>
      <c r="G690" s="67"/>
      <c r="H690" s="71"/>
      <c r="I690" s="72"/>
      <c r="J690" s="72"/>
      <c r="K690" s="36"/>
      <c r="L690" s="79"/>
      <c r="M690" s="79"/>
      <c r="N690" s="74"/>
      <c r="O690" s="81" t="s">
        <v>622</v>
      </c>
      <c r="P690" s="83">
        <v>41564.534849537034</v>
      </c>
      <c r="Q690" s="81" t="s">
        <v>1130</v>
      </c>
      <c r="R690" s="81"/>
      <c r="S690" s="81"/>
      <c r="T690" s="81" t="s">
        <v>2393</v>
      </c>
      <c r="U690" s="83">
        <v>41564.534849537034</v>
      </c>
      <c r="V690" s="85" t="s">
        <v>3130</v>
      </c>
      <c r="W690" s="81"/>
      <c r="X690" s="81"/>
      <c r="Y690" s="84" t="s">
        <v>4945</v>
      </c>
    </row>
    <row r="691" spans="1:25">
      <c r="A691" s="66" t="s">
        <v>273</v>
      </c>
      <c r="B691" s="66" t="s">
        <v>423</v>
      </c>
      <c r="C691" s="67"/>
      <c r="D691" s="68"/>
      <c r="E691" s="69"/>
      <c r="F691" s="70"/>
      <c r="G691" s="67"/>
      <c r="H691" s="71"/>
      <c r="I691" s="72"/>
      <c r="J691" s="72"/>
      <c r="K691" s="36"/>
      <c r="L691" s="79"/>
      <c r="M691" s="79"/>
      <c r="N691" s="74"/>
      <c r="O691" s="81" t="s">
        <v>622</v>
      </c>
      <c r="P691" s="83">
        <v>41564.534849537034</v>
      </c>
      <c r="Q691" s="81" t="s">
        <v>1130</v>
      </c>
      <c r="R691" s="81"/>
      <c r="S691" s="81"/>
      <c r="T691" s="81" t="s">
        <v>2393</v>
      </c>
      <c r="U691" s="83">
        <v>41564.534849537034</v>
      </c>
      <c r="V691" s="85" t="s">
        <v>3130</v>
      </c>
      <c r="W691" s="81"/>
      <c r="X691" s="81"/>
      <c r="Y691" s="84" t="s">
        <v>4945</v>
      </c>
    </row>
    <row r="692" spans="1:25">
      <c r="A692" s="66" t="s">
        <v>273</v>
      </c>
      <c r="B692" s="66" t="s">
        <v>586</v>
      </c>
      <c r="C692" s="67"/>
      <c r="D692" s="68"/>
      <c r="E692" s="69"/>
      <c r="F692" s="70"/>
      <c r="G692" s="67"/>
      <c r="H692" s="71"/>
      <c r="I692" s="72"/>
      <c r="J692" s="72"/>
      <c r="K692" s="36"/>
      <c r="L692" s="79"/>
      <c r="M692" s="79"/>
      <c r="N692" s="74"/>
      <c r="O692" s="81" t="s">
        <v>622</v>
      </c>
      <c r="P692" s="83">
        <v>41564.636805555558</v>
      </c>
      <c r="Q692" s="81" t="s">
        <v>1131</v>
      </c>
      <c r="R692" s="81"/>
      <c r="S692" s="81"/>
      <c r="T692" s="81" t="s">
        <v>2393</v>
      </c>
      <c r="U692" s="83">
        <v>41564.636805555558</v>
      </c>
      <c r="V692" s="85" t="s">
        <v>3131</v>
      </c>
      <c r="W692" s="81"/>
      <c r="X692" s="81"/>
      <c r="Y692" s="84" t="s">
        <v>4946</v>
      </c>
    </row>
    <row r="693" spans="1:25">
      <c r="A693" s="66" t="s">
        <v>273</v>
      </c>
      <c r="B693" s="66" t="s">
        <v>414</v>
      </c>
      <c r="C693" s="67"/>
      <c r="D693" s="68"/>
      <c r="E693" s="69"/>
      <c r="F693" s="70"/>
      <c r="G693" s="67"/>
      <c r="H693" s="71"/>
      <c r="I693" s="72"/>
      <c r="J693" s="72"/>
      <c r="K693" s="36"/>
      <c r="L693" s="79"/>
      <c r="M693" s="79"/>
      <c r="N693" s="74"/>
      <c r="O693" s="81" t="s">
        <v>622</v>
      </c>
      <c r="P693" s="83">
        <v>41565.586469907408</v>
      </c>
      <c r="Q693" s="81" t="s">
        <v>1132</v>
      </c>
      <c r="R693" s="81"/>
      <c r="S693" s="81"/>
      <c r="T693" s="81" t="s">
        <v>2421</v>
      </c>
      <c r="U693" s="83">
        <v>41565.586469907408</v>
      </c>
      <c r="V693" s="85" t="s">
        <v>3132</v>
      </c>
      <c r="W693" s="81"/>
      <c r="X693" s="81"/>
      <c r="Y693" s="84" t="s">
        <v>4947</v>
      </c>
    </row>
    <row r="694" spans="1:25">
      <c r="A694" s="66" t="s">
        <v>360</v>
      </c>
      <c r="B694" s="66" t="s">
        <v>273</v>
      </c>
      <c r="C694" s="67"/>
      <c r="D694" s="68"/>
      <c r="E694" s="69"/>
      <c r="F694" s="70"/>
      <c r="G694" s="67"/>
      <c r="H694" s="71"/>
      <c r="I694" s="72"/>
      <c r="J694" s="72"/>
      <c r="K694" s="36"/>
      <c r="L694" s="79"/>
      <c r="M694" s="79"/>
      <c r="N694" s="74"/>
      <c r="O694" s="81" t="s">
        <v>622</v>
      </c>
      <c r="P694" s="83">
        <v>41564.568958333337</v>
      </c>
      <c r="Q694" s="81" t="s">
        <v>1133</v>
      </c>
      <c r="R694" s="81"/>
      <c r="S694" s="81"/>
      <c r="T694" s="81" t="s">
        <v>2393</v>
      </c>
      <c r="U694" s="83">
        <v>41564.568958333337</v>
      </c>
      <c r="V694" s="85" t="s">
        <v>3133</v>
      </c>
      <c r="W694" s="81"/>
      <c r="X694" s="81"/>
      <c r="Y694" s="84" t="s">
        <v>4948</v>
      </c>
    </row>
    <row r="695" spans="1:25">
      <c r="A695" s="66" t="s">
        <v>414</v>
      </c>
      <c r="B695" s="66" t="s">
        <v>273</v>
      </c>
      <c r="C695" s="67"/>
      <c r="D695" s="68"/>
      <c r="E695" s="69"/>
      <c r="F695" s="70"/>
      <c r="G695" s="67"/>
      <c r="H695" s="71"/>
      <c r="I695" s="72"/>
      <c r="J695" s="72"/>
      <c r="K695" s="36"/>
      <c r="L695" s="79"/>
      <c r="M695" s="79"/>
      <c r="N695" s="74"/>
      <c r="O695" s="81" t="s">
        <v>622</v>
      </c>
      <c r="P695" s="83">
        <v>41568.048321759263</v>
      </c>
      <c r="Q695" s="81" t="s">
        <v>805</v>
      </c>
      <c r="R695" s="81"/>
      <c r="S695" s="81"/>
      <c r="T695" s="81" t="s">
        <v>2421</v>
      </c>
      <c r="U695" s="83">
        <v>41568.048321759263</v>
      </c>
      <c r="V695" s="85" t="s">
        <v>3134</v>
      </c>
      <c r="W695" s="81"/>
      <c r="X695" s="81"/>
      <c r="Y695" s="84" t="s">
        <v>4949</v>
      </c>
    </row>
    <row r="696" spans="1:25">
      <c r="A696" s="66" t="s">
        <v>415</v>
      </c>
      <c r="B696" s="66" t="s">
        <v>426</v>
      </c>
      <c r="C696" s="67"/>
      <c r="D696" s="68"/>
      <c r="E696" s="69"/>
      <c r="F696" s="70"/>
      <c r="G696" s="67"/>
      <c r="H696" s="71"/>
      <c r="I696" s="72"/>
      <c r="J696" s="72"/>
      <c r="K696" s="36"/>
      <c r="L696" s="79"/>
      <c r="M696" s="79"/>
      <c r="N696" s="74"/>
      <c r="O696" s="81" t="s">
        <v>622</v>
      </c>
      <c r="P696" s="83">
        <v>41568.413414351853</v>
      </c>
      <c r="Q696" s="81" t="s">
        <v>882</v>
      </c>
      <c r="R696" s="81"/>
      <c r="S696" s="81"/>
      <c r="T696" s="81" t="s">
        <v>2393</v>
      </c>
      <c r="U696" s="83">
        <v>41568.413414351853</v>
      </c>
      <c r="V696" s="85" t="s">
        <v>3135</v>
      </c>
      <c r="W696" s="81"/>
      <c r="X696" s="81"/>
      <c r="Y696" s="84" t="s">
        <v>4950</v>
      </c>
    </row>
    <row r="697" spans="1:25">
      <c r="A697" s="66" t="s">
        <v>416</v>
      </c>
      <c r="B697" s="66" t="s">
        <v>493</v>
      </c>
      <c r="C697" s="67"/>
      <c r="D697" s="68"/>
      <c r="E697" s="69"/>
      <c r="F697" s="70"/>
      <c r="G697" s="67"/>
      <c r="H697" s="71"/>
      <c r="I697" s="72"/>
      <c r="J697" s="72"/>
      <c r="K697" s="36"/>
      <c r="L697" s="79"/>
      <c r="M697" s="79"/>
      <c r="N697" s="74"/>
      <c r="O697" s="81" t="s">
        <v>622</v>
      </c>
      <c r="P697" s="83">
        <v>41564.449803240743</v>
      </c>
      <c r="Q697" s="81" t="s">
        <v>1134</v>
      </c>
      <c r="R697" s="81"/>
      <c r="S697" s="81"/>
      <c r="T697" s="81" t="s">
        <v>2393</v>
      </c>
      <c r="U697" s="83">
        <v>41564.449803240743</v>
      </c>
      <c r="V697" s="85" t="s">
        <v>3136</v>
      </c>
      <c r="W697" s="81"/>
      <c r="X697" s="81"/>
      <c r="Y697" s="84" t="s">
        <v>4951</v>
      </c>
    </row>
    <row r="698" spans="1:25">
      <c r="A698" s="66" t="s">
        <v>416</v>
      </c>
      <c r="B698" s="66" t="s">
        <v>493</v>
      </c>
      <c r="C698" s="67"/>
      <c r="D698" s="68"/>
      <c r="E698" s="69"/>
      <c r="F698" s="70"/>
      <c r="G698" s="67"/>
      <c r="H698" s="71"/>
      <c r="I698" s="72"/>
      <c r="J698" s="72"/>
      <c r="K698" s="36"/>
      <c r="L698" s="79"/>
      <c r="M698" s="79"/>
      <c r="N698" s="74"/>
      <c r="O698" s="81" t="s">
        <v>622</v>
      </c>
      <c r="P698" s="83">
        <v>41568.503599537034</v>
      </c>
      <c r="Q698" s="81" t="s">
        <v>1135</v>
      </c>
      <c r="R698" s="81"/>
      <c r="S698" s="81"/>
      <c r="T698" s="81" t="s">
        <v>2470</v>
      </c>
      <c r="U698" s="83">
        <v>41568.503599537034</v>
      </c>
      <c r="V698" s="85" t="s">
        <v>3137</v>
      </c>
      <c r="W698" s="81"/>
      <c r="X698" s="81"/>
      <c r="Y698" s="84" t="s">
        <v>4952</v>
      </c>
    </row>
    <row r="699" spans="1:25">
      <c r="A699" s="66" t="s">
        <v>417</v>
      </c>
      <c r="B699" s="66" t="s">
        <v>418</v>
      </c>
      <c r="C699" s="67"/>
      <c r="D699" s="68"/>
      <c r="E699" s="69"/>
      <c r="F699" s="70"/>
      <c r="G699" s="67"/>
      <c r="H699" s="71"/>
      <c r="I699" s="72"/>
      <c r="J699" s="72"/>
      <c r="K699" s="36"/>
      <c r="L699" s="79"/>
      <c r="M699" s="79"/>
      <c r="N699" s="74"/>
      <c r="O699" s="81" t="s">
        <v>622</v>
      </c>
      <c r="P699" s="83">
        <v>41565.899189814816</v>
      </c>
      <c r="Q699" s="81" t="s">
        <v>1136</v>
      </c>
      <c r="R699" s="81"/>
      <c r="S699" s="81"/>
      <c r="T699" s="81" t="s">
        <v>2393</v>
      </c>
      <c r="U699" s="83">
        <v>41565.899189814816</v>
      </c>
      <c r="V699" s="85" t="s">
        <v>3138</v>
      </c>
      <c r="W699" s="81"/>
      <c r="X699" s="81"/>
      <c r="Y699" s="84" t="s">
        <v>4953</v>
      </c>
    </row>
    <row r="700" spans="1:25">
      <c r="A700" s="66" t="s">
        <v>418</v>
      </c>
      <c r="B700" s="66" t="s">
        <v>418</v>
      </c>
      <c r="C700" s="67"/>
      <c r="D700" s="68"/>
      <c r="E700" s="69"/>
      <c r="F700" s="70"/>
      <c r="G700" s="67"/>
      <c r="H700" s="71"/>
      <c r="I700" s="72"/>
      <c r="J700" s="72"/>
      <c r="K700" s="36"/>
      <c r="L700" s="79"/>
      <c r="M700" s="79"/>
      <c r="N700" s="74"/>
      <c r="O700" s="81" t="s">
        <v>179</v>
      </c>
      <c r="P700" s="83">
        <v>41565.860891203702</v>
      </c>
      <c r="Q700" s="81" t="s">
        <v>1137</v>
      </c>
      <c r="R700" s="85" t="s">
        <v>2224</v>
      </c>
      <c r="S700" s="81" t="s">
        <v>2363</v>
      </c>
      <c r="T700" s="81" t="s">
        <v>2393</v>
      </c>
      <c r="U700" s="83">
        <v>41565.860891203702</v>
      </c>
      <c r="V700" s="85" t="s">
        <v>3139</v>
      </c>
      <c r="W700" s="81"/>
      <c r="X700" s="81"/>
      <c r="Y700" s="84" t="s">
        <v>4954</v>
      </c>
    </row>
    <row r="701" spans="1:25">
      <c r="A701" s="66" t="s">
        <v>418</v>
      </c>
      <c r="B701" s="66" t="s">
        <v>418</v>
      </c>
      <c r="C701" s="67"/>
      <c r="D701" s="68"/>
      <c r="E701" s="69"/>
      <c r="F701" s="70"/>
      <c r="G701" s="67"/>
      <c r="H701" s="71"/>
      <c r="I701" s="72"/>
      <c r="J701" s="72"/>
      <c r="K701" s="36"/>
      <c r="L701" s="79"/>
      <c r="M701" s="79"/>
      <c r="N701" s="74"/>
      <c r="O701" s="81" t="s">
        <v>179</v>
      </c>
      <c r="P701" s="83">
        <v>41565.864652777775</v>
      </c>
      <c r="Q701" s="81" t="s">
        <v>1138</v>
      </c>
      <c r="R701" s="85" t="s">
        <v>2225</v>
      </c>
      <c r="S701" s="81" t="s">
        <v>2363</v>
      </c>
      <c r="T701" s="81" t="s">
        <v>2393</v>
      </c>
      <c r="U701" s="83">
        <v>41565.864652777775</v>
      </c>
      <c r="V701" s="85" t="s">
        <v>3140</v>
      </c>
      <c r="W701" s="81"/>
      <c r="X701" s="81"/>
      <c r="Y701" s="84" t="s">
        <v>4955</v>
      </c>
    </row>
    <row r="702" spans="1:25">
      <c r="A702" s="66" t="s">
        <v>418</v>
      </c>
      <c r="B702" s="66" t="s">
        <v>481</v>
      </c>
      <c r="C702" s="67"/>
      <c r="D702" s="68"/>
      <c r="E702" s="69"/>
      <c r="F702" s="70"/>
      <c r="G702" s="67"/>
      <c r="H702" s="71"/>
      <c r="I702" s="72"/>
      <c r="J702" s="72"/>
      <c r="K702" s="36"/>
      <c r="L702" s="79"/>
      <c r="M702" s="79"/>
      <c r="N702" s="74"/>
      <c r="O702" s="81" t="s">
        <v>622</v>
      </c>
      <c r="P702" s="83">
        <v>41565.871192129627</v>
      </c>
      <c r="Q702" s="81" t="s">
        <v>1139</v>
      </c>
      <c r="R702" s="81"/>
      <c r="S702" s="81"/>
      <c r="T702" s="81" t="s">
        <v>2393</v>
      </c>
      <c r="U702" s="83">
        <v>41565.871192129627</v>
      </c>
      <c r="V702" s="85" t="s">
        <v>3141</v>
      </c>
      <c r="W702" s="81"/>
      <c r="X702" s="81"/>
      <c r="Y702" s="84" t="s">
        <v>4956</v>
      </c>
    </row>
    <row r="703" spans="1:25">
      <c r="A703" s="66" t="s">
        <v>418</v>
      </c>
      <c r="B703" s="66" t="s">
        <v>418</v>
      </c>
      <c r="C703" s="67"/>
      <c r="D703" s="68"/>
      <c r="E703" s="69"/>
      <c r="F703" s="70"/>
      <c r="G703" s="67"/>
      <c r="H703" s="71"/>
      <c r="I703" s="72"/>
      <c r="J703" s="72"/>
      <c r="K703" s="36"/>
      <c r="L703" s="79"/>
      <c r="M703" s="79"/>
      <c r="N703" s="74"/>
      <c r="O703" s="81" t="s">
        <v>179</v>
      </c>
      <c r="P703" s="83">
        <v>41565.875486111108</v>
      </c>
      <c r="Q703" s="81" t="s">
        <v>1140</v>
      </c>
      <c r="R703" s="81"/>
      <c r="S703" s="81"/>
      <c r="T703" s="81" t="s">
        <v>2393</v>
      </c>
      <c r="U703" s="83">
        <v>41565.875486111108</v>
      </c>
      <c r="V703" s="85" t="s">
        <v>3142</v>
      </c>
      <c r="W703" s="81"/>
      <c r="X703" s="81"/>
      <c r="Y703" s="84" t="s">
        <v>4957</v>
      </c>
    </row>
    <row r="704" spans="1:25">
      <c r="A704" s="66" t="s">
        <v>418</v>
      </c>
      <c r="B704" s="66" t="s">
        <v>493</v>
      </c>
      <c r="C704" s="67"/>
      <c r="D704" s="68"/>
      <c r="E704" s="69"/>
      <c r="F704" s="70"/>
      <c r="G704" s="67"/>
      <c r="H704" s="71"/>
      <c r="I704" s="72"/>
      <c r="J704" s="72"/>
      <c r="K704" s="36"/>
      <c r="L704" s="79"/>
      <c r="M704" s="79"/>
      <c r="N704" s="74"/>
      <c r="O704" s="81" t="s">
        <v>622</v>
      </c>
      <c r="P704" s="83">
        <v>41568.58457175926</v>
      </c>
      <c r="Q704" s="81" t="s">
        <v>1141</v>
      </c>
      <c r="R704" s="85" t="s">
        <v>2226</v>
      </c>
      <c r="S704" s="81" t="s">
        <v>2337</v>
      </c>
      <c r="T704" s="81" t="s">
        <v>2393</v>
      </c>
      <c r="U704" s="83">
        <v>41568.58457175926</v>
      </c>
      <c r="V704" s="85" t="s">
        <v>3143</v>
      </c>
      <c r="W704" s="81"/>
      <c r="X704" s="81"/>
      <c r="Y704" s="84" t="s">
        <v>4958</v>
      </c>
    </row>
    <row r="705" spans="1:25">
      <c r="A705" s="66" t="s">
        <v>419</v>
      </c>
      <c r="B705" s="66" t="s">
        <v>413</v>
      </c>
      <c r="C705" s="67"/>
      <c r="D705" s="68"/>
      <c r="E705" s="69"/>
      <c r="F705" s="70"/>
      <c r="G705" s="67"/>
      <c r="H705" s="71"/>
      <c r="I705" s="72"/>
      <c r="J705" s="72"/>
      <c r="K705" s="36"/>
      <c r="L705" s="79"/>
      <c r="M705" s="79"/>
      <c r="N705" s="74"/>
      <c r="O705" s="81" t="s">
        <v>622</v>
      </c>
      <c r="P705" s="83">
        <v>41568.610659722224</v>
      </c>
      <c r="Q705" s="81" t="s">
        <v>1142</v>
      </c>
      <c r="R705" s="81"/>
      <c r="S705" s="81"/>
      <c r="T705" s="81" t="s">
        <v>2459</v>
      </c>
      <c r="U705" s="83">
        <v>41568.610659722224</v>
      </c>
      <c r="V705" s="85" t="s">
        <v>3144</v>
      </c>
      <c r="W705" s="81"/>
      <c r="X705" s="81"/>
      <c r="Y705" s="84" t="s">
        <v>4959</v>
      </c>
    </row>
    <row r="706" spans="1:25">
      <c r="A706" s="66" t="s">
        <v>419</v>
      </c>
      <c r="B706" s="66" t="s">
        <v>494</v>
      </c>
      <c r="C706" s="67"/>
      <c r="D706" s="68"/>
      <c r="E706" s="69"/>
      <c r="F706" s="70"/>
      <c r="G706" s="67"/>
      <c r="H706" s="71"/>
      <c r="I706" s="72"/>
      <c r="J706" s="72"/>
      <c r="K706" s="36"/>
      <c r="L706" s="79"/>
      <c r="M706" s="79"/>
      <c r="N706" s="74"/>
      <c r="O706" s="81" t="s">
        <v>622</v>
      </c>
      <c r="P706" s="83">
        <v>41568.610659722224</v>
      </c>
      <c r="Q706" s="81" t="s">
        <v>1142</v>
      </c>
      <c r="R706" s="81"/>
      <c r="S706" s="81"/>
      <c r="T706" s="81" t="s">
        <v>2459</v>
      </c>
      <c r="U706" s="83">
        <v>41568.610659722224</v>
      </c>
      <c r="V706" s="85" t="s">
        <v>3144</v>
      </c>
      <c r="W706" s="81"/>
      <c r="X706" s="81"/>
      <c r="Y706" s="84" t="s">
        <v>4959</v>
      </c>
    </row>
    <row r="707" spans="1:25">
      <c r="A707" s="66" t="s">
        <v>420</v>
      </c>
      <c r="B707" s="66" t="s">
        <v>587</v>
      </c>
      <c r="C707" s="67"/>
      <c r="D707" s="68"/>
      <c r="E707" s="69"/>
      <c r="F707" s="70"/>
      <c r="G707" s="67"/>
      <c r="H707" s="71"/>
      <c r="I707" s="72"/>
      <c r="J707" s="72"/>
      <c r="K707" s="36"/>
      <c r="L707" s="79"/>
      <c r="M707" s="79"/>
      <c r="N707" s="74"/>
      <c r="O707" s="81" t="s">
        <v>622</v>
      </c>
      <c r="P707" s="83">
        <v>41564.63349537037</v>
      </c>
      <c r="Q707" s="81" t="s">
        <v>1143</v>
      </c>
      <c r="R707" s="85" t="s">
        <v>2227</v>
      </c>
      <c r="S707" s="81" t="s">
        <v>2332</v>
      </c>
      <c r="T707" s="81" t="s">
        <v>2471</v>
      </c>
      <c r="U707" s="83">
        <v>41564.63349537037</v>
      </c>
      <c r="V707" s="85" t="s">
        <v>3145</v>
      </c>
      <c r="W707" s="81"/>
      <c r="X707" s="81"/>
      <c r="Y707" s="84" t="s">
        <v>4960</v>
      </c>
    </row>
    <row r="708" spans="1:25">
      <c r="A708" s="66" t="s">
        <v>421</v>
      </c>
      <c r="B708" s="66" t="s">
        <v>587</v>
      </c>
      <c r="C708" s="67"/>
      <c r="D708" s="68"/>
      <c r="E708" s="69"/>
      <c r="F708" s="70"/>
      <c r="G708" s="67"/>
      <c r="H708" s="71"/>
      <c r="I708" s="72"/>
      <c r="J708" s="72"/>
      <c r="K708" s="36"/>
      <c r="L708" s="79"/>
      <c r="M708" s="79"/>
      <c r="N708" s="74"/>
      <c r="O708" s="81" t="s">
        <v>622</v>
      </c>
      <c r="P708" s="83">
        <v>41563.843935185185</v>
      </c>
      <c r="Q708" s="81" t="s">
        <v>1144</v>
      </c>
      <c r="R708" s="85" t="s">
        <v>2227</v>
      </c>
      <c r="S708" s="81" t="s">
        <v>2332</v>
      </c>
      <c r="T708" s="81" t="s">
        <v>2471</v>
      </c>
      <c r="U708" s="83">
        <v>41563.843935185185</v>
      </c>
      <c r="V708" s="85" t="s">
        <v>3146</v>
      </c>
      <c r="W708" s="81"/>
      <c r="X708" s="81"/>
      <c r="Y708" s="84" t="s">
        <v>4961</v>
      </c>
    </row>
    <row r="709" spans="1:25">
      <c r="A709" s="66" t="s">
        <v>245</v>
      </c>
      <c r="B709" s="66" t="s">
        <v>245</v>
      </c>
      <c r="C709" s="67"/>
      <c r="D709" s="68"/>
      <c r="E709" s="69"/>
      <c r="F709" s="70"/>
      <c r="G709" s="67"/>
      <c r="H709" s="71"/>
      <c r="I709" s="72"/>
      <c r="J709" s="72"/>
      <c r="K709" s="36"/>
      <c r="L709" s="79"/>
      <c r="M709" s="79"/>
      <c r="N709" s="74"/>
      <c r="O709" s="81" t="s">
        <v>179</v>
      </c>
      <c r="P709" s="83">
        <v>41563.844155092593</v>
      </c>
      <c r="Q709" s="81" t="s">
        <v>1145</v>
      </c>
      <c r="R709" s="81"/>
      <c r="S709" s="81"/>
      <c r="T709" s="81" t="s">
        <v>2472</v>
      </c>
      <c r="U709" s="83">
        <v>41563.844155092593</v>
      </c>
      <c r="V709" s="85" t="s">
        <v>3147</v>
      </c>
      <c r="W709" s="81">
        <v>38.916163169999997</v>
      </c>
      <c r="X709" s="81">
        <v>-77.045439500000001</v>
      </c>
      <c r="Y709" s="84" t="s">
        <v>4962</v>
      </c>
    </row>
    <row r="710" spans="1:25">
      <c r="A710" s="66" t="s">
        <v>245</v>
      </c>
      <c r="B710" s="66" t="s">
        <v>245</v>
      </c>
      <c r="C710" s="67"/>
      <c r="D710" s="68"/>
      <c r="E710" s="69"/>
      <c r="F710" s="70"/>
      <c r="G710" s="67"/>
      <c r="H710" s="71"/>
      <c r="I710" s="72"/>
      <c r="J710" s="72"/>
      <c r="K710" s="36"/>
      <c r="L710" s="79"/>
      <c r="M710" s="79"/>
      <c r="N710" s="74"/>
      <c r="O710" s="81" t="s">
        <v>179</v>
      </c>
      <c r="P710" s="83">
        <v>41563.844363425924</v>
      </c>
      <c r="Q710" s="81" t="s">
        <v>1146</v>
      </c>
      <c r="R710" s="81"/>
      <c r="S710" s="81"/>
      <c r="T710" s="81" t="s">
        <v>2393</v>
      </c>
      <c r="U710" s="83">
        <v>41563.844363425924</v>
      </c>
      <c r="V710" s="85" t="s">
        <v>3148</v>
      </c>
      <c r="W710" s="81">
        <v>38.916099019999997</v>
      </c>
      <c r="X710" s="81">
        <v>-77.045172559999997</v>
      </c>
      <c r="Y710" s="84" t="s">
        <v>4963</v>
      </c>
    </row>
    <row r="711" spans="1:25">
      <c r="A711" s="66" t="s">
        <v>245</v>
      </c>
      <c r="B711" s="66" t="s">
        <v>245</v>
      </c>
      <c r="C711" s="67"/>
      <c r="D711" s="68"/>
      <c r="E711" s="69"/>
      <c r="F711" s="70"/>
      <c r="G711" s="67"/>
      <c r="H711" s="71"/>
      <c r="I711" s="72"/>
      <c r="J711" s="72"/>
      <c r="K711" s="36"/>
      <c r="L711" s="79"/>
      <c r="M711" s="79"/>
      <c r="N711" s="74"/>
      <c r="O711" s="81" t="s">
        <v>179</v>
      </c>
      <c r="P711" s="83">
        <v>41563.84447916667</v>
      </c>
      <c r="Q711" s="81" t="s">
        <v>1147</v>
      </c>
      <c r="R711" s="81"/>
      <c r="S711" s="81"/>
      <c r="T711" s="81" t="s">
        <v>2393</v>
      </c>
      <c r="U711" s="83">
        <v>41563.84447916667</v>
      </c>
      <c r="V711" s="85" t="s">
        <v>3149</v>
      </c>
      <c r="W711" s="81">
        <v>38.916099019999997</v>
      </c>
      <c r="X711" s="81">
        <v>-77.045172559999997</v>
      </c>
      <c r="Y711" s="84" t="s">
        <v>4964</v>
      </c>
    </row>
    <row r="712" spans="1:25">
      <c r="A712" s="66" t="s">
        <v>245</v>
      </c>
      <c r="B712" s="66" t="s">
        <v>245</v>
      </c>
      <c r="C712" s="67"/>
      <c r="D712" s="68"/>
      <c r="E712" s="69"/>
      <c r="F712" s="70"/>
      <c r="G712" s="67"/>
      <c r="H712" s="71"/>
      <c r="I712" s="72"/>
      <c r="J712" s="72"/>
      <c r="K712" s="36"/>
      <c r="L712" s="79"/>
      <c r="M712" s="79"/>
      <c r="N712" s="74"/>
      <c r="O712" s="81" t="s">
        <v>179</v>
      </c>
      <c r="P712" s="83">
        <v>41563.844606481478</v>
      </c>
      <c r="Q712" s="81" t="s">
        <v>1148</v>
      </c>
      <c r="R712" s="81"/>
      <c r="S712" s="81"/>
      <c r="T712" s="81" t="s">
        <v>2393</v>
      </c>
      <c r="U712" s="83">
        <v>41563.844606481478</v>
      </c>
      <c r="V712" s="85" t="s">
        <v>3150</v>
      </c>
      <c r="W712" s="81">
        <v>38.916110080000003</v>
      </c>
      <c r="X712" s="81">
        <v>-77.045091510000006</v>
      </c>
      <c r="Y712" s="84" t="s">
        <v>4965</v>
      </c>
    </row>
    <row r="713" spans="1:25">
      <c r="A713" s="66" t="s">
        <v>245</v>
      </c>
      <c r="B713" s="66" t="s">
        <v>245</v>
      </c>
      <c r="C713" s="67"/>
      <c r="D713" s="68"/>
      <c r="E713" s="69"/>
      <c r="F713" s="70"/>
      <c r="G713" s="67"/>
      <c r="H713" s="71"/>
      <c r="I713" s="72"/>
      <c r="J713" s="72"/>
      <c r="K713" s="36"/>
      <c r="L713" s="79"/>
      <c r="M713" s="79"/>
      <c r="N713" s="74"/>
      <c r="O713" s="81" t="s">
        <v>179</v>
      </c>
      <c r="P713" s="83">
        <v>41563.844722222224</v>
      </c>
      <c r="Q713" s="81" t="s">
        <v>1149</v>
      </c>
      <c r="R713" s="81"/>
      <c r="S713" s="81"/>
      <c r="T713" s="81" t="s">
        <v>2393</v>
      </c>
      <c r="U713" s="83">
        <v>41563.844722222224</v>
      </c>
      <c r="V713" s="85" t="s">
        <v>3151</v>
      </c>
      <c r="W713" s="81">
        <v>38.916110080000003</v>
      </c>
      <c r="X713" s="81">
        <v>-77.045091510000006</v>
      </c>
      <c r="Y713" s="84" t="s">
        <v>4966</v>
      </c>
    </row>
    <row r="714" spans="1:25">
      <c r="A714" s="66" t="s">
        <v>245</v>
      </c>
      <c r="B714" s="66" t="s">
        <v>245</v>
      </c>
      <c r="C714" s="67"/>
      <c r="D714" s="68"/>
      <c r="E714" s="69"/>
      <c r="F714" s="70"/>
      <c r="G714" s="67"/>
      <c r="H714" s="71"/>
      <c r="I714" s="72"/>
      <c r="J714" s="72"/>
      <c r="K714" s="36"/>
      <c r="L714" s="79"/>
      <c r="M714" s="79"/>
      <c r="N714" s="74"/>
      <c r="O714" s="81" t="s">
        <v>179</v>
      </c>
      <c r="P714" s="83">
        <v>41563.844837962963</v>
      </c>
      <c r="Q714" s="81" t="s">
        <v>1150</v>
      </c>
      <c r="R714" s="81"/>
      <c r="S714" s="81"/>
      <c r="T714" s="81" t="s">
        <v>2393</v>
      </c>
      <c r="U714" s="83">
        <v>41563.844837962963</v>
      </c>
      <c r="V714" s="85" t="s">
        <v>3152</v>
      </c>
      <c r="W714" s="81">
        <v>38.916110080000003</v>
      </c>
      <c r="X714" s="81">
        <v>-77.045091510000006</v>
      </c>
      <c r="Y714" s="84" t="s">
        <v>4967</v>
      </c>
    </row>
    <row r="715" spans="1:25">
      <c r="A715" s="66" t="s">
        <v>245</v>
      </c>
      <c r="B715" s="66" t="s">
        <v>505</v>
      </c>
      <c r="C715" s="67"/>
      <c r="D715" s="68"/>
      <c r="E715" s="69"/>
      <c r="F715" s="70"/>
      <c r="G715" s="67"/>
      <c r="H715" s="71"/>
      <c r="I715" s="72"/>
      <c r="J715" s="72"/>
      <c r="K715" s="36"/>
      <c r="L715" s="79"/>
      <c r="M715" s="79"/>
      <c r="N715" s="74"/>
      <c r="O715" s="81" t="s">
        <v>622</v>
      </c>
      <c r="P715" s="83">
        <v>41564.688796296294</v>
      </c>
      <c r="Q715" s="81" t="s">
        <v>1151</v>
      </c>
      <c r="R715" s="81"/>
      <c r="S715" s="81"/>
      <c r="T715" s="81" t="s">
        <v>2473</v>
      </c>
      <c r="U715" s="83">
        <v>41564.688796296294</v>
      </c>
      <c r="V715" s="85" t="s">
        <v>3153</v>
      </c>
      <c r="W715" s="81">
        <v>38.916136780000002</v>
      </c>
      <c r="X715" s="81">
        <v>-77.045654290000002</v>
      </c>
      <c r="Y715" s="84" t="s">
        <v>4968</v>
      </c>
    </row>
    <row r="716" spans="1:25">
      <c r="A716" s="66" t="s">
        <v>245</v>
      </c>
      <c r="B716" s="66" t="s">
        <v>588</v>
      </c>
      <c r="C716" s="67"/>
      <c r="D716" s="68"/>
      <c r="E716" s="69"/>
      <c r="F716" s="70"/>
      <c r="G716" s="67"/>
      <c r="H716" s="71"/>
      <c r="I716" s="72"/>
      <c r="J716" s="72"/>
      <c r="K716" s="36"/>
      <c r="L716" s="79"/>
      <c r="M716" s="79"/>
      <c r="N716" s="74"/>
      <c r="O716" s="81" t="s">
        <v>622</v>
      </c>
      <c r="P716" s="83">
        <v>41564.760810185187</v>
      </c>
      <c r="Q716" s="81" t="s">
        <v>1152</v>
      </c>
      <c r="R716" s="81"/>
      <c r="S716" s="81"/>
      <c r="T716" s="81" t="s">
        <v>2393</v>
      </c>
      <c r="U716" s="83">
        <v>41564.760810185187</v>
      </c>
      <c r="V716" s="85" t="s">
        <v>3154</v>
      </c>
      <c r="W716" s="81">
        <v>38.915873810000001</v>
      </c>
      <c r="X716" s="81">
        <v>-77.048045369999997</v>
      </c>
      <c r="Y716" s="84" t="s">
        <v>4969</v>
      </c>
    </row>
    <row r="717" spans="1:25">
      <c r="A717" s="66" t="s">
        <v>421</v>
      </c>
      <c r="B717" s="66" t="s">
        <v>245</v>
      </c>
      <c r="C717" s="67"/>
      <c r="D717" s="68"/>
      <c r="E717" s="69"/>
      <c r="F717" s="70"/>
      <c r="G717" s="67"/>
      <c r="H717" s="71"/>
      <c r="I717" s="72"/>
      <c r="J717" s="72"/>
      <c r="K717" s="36"/>
      <c r="L717" s="79"/>
      <c r="M717" s="79"/>
      <c r="N717" s="74"/>
      <c r="O717" s="81" t="s">
        <v>622</v>
      </c>
      <c r="P717" s="83">
        <v>41563.848287037035</v>
      </c>
      <c r="Q717" s="81" t="s">
        <v>1153</v>
      </c>
      <c r="R717" s="81"/>
      <c r="S717" s="81"/>
      <c r="T717" s="81" t="s">
        <v>2393</v>
      </c>
      <c r="U717" s="83">
        <v>41563.848287037035</v>
      </c>
      <c r="V717" s="85" t="s">
        <v>3155</v>
      </c>
      <c r="W717" s="81"/>
      <c r="X717" s="81"/>
      <c r="Y717" s="84" t="s">
        <v>4970</v>
      </c>
    </row>
    <row r="718" spans="1:25">
      <c r="A718" s="66" t="s">
        <v>421</v>
      </c>
      <c r="B718" s="66" t="s">
        <v>589</v>
      </c>
      <c r="C718" s="67"/>
      <c r="D718" s="68"/>
      <c r="E718" s="69"/>
      <c r="F718" s="70"/>
      <c r="G718" s="67"/>
      <c r="H718" s="71"/>
      <c r="I718" s="72"/>
      <c r="J718" s="72"/>
      <c r="K718" s="36"/>
      <c r="L718" s="79"/>
      <c r="M718" s="79"/>
      <c r="N718" s="74"/>
      <c r="O718" s="81" t="s">
        <v>622</v>
      </c>
      <c r="P718" s="83">
        <v>41565.555486111109</v>
      </c>
      <c r="Q718" s="81" t="s">
        <v>1154</v>
      </c>
      <c r="R718" s="85" t="s">
        <v>2228</v>
      </c>
      <c r="S718" s="81" t="s">
        <v>2338</v>
      </c>
      <c r="T718" s="81" t="s">
        <v>2393</v>
      </c>
      <c r="U718" s="83">
        <v>41565.555486111109</v>
      </c>
      <c r="V718" s="85" t="s">
        <v>3156</v>
      </c>
      <c r="W718" s="81"/>
      <c r="X718" s="81"/>
      <c r="Y718" s="84" t="s">
        <v>4971</v>
      </c>
    </row>
    <row r="719" spans="1:25">
      <c r="A719" s="66" t="s">
        <v>335</v>
      </c>
      <c r="B719" s="66" t="s">
        <v>335</v>
      </c>
      <c r="C719" s="67"/>
      <c r="D719" s="68"/>
      <c r="E719" s="69"/>
      <c r="F719" s="70"/>
      <c r="G719" s="67"/>
      <c r="H719" s="71"/>
      <c r="I719" s="72"/>
      <c r="J719" s="72"/>
      <c r="K719" s="36"/>
      <c r="L719" s="79"/>
      <c r="M719" s="79"/>
      <c r="N719" s="74"/>
      <c r="O719" s="81" t="s">
        <v>179</v>
      </c>
      <c r="P719" s="83">
        <v>41565.502557870372</v>
      </c>
      <c r="Q719" s="81" t="s">
        <v>1155</v>
      </c>
      <c r="R719" s="81"/>
      <c r="S719" s="81"/>
      <c r="T719" s="81" t="s">
        <v>2393</v>
      </c>
      <c r="U719" s="83">
        <v>41565.502557870372</v>
      </c>
      <c r="V719" s="85" t="s">
        <v>3157</v>
      </c>
      <c r="W719" s="81"/>
      <c r="X719" s="81"/>
      <c r="Y719" s="84" t="s">
        <v>4972</v>
      </c>
    </row>
    <row r="720" spans="1:25">
      <c r="A720" s="66" t="s">
        <v>335</v>
      </c>
      <c r="B720" s="66" t="s">
        <v>335</v>
      </c>
      <c r="C720" s="67"/>
      <c r="D720" s="68"/>
      <c r="E720" s="69"/>
      <c r="F720" s="70"/>
      <c r="G720" s="67"/>
      <c r="H720" s="71"/>
      <c r="I720" s="72"/>
      <c r="J720" s="72"/>
      <c r="K720" s="36"/>
      <c r="L720" s="79"/>
      <c r="M720" s="79"/>
      <c r="N720" s="74"/>
      <c r="O720" s="81" t="s">
        <v>179</v>
      </c>
      <c r="P720" s="83">
        <v>41565.506006944444</v>
      </c>
      <c r="Q720" s="81" t="s">
        <v>1156</v>
      </c>
      <c r="R720" s="81"/>
      <c r="S720" s="81"/>
      <c r="T720" s="81" t="s">
        <v>2393</v>
      </c>
      <c r="U720" s="83">
        <v>41565.506006944444</v>
      </c>
      <c r="V720" s="85" t="s">
        <v>3158</v>
      </c>
      <c r="W720" s="81"/>
      <c r="X720" s="81"/>
      <c r="Y720" s="84" t="s">
        <v>4973</v>
      </c>
    </row>
    <row r="721" spans="1:25">
      <c r="A721" s="66" t="s">
        <v>335</v>
      </c>
      <c r="B721" s="66" t="s">
        <v>335</v>
      </c>
      <c r="C721" s="67"/>
      <c r="D721" s="68"/>
      <c r="E721" s="69"/>
      <c r="F721" s="70"/>
      <c r="G721" s="67"/>
      <c r="H721" s="71"/>
      <c r="I721" s="72"/>
      <c r="J721" s="72"/>
      <c r="K721" s="36"/>
      <c r="L721" s="79"/>
      <c r="M721" s="79"/>
      <c r="N721" s="74"/>
      <c r="O721" s="81" t="s">
        <v>179</v>
      </c>
      <c r="P721" s="83">
        <v>41565.512326388889</v>
      </c>
      <c r="Q721" s="81" t="s">
        <v>1157</v>
      </c>
      <c r="R721" s="81"/>
      <c r="S721" s="81"/>
      <c r="T721" s="81" t="s">
        <v>2393</v>
      </c>
      <c r="U721" s="83">
        <v>41565.512326388889</v>
      </c>
      <c r="V721" s="85" t="s">
        <v>3159</v>
      </c>
      <c r="W721" s="81"/>
      <c r="X721" s="81"/>
      <c r="Y721" s="84" t="s">
        <v>4974</v>
      </c>
    </row>
    <row r="722" spans="1:25">
      <c r="A722" s="66" t="s">
        <v>335</v>
      </c>
      <c r="B722" s="66" t="s">
        <v>335</v>
      </c>
      <c r="C722" s="67"/>
      <c r="D722" s="68"/>
      <c r="E722" s="69"/>
      <c r="F722" s="70"/>
      <c r="G722" s="67"/>
      <c r="H722" s="71"/>
      <c r="I722" s="72"/>
      <c r="J722" s="72"/>
      <c r="K722" s="36"/>
      <c r="L722" s="79"/>
      <c r="M722" s="79"/>
      <c r="N722" s="74"/>
      <c r="O722" s="81" t="s">
        <v>179</v>
      </c>
      <c r="P722" s="83">
        <v>41565.515798611108</v>
      </c>
      <c r="Q722" s="81" t="s">
        <v>1158</v>
      </c>
      <c r="R722" s="81"/>
      <c r="S722" s="81"/>
      <c r="T722" s="81" t="s">
        <v>2393</v>
      </c>
      <c r="U722" s="83">
        <v>41565.515798611108</v>
      </c>
      <c r="V722" s="85" t="s">
        <v>3160</v>
      </c>
      <c r="W722" s="81"/>
      <c r="X722" s="81"/>
      <c r="Y722" s="84" t="s">
        <v>4975</v>
      </c>
    </row>
    <row r="723" spans="1:25">
      <c r="A723" s="66" t="s">
        <v>335</v>
      </c>
      <c r="B723" s="66" t="s">
        <v>335</v>
      </c>
      <c r="C723" s="67"/>
      <c r="D723" s="68"/>
      <c r="E723" s="69"/>
      <c r="F723" s="70"/>
      <c r="G723" s="67"/>
      <c r="H723" s="71"/>
      <c r="I723" s="72"/>
      <c r="J723" s="72"/>
      <c r="K723" s="36"/>
      <c r="L723" s="79"/>
      <c r="M723" s="79"/>
      <c r="N723" s="74"/>
      <c r="O723" s="81" t="s">
        <v>179</v>
      </c>
      <c r="P723" s="83">
        <v>41565.519490740742</v>
      </c>
      <c r="Q723" s="81" t="s">
        <v>1159</v>
      </c>
      <c r="R723" s="81"/>
      <c r="S723" s="81"/>
      <c r="T723" s="81" t="s">
        <v>2393</v>
      </c>
      <c r="U723" s="83">
        <v>41565.519490740742</v>
      </c>
      <c r="V723" s="85" t="s">
        <v>3161</v>
      </c>
      <c r="W723" s="81"/>
      <c r="X723" s="81"/>
      <c r="Y723" s="84" t="s">
        <v>4976</v>
      </c>
    </row>
    <row r="724" spans="1:25">
      <c r="A724" s="66" t="s">
        <v>335</v>
      </c>
      <c r="B724" s="66" t="s">
        <v>335</v>
      </c>
      <c r="C724" s="67"/>
      <c r="D724" s="68"/>
      <c r="E724" s="69"/>
      <c r="F724" s="70"/>
      <c r="G724" s="67"/>
      <c r="H724" s="71"/>
      <c r="I724" s="72"/>
      <c r="J724" s="72"/>
      <c r="K724" s="36"/>
      <c r="L724" s="79"/>
      <c r="M724" s="79"/>
      <c r="N724" s="74"/>
      <c r="O724" s="81" t="s">
        <v>179</v>
      </c>
      <c r="P724" s="83">
        <v>41565.530115740738</v>
      </c>
      <c r="Q724" s="81" t="s">
        <v>1160</v>
      </c>
      <c r="R724" s="81"/>
      <c r="S724" s="81"/>
      <c r="T724" s="81" t="s">
        <v>2393</v>
      </c>
      <c r="U724" s="83">
        <v>41565.530115740738</v>
      </c>
      <c r="V724" s="85" t="s">
        <v>3162</v>
      </c>
      <c r="W724" s="81"/>
      <c r="X724" s="81"/>
      <c r="Y724" s="84" t="s">
        <v>4977</v>
      </c>
    </row>
    <row r="725" spans="1:25">
      <c r="A725" s="66" t="s">
        <v>335</v>
      </c>
      <c r="B725" s="66" t="s">
        <v>335</v>
      </c>
      <c r="C725" s="67"/>
      <c r="D725" s="68"/>
      <c r="E725" s="69"/>
      <c r="F725" s="70"/>
      <c r="G725" s="67"/>
      <c r="H725" s="71"/>
      <c r="I725" s="72"/>
      <c r="J725" s="72"/>
      <c r="K725" s="36"/>
      <c r="L725" s="79"/>
      <c r="M725" s="79"/>
      <c r="N725" s="74"/>
      <c r="O725" s="81" t="s">
        <v>179</v>
      </c>
      <c r="P725" s="83">
        <v>41565.543993055559</v>
      </c>
      <c r="Q725" s="81" t="s">
        <v>1161</v>
      </c>
      <c r="R725" s="81"/>
      <c r="S725" s="81"/>
      <c r="T725" s="81" t="s">
        <v>2393</v>
      </c>
      <c r="U725" s="83">
        <v>41565.543993055559</v>
      </c>
      <c r="V725" s="85" t="s">
        <v>3163</v>
      </c>
      <c r="W725" s="81"/>
      <c r="X725" s="81"/>
      <c r="Y725" s="84" t="s">
        <v>4978</v>
      </c>
    </row>
    <row r="726" spans="1:25">
      <c r="A726" s="66" t="s">
        <v>335</v>
      </c>
      <c r="B726" s="66" t="s">
        <v>335</v>
      </c>
      <c r="C726" s="67"/>
      <c r="D726" s="68"/>
      <c r="E726" s="69"/>
      <c r="F726" s="70"/>
      <c r="G726" s="67"/>
      <c r="H726" s="71"/>
      <c r="I726" s="72"/>
      <c r="J726" s="72"/>
      <c r="K726" s="36"/>
      <c r="L726" s="79"/>
      <c r="M726" s="79"/>
      <c r="N726" s="74"/>
      <c r="O726" s="81" t="s">
        <v>179</v>
      </c>
      <c r="P726" s="83">
        <v>41565.551226851851</v>
      </c>
      <c r="Q726" s="81" t="s">
        <v>1162</v>
      </c>
      <c r="R726" s="81"/>
      <c r="S726" s="81"/>
      <c r="T726" s="81" t="s">
        <v>2393</v>
      </c>
      <c r="U726" s="83">
        <v>41565.551226851851</v>
      </c>
      <c r="V726" s="85" t="s">
        <v>3164</v>
      </c>
      <c r="W726" s="81"/>
      <c r="X726" s="81"/>
      <c r="Y726" s="84" t="s">
        <v>4979</v>
      </c>
    </row>
    <row r="727" spans="1:25">
      <c r="A727" s="66" t="s">
        <v>335</v>
      </c>
      <c r="B727" s="66" t="s">
        <v>335</v>
      </c>
      <c r="C727" s="67"/>
      <c r="D727" s="68"/>
      <c r="E727" s="69"/>
      <c r="F727" s="70"/>
      <c r="G727" s="67"/>
      <c r="H727" s="71"/>
      <c r="I727" s="72"/>
      <c r="J727" s="72"/>
      <c r="K727" s="36"/>
      <c r="L727" s="79"/>
      <c r="M727" s="79"/>
      <c r="N727" s="74"/>
      <c r="O727" s="81" t="s">
        <v>179</v>
      </c>
      <c r="P727" s="83">
        <v>41565.556122685186</v>
      </c>
      <c r="Q727" s="81" t="s">
        <v>1163</v>
      </c>
      <c r="R727" s="81"/>
      <c r="S727" s="81"/>
      <c r="T727" s="81" t="s">
        <v>2393</v>
      </c>
      <c r="U727" s="83">
        <v>41565.556122685186</v>
      </c>
      <c r="V727" s="85" t="s">
        <v>3165</v>
      </c>
      <c r="W727" s="81"/>
      <c r="X727" s="81"/>
      <c r="Y727" s="84" t="s">
        <v>4980</v>
      </c>
    </row>
    <row r="728" spans="1:25">
      <c r="A728" s="66" t="s">
        <v>335</v>
      </c>
      <c r="B728" s="66" t="s">
        <v>335</v>
      </c>
      <c r="C728" s="67"/>
      <c r="D728" s="68"/>
      <c r="E728" s="69"/>
      <c r="F728" s="70"/>
      <c r="G728" s="67"/>
      <c r="H728" s="71"/>
      <c r="I728" s="72"/>
      <c r="J728" s="72"/>
      <c r="K728" s="36"/>
      <c r="L728" s="79"/>
      <c r="M728" s="79"/>
      <c r="N728" s="74"/>
      <c r="O728" s="81" t="s">
        <v>179</v>
      </c>
      <c r="P728" s="83">
        <v>41565.564120370371</v>
      </c>
      <c r="Q728" s="81" t="s">
        <v>1164</v>
      </c>
      <c r="R728" s="81"/>
      <c r="S728" s="81"/>
      <c r="T728" s="81" t="s">
        <v>2393</v>
      </c>
      <c r="U728" s="83">
        <v>41565.564120370371</v>
      </c>
      <c r="V728" s="85" t="s">
        <v>3166</v>
      </c>
      <c r="W728" s="81"/>
      <c r="X728" s="81"/>
      <c r="Y728" s="84" t="s">
        <v>4981</v>
      </c>
    </row>
    <row r="729" spans="1:25">
      <c r="A729" s="66" t="s">
        <v>335</v>
      </c>
      <c r="B729" s="66" t="s">
        <v>335</v>
      </c>
      <c r="C729" s="67"/>
      <c r="D729" s="68"/>
      <c r="E729" s="69"/>
      <c r="F729" s="70"/>
      <c r="G729" s="67"/>
      <c r="H729" s="71"/>
      <c r="I729" s="72"/>
      <c r="J729" s="72"/>
      <c r="K729" s="36"/>
      <c r="L729" s="79"/>
      <c r="M729" s="79"/>
      <c r="N729" s="74"/>
      <c r="O729" s="81" t="s">
        <v>179</v>
      </c>
      <c r="P729" s="83">
        <v>41565.911041666666</v>
      </c>
      <c r="Q729" s="81" t="s">
        <v>1165</v>
      </c>
      <c r="R729" s="81"/>
      <c r="S729" s="81"/>
      <c r="T729" s="81" t="s">
        <v>2393</v>
      </c>
      <c r="U729" s="83">
        <v>41565.911041666666</v>
      </c>
      <c r="V729" s="85" t="s">
        <v>3167</v>
      </c>
      <c r="W729" s="81"/>
      <c r="X729" s="81"/>
      <c r="Y729" s="84" t="s">
        <v>4982</v>
      </c>
    </row>
    <row r="730" spans="1:25">
      <c r="A730" s="66" t="s">
        <v>335</v>
      </c>
      <c r="B730" s="66" t="s">
        <v>335</v>
      </c>
      <c r="C730" s="67"/>
      <c r="D730" s="68"/>
      <c r="E730" s="69"/>
      <c r="F730" s="70"/>
      <c r="G730" s="67"/>
      <c r="H730" s="71"/>
      <c r="I730" s="72"/>
      <c r="J730" s="72"/>
      <c r="K730" s="36"/>
      <c r="L730" s="79"/>
      <c r="M730" s="79"/>
      <c r="N730" s="74"/>
      <c r="O730" s="81" t="s">
        <v>179</v>
      </c>
      <c r="P730" s="83">
        <v>41565.912766203706</v>
      </c>
      <c r="Q730" s="81" t="s">
        <v>1166</v>
      </c>
      <c r="R730" s="81"/>
      <c r="S730" s="81"/>
      <c r="T730" s="81" t="s">
        <v>2393</v>
      </c>
      <c r="U730" s="83">
        <v>41565.912766203706</v>
      </c>
      <c r="V730" s="85" t="s">
        <v>3168</v>
      </c>
      <c r="W730" s="81"/>
      <c r="X730" s="81"/>
      <c r="Y730" s="84" t="s">
        <v>4983</v>
      </c>
    </row>
    <row r="731" spans="1:25">
      <c r="A731" s="66" t="s">
        <v>335</v>
      </c>
      <c r="B731" s="66" t="s">
        <v>335</v>
      </c>
      <c r="C731" s="67"/>
      <c r="D731" s="68"/>
      <c r="E731" s="69"/>
      <c r="F731" s="70"/>
      <c r="G731" s="67"/>
      <c r="H731" s="71"/>
      <c r="I731" s="72"/>
      <c r="J731" s="72"/>
      <c r="K731" s="36"/>
      <c r="L731" s="79"/>
      <c r="M731" s="79"/>
      <c r="N731" s="74"/>
      <c r="O731" s="81" t="s">
        <v>179</v>
      </c>
      <c r="P731" s="83">
        <v>41566.523599537039</v>
      </c>
      <c r="Q731" s="81" t="s">
        <v>1167</v>
      </c>
      <c r="R731" s="81"/>
      <c r="S731" s="81"/>
      <c r="T731" s="81" t="s">
        <v>2393</v>
      </c>
      <c r="U731" s="83">
        <v>41566.523599537039</v>
      </c>
      <c r="V731" s="85" t="s">
        <v>3169</v>
      </c>
      <c r="W731" s="81"/>
      <c r="X731" s="81"/>
      <c r="Y731" s="84" t="s">
        <v>4984</v>
      </c>
    </row>
    <row r="732" spans="1:25">
      <c r="A732" s="66" t="s">
        <v>335</v>
      </c>
      <c r="B732" s="66" t="s">
        <v>335</v>
      </c>
      <c r="C732" s="67"/>
      <c r="D732" s="68"/>
      <c r="E732" s="69"/>
      <c r="F732" s="70"/>
      <c r="G732" s="67"/>
      <c r="H732" s="71"/>
      <c r="I732" s="72"/>
      <c r="J732" s="72"/>
      <c r="K732" s="36"/>
      <c r="L732" s="79"/>
      <c r="M732" s="79"/>
      <c r="N732" s="74"/>
      <c r="O732" s="81" t="s">
        <v>179</v>
      </c>
      <c r="P732" s="83">
        <v>41566.562013888892</v>
      </c>
      <c r="Q732" s="81" t="s">
        <v>1168</v>
      </c>
      <c r="R732" s="81"/>
      <c r="S732" s="81"/>
      <c r="T732" s="81" t="s">
        <v>2393</v>
      </c>
      <c r="U732" s="83">
        <v>41566.562013888892</v>
      </c>
      <c r="V732" s="85" t="s">
        <v>3170</v>
      </c>
      <c r="W732" s="81"/>
      <c r="X732" s="81"/>
      <c r="Y732" s="84" t="s">
        <v>4985</v>
      </c>
    </row>
    <row r="733" spans="1:25">
      <c r="A733" s="66" t="s">
        <v>336</v>
      </c>
      <c r="B733" s="66" t="s">
        <v>335</v>
      </c>
      <c r="C733" s="67"/>
      <c r="D733" s="68"/>
      <c r="E733" s="69"/>
      <c r="F733" s="70"/>
      <c r="G733" s="67"/>
      <c r="H733" s="71"/>
      <c r="I733" s="72"/>
      <c r="J733" s="72"/>
      <c r="K733" s="36"/>
      <c r="L733" s="79"/>
      <c r="M733" s="79"/>
      <c r="N733" s="74"/>
      <c r="O733" s="81" t="s">
        <v>622</v>
      </c>
      <c r="P733" s="83">
        <v>41565.916574074072</v>
      </c>
      <c r="Q733" s="81" t="s">
        <v>1169</v>
      </c>
      <c r="R733" s="81"/>
      <c r="S733" s="81"/>
      <c r="T733" s="81" t="s">
        <v>2393</v>
      </c>
      <c r="U733" s="83">
        <v>41565.916574074072</v>
      </c>
      <c r="V733" s="85" t="s">
        <v>3171</v>
      </c>
      <c r="W733" s="81"/>
      <c r="X733" s="81"/>
      <c r="Y733" s="84" t="s">
        <v>4986</v>
      </c>
    </row>
    <row r="734" spans="1:25">
      <c r="A734" s="66" t="s">
        <v>421</v>
      </c>
      <c r="B734" s="66" t="s">
        <v>335</v>
      </c>
      <c r="C734" s="67"/>
      <c r="D734" s="68"/>
      <c r="E734" s="69"/>
      <c r="F734" s="70"/>
      <c r="G734" s="67"/>
      <c r="H734" s="71"/>
      <c r="I734" s="72"/>
      <c r="J734" s="72"/>
      <c r="K734" s="36"/>
      <c r="L734" s="79"/>
      <c r="M734" s="79"/>
      <c r="N734" s="74"/>
      <c r="O734" s="81" t="s">
        <v>622</v>
      </c>
      <c r="P734" s="83">
        <v>41565.557210648149</v>
      </c>
      <c r="Q734" s="81" t="s">
        <v>1170</v>
      </c>
      <c r="R734" s="81"/>
      <c r="S734" s="81"/>
      <c r="T734" s="81" t="s">
        <v>2393</v>
      </c>
      <c r="U734" s="83">
        <v>41565.557210648149</v>
      </c>
      <c r="V734" s="85" t="s">
        <v>3172</v>
      </c>
      <c r="W734" s="81"/>
      <c r="X734" s="81"/>
      <c r="Y734" s="84" t="s">
        <v>4987</v>
      </c>
    </row>
    <row r="735" spans="1:25">
      <c r="A735" s="66" t="s">
        <v>421</v>
      </c>
      <c r="B735" s="66" t="s">
        <v>590</v>
      </c>
      <c r="C735" s="67"/>
      <c r="D735" s="68"/>
      <c r="E735" s="69"/>
      <c r="F735" s="70"/>
      <c r="G735" s="67"/>
      <c r="H735" s="71"/>
      <c r="I735" s="72"/>
      <c r="J735" s="72"/>
      <c r="K735" s="36"/>
      <c r="L735" s="79"/>
      <c r="M735" s="79"/>
      <c r="N735" s="74"/>
      <c r="O735" s="81" t="s">
        <v>622</v>
      </c>
      <c r="P735" s="83">
        <v>41565.758263888885</v>
      </c>
      <c r="Q735" s="81" t="s">
        <v>1171</v>
      </c>
      <c r="R735" s="81"/>
      <c r="S735" s="81"/>
      <c r="T735" s="81" t="s">
        <v>2393</v>
      </c>
      <c r="U735" s="83">
        <v>41565.758263888885</v>
      </c>
      <c r="V735" s="85" t="s">
        <v>3173</v>
      </c>
      <c r="W735" s="81"/>
      <c r="X735" s="81"/>
      <c r="Y735" s="84" t="s">
        <v>4988</v>
      </c>
    </row>
    <row r="736" spans="1:25">
      <c r="A736" s="66" t="s">
        <v>421</v>
      </c>
      <c r="B736" s="66" t="s">
        <v>591</v>
      </c>
      <c r="C736" s="67"/>
      <c r="D736" s="68"/>
      <c r="E736" s="69"/>
      <c r="F736" s="70"/>
      <c r="G736" s="67"/>
      <c r="H736" s="71"/>
      <c r="I736" s="72"/>
      <c r="J736" s="72"/>
      <c r="K736" s="36"/>
      <c r="L736" s="79"/>
      <c r="M736" s="79"/>
      <c r="N736" s="74"/>
      <c r="O736" s="81" t="s">
        <v>622</v>
      </c>
      <c r="P736" s="83">
        <v>41565.788391203707</v>
      </c>
      <c r="Q736" s="81" t="s">
        <v>1172</v>
      </c>
      <c r="R736" s="81"/>
      <c r="S736" s="81"/>
      <c r="T736" s="81" t="s">
        <v>2474</v>
      </c>
      <c r="U736" s="83">
        <v>41565.788391203707</v>
      </c>
      <c r="V736" s="85" t="s">
        <v>3174</v>
      </c>
      <c r="W736" s="81"/>
      <c r="X736" s="81"/>
      <c r="Y736" s="84" t="s">
        <v>4989</v>
      </c>
    </row>
    <row r="737" spans="1:25">
      <c r="A737" s="66" t="s">
        <v>421</v>
      </c>
      <c r="B737" s="66" t="s">
        <v>591</v>
      </c>
      <c r="C737" s="67"/>
      <c r="D737" s="68"/>
      <c r="E737" s="69"/>
      <c r="F737" s="70"/>
      <c r="G737" s="67"/>
      <c r="H737" s="71"/>
      <c r="I737" s="72"/>
      <c r="J737" s="72"/>
      <c r="K737" s="36"/>
      <c r="L737" s="79"/>
      <c r="M737" s="79"/>
      <c r="N737" s="74"/>
      <c r="O737" s="81" t="s">
        <v>622</v>
      </c>
      <c r="P737" s="83">
        <v>41565.789942129632</v>
      </c>
      <c r="Q737" s="81" t="s">
        <v>1173</v>
      </c>
      <c r="R737" s="81"/>
      <c r="S737" s="81"/>
      <c r="T737" s="81" t="s">
        <v>2393</v>
      </c>
      <c r="U737" s="83">
        <v>41565.789942129632</v>
      </c>
      <c r="V737" s="85" t="s">
        <v>3175</v>
      </c>
      <c r="W737" s="81"/>
      <c r="X737" s="81"/>
      <c r="Y737" s="84" t="s">
        <v>4990</v>
      </c>
    </row>
    <row r="738" spans="1:25">
      <c r="A738" s="66" t="s">
        <v>421</v>
      </c>
      <c r="B738" s="66" t="s">
        <v>591</v>
      </c>
      <c r="C738" s="67"/>
      <c r="D738" s="68"/>
      <c r="E738" s="69"/>
      <c r="F738" s="70"/>
      <c r="G738" s="67"/>
      <c r="H738" s="71"/>
      <c r="I738" s="72"/>
      <c r="J738" s="72"/>
      <c r="K738" s="36"/>
      <c r="L738" s="79"/>
      <c r="M738" s="79"/>
      <c r="N738" s="74"/>
      <c r="O738" s="81" t="s">
        <v>622</v>
      </c>
      <c r="P738" s="83">
        <v>41565.791365740741</v>
      </c>
      <c r="Q738" s="81" t="s">
        <v>1174</v>
      </c>
      <c r="R738" s="81"/>
      <c r="S738" s="81"/>
      <c r="T738" s="81" t="s">
        <v>2474</v>
      </c>
      <c r="U738" s="83">
        <v>41565.791365740741</v>
      </c>
      <c r="V738" s="85" t="s">
        <v>3176</v>
      </c>
      <c r="W738" s="81"/>
      <c r="X738" s="81"/>
      <c r="Y738" s="84" t="s">
        <v>4991</v>
      </c>
    </row>
    <row r="739" spans="1:25">
      <c r="A739" s="66" t="s">
        <v>422</v>
      </c>
      <c r="B739" s="66" t="s">
        <v>422</v>
      </c>
      <c r="C739" s="67"/>
      <c r="D739" s="68"/>
      <c r="E739" s="69"/>
      <c r="F739" s="70"/>
      <c r="G739" s="67"/>
      <c r="H739" s="71"/>
      <c r="I739" s="72"/>
      <c r="J739" s="72"/>
      <c r="K739" s="36"/>
      <c r="L739" s="79"/>
      <c r="M739" s="79"/>
      <c r="N739" s="74"/>
      <c r="O739" s="81" t="s">
        <v>179</v>
      </c>
      <c r="P739" s="83">
        <v>41564.582835648151</v>
      </c>
      <c r="Q739" s="81" t="s">
        <v>1175</v>
      </c>
      <c r="R739" s="81" t="s">
        <v>2229</v>
      </c>
      <c r="S739" s="81" t="s">
        <v>2343</v>
      </c>
      <c r="T739" s="81" t="s">
        <v>2393</v>
      </c>
      <c r="U739" s="83">
        <v>41564.582835648151</v>
      </c>
      <c r="V739" s="85" t="s">
        <v>3177</v>
      </c>
      <c r="W739" s="81"/>
      <c r="X739" s="81"/>
      <c r="Y739" s="84" t="s">
        <v>4992</v>
      </c>
    </row>
    <row r="740" spans="1:25">
      <c r="A740" s="66" t="s">
        <v>422</v>
      </c>
      <c r="B740" s="66" t="s">
        <v>422</v>
      </c>
      <c r="C740" s="67"/>
      <c r="D740" s="68"/>
      <c r="E740" s="69"/>
      <c r="F740" s="70"/>
      <c r="G740" s="67"/>
      <c r="H740" s="71"/>
      <c r="I740" s="72"/>
      <c r="J740" s="72"/>
      <c r="K740" s="36"/>
      <c r="L740" s="79"/>
      <c r="M740" s="79"/>
      <c r="N740" s="74"/>
      <c r="O740" s="81" t="s">
        <v>179</v>
      </c>
      <c r="P740" s="83">
        <v>41565.79446759259</v>
      </c>
      <c r="Q740" s="81" t="s">
        <v>1176</v>
      </c>
      <c r="R740" s="85" t="s">
        <v>2230</v>
      </c>
      <c r="S740" s="81" t="s">
        <v>2332</v>
      </c>
      <c r="T740" s="81" t="s">
        <v>2393</v>
      </c>
      <c r="U740" s="83">
        <v>41565.79446759259</v>
      </c>
      <c r="V740" s="85" t="s">
        <v>3178</v>
      </c>
      <c r="W740" s="81"/>
      <c r="X740" s="81"/>
      <c r="Y740" s="84" t="s">
        <v>4993</v>
      </c>
    </row>
    <row r="741" spans="1:25">
      <c r="A741" s="66" t="s">
        <v>421</v>
      </c>
      <c r="B741" s="66" t="s">
        <v>422</v>
      </c>
      <c r="C741" s="67"/>
      <c r="D741" s="68"/>
      <c r="E741" s="69"/>
      <c r="F741" s="70"/>
      <c r="G741" s="67"/>
      <c r="H741" s="71"/>
      <c r="I741" s="72"/>
      <c r="J741" s="72"/>
      <c r="K741" s="36"/>
      <c r="L741" s="79"/>
      <c r="M741" s="79"/>
      <c r="N741" s="74"/>
      <c r="O741" s="81" t="s">
        <v>622</v>
      </c>
      <c r="P741" s="83">
        <v>41565.798715277779</v>
      </c>
      <c r="Q741" s="81" t="s">
        <v>1177</v>
      </c>
      <c r="R741" s="85" t="s">
        <v>2230</v>
      </c>
      <c r="S741" s="81" t="s">
        <v>2332</v>
      </c>
      <c r="T741" s="81" t="s">
        <v>2393</v>
      </c>
      <c r="U741" s="83">
        <v>41565.798715277779</v>
      </c>
      <c r="V741" s="85" t="s">
        <v>3179</v>
      </c>
      <c r="W741" s="81"/>
      <c r="X741" s="81"/>
      <c r="Y741" s="84" t="s">
        <v>4994</v>
      </c>
    </row>
    <row r="742" spans="1:25">
      <c r="A742" s="66" t="s">
        <v>420</v>
      </c>
      <c r="B742" s="66" t="s">
        <v>421</v>
      </c>
      <c r="C742" s="67"/>
      <c r="D742" s="68"/>
      <c r="E742" s="69"/>
      <c r="F742" s="70"/>
      <c r="G742" s="67"/>
      <c r="H742" s="71"/>
      <c r="I742" s="72"/>
      <c r="J742" s="72"/>
      <c r="K742" s="36"/>
      <c r="L742" s="79"/>
      <c r="M742" s="79"/>
      <c r="N742" s="74"/>
      <c r="O742" s="81" t="s">
        <v>622</v>
      </c>
      <c r="P742" s="83">
        <v>41563.545266203706</v>
      </c>
      <c r="Q742" s="81" t="s">
        <v>1178</v>
      </c>
      <c r="R742" s="85" t="s">
        <v>2231</v>
      </c>
      <c r="S742" s="81" t="s">
        <v>2334</v>
      </c>
      <c r="T742" s="81" t="s">
        <v>2393</v>
      </c>
      <c r="U742" s="83">
        <v>41563.545266203706</v>
      </c>
      <c r="V742" s="85" t="s">
        <v>3180</v>
      </c>
      <c r="W742" s="81"/>
      <c r="X742" s="81"/>
      <c r="Y742" s="84" t="s">
        <v>4995</v>
      </c>
    </row>
    <row r="743" spans="1:25">
      <c r="A743" s="66" t="s">
        <v>420</v>
      </c>
      <c r="B743" s="66" t="s">
        <v>421</v>
      </c>
      <c r="C743" s="67"/>
      <c r="D743" s="68"/>
      <c r="E743" s="69"/>
      <c r="F743" s="70"/>
      <c r="G743" s="67"/>
      <c r="H743" s="71"/>
      <c r="I743" s="72"/>
      <c r="J743" s="72"/>
      <c r="K743" s="36"/>
      <c r="L743" s="79"/>
      <c r="M743" s="79"/>
      <c r="N743" s="74"/>
      <c r="O743" s="81" t="s">
        <v>622</v>
      </c>
      <c r="P743" s="83">
        <v>41564.63349537037</v>
      </c>
      <c r="Q743" s="81" t="s">
        <v>1143</v>
      </c>
      <c r="R743" s="85" t="s">
        <v>2227</v>
      </c>
      <c r="S743" s="81" t="s">
        <v>2332</v>
      </c>
      <c r="T743" s="81" t="s">
        <v>2471</v>
      </c>
      <c r="U743" s="83">
        <v>41564.63349537037</v>
      </c>
      <c r="V743" s="85" t="s">
        <v>3145</v>
      </c>
      <c r="W743" s="81"/>
      <c r="X743" s="81"/>
      <c r="Y743" s="84" t="s">
        <v>4960</v>
      </c>
    </row>
    <row r="744" spans="1:25">
      <c r="A744" s="66" t="s">
        <v>420</v>
      </c>
      <c r="B744" s="66" t="s">
        <v>421</v>
      </c>
      <c r="C744" s="67"/>
      <c r="D744" s="68"/>
      <c r="E744" s="69"/>
      <c r="F744" s="70"/>
      <c r="G744" s="67"/>
      <c r="H744" s="71"/>
      <c r="I744" s="72"/>
      <c r="J744" s="72"/>
      <c r="K744" s="36"/>
      <c r="L744" s="79"/>
      <c r="M744" s="79"/>
      <c r="N744" s="74"/>
      <c r="O744" s="81" t="s">
        <v>622</v>
      </c>
      <c r="P744" s="83">
        <v>41564.633877314816</v>
      </c>
      <c r="Q744" s="81" t="s">
        <v>1179</v>
      </c>
      <c r="R744" s="81"/>
      <c r="S744" s="81"/>
      <c r="T744" s="81" t="s">
        <v>2393</v>
      </c>
      <c r="U744" s="83">
        <v>41564.633877314816</v>
      </c>
      <c r="V744" s="85" t="s">
        <v>3181</v>
      </c>
      <c r="W744" s="81"/>
      <c r="X744" s="81"/>
      <c r="Y744" s="84" t="s">
        <v>4996</v>
      </c>
    </row>
    <row r="745" spans="1:25">
      <c r="A745" s="66" t="s">
        <v>420</v>
      </c>
      <c r="B745" s="66" t="s">
        <v>421</v>
      </c>
      <c r="C745" s="67"/>
      <c r="D745" s="68"/>
      <c r="E745" s="69"/>
      <c r="F745" s="70"/>
      <c r="G745" s="67"/>
      <c r="H745" s="71"/>
      <c r="I745" s="72"/>
      <c r="J745" s="72"/>
      <c r="K745" s="36"/>
      <c r="L745" s="79"/>
      <c r="M745" s="79"/>
      <c r="N745" s="74"/>
      <c r="O745" s="81" t="s">
        <v>622</v>
      </c>
      <c r="P745" s="83">
        <v>41564.635347222225</v>
      </c>
      <c r="Q745" s="81" t="s">
        <v>1180</v>
      </c>
      <c r="R745" s="85" t="s">
        <v>2231</v>
      </c>
      <c r="S745" s="81" t="s">
        <v>2334</v>
      </c>
      <c r="T745" s="81" t="s">
        <v>2393</v>
      </c>
      <c r="U745" s="83">
        <v>41564.635347222225</v>
      </c>
      <c r="V745" s="85" t="s">
        <v>3182</v>
      </c>
      <c r="W745" s="81"/>
      <c r="X745" s="81"/>
      <c r="Y745" s="84" t="s">
        <v>4997</v>
      </c>
    </row>
    <row r="746" spans="1:25">
      <c r="A746" s="66" t="s">
        <v>420</v>
      </c>
      <c r="B746" s="66" t="s">
        <v>421</v>
      </c>
      <c r="C746" s="67"/>
      <c r="D746" s="68"/>
      <c r="E746" s="69"/>
      <c r="F746" s="70"/>
      <c r="G746" s="67"/>
      <c r="H746" s="71"/>
      <c r="I746" s="72"/>
      <c r="J746" s="72"/>
      <c r="K746" s="36"/>
      <c r="L746" s="79"/>
      <c r="M746" s="79"/>
      <c r="N746" s="74"/>
      <c r="O746" s="81" t="s">
        <v>622</v>
      </c>
      <c r="P746" s="83">
        <v>41564.753506944442</v>
      </c>
      <c r="Q746" s="81" t="s">
        <v>1181</v>
      </c>
      <c r="R746" s="81"/>
      <c r="S746" s="81"/>
      <c r="T746" s="81" t="s">
        <v>2393</v>
      </c>
      <c r="U746" s="83">
        <v>41564.753506944442</v>
      </c>
      <c r="V746" s="85" t="s">
        <v>3183</v>
      </c>
      <c r="W746" s="81"/>
      <c r="X746" s="81"/>
      <c r="Y746" s="84" t="s">
        <v>4998</v>
      </c>
    </row>
    <row r="747" spans="1:25">
      <c r="A747" s="66" t="s">
        <v>421</v>
      </c>
      <c r="B747" s="66" t="s">
        <v>420</v>
      </c>
      <c r="C747" s="67"/>
      <c r="D747" s="68"/>
      <c r="E747" s="69"/>
      <c r="F747" s="70"/>
      <c r="G747" s="67"/>
      <c r="H747" s="71"/>
      <c r="I747" s="72"/>
      <c r="J747" s="72"/>
      <c r="K747" s="36"/>
      <c r="L747" s="79"/>
      <c r="M747" s="79"/>
      <c r="N747" s="74"/>
      <c r="O747" s="81" t="s">
        <v>622</v>
      </c>
      <c r="P747" s="83">
        <v>41563.58011574074</v>
      </c>
      <c r="Q747" s="81" t="s">
        <v>1182</v>
      </c>
      <c r="R747" s="85" t="s">
        <v>2231</v>
      </c>
      <c r="S747" s="81" t="s">
        <v>2334</v>
      </c>
      <c r="T747" s="81" t="s">
        <v>2393</v>
      </c>
      <c r="U747" s="83">
        <v>41563.58011574074</v>
      </c>
      <c r="V747" s="85" t="s">
        <v>3184</v>
      </c>
      <c r="W747" s="81"/>
      <c r="X747" s="81"/>
      <c r="Y747" s="84" t="s">
        <v>4999</v>
      </c>
    </row>
    <row r="748" spans="1:25">
      <c r="A748" s="66" t="s">
        <v>421</v>
      </c>
      <c r="B748" s="66" t="s">
        <v>420</v>
      </c>
      <c r="C748" s="67"/>
      <c r="D748" s="68"/>
      <c r="E748" s="69"/>
      <c r="F748" s="70"/>
      <c r="G748" s="67"/>
      <c r="H748" s="71"/>
      <c r="I748" s="72"/>
      <c r="J748" s="72"/>
      <c r="K748" s="36"/>
      <c r="L748" s="79"/>
      <c r="M748" s="79"/>
      <c r="N748" s="74"/>
      <c r="O748" s="81" t="s">
        <v>622</v>
      </c>
      <c r="P748" s="83">
        <v>41563.843935185185</v>
      </c>
      <c r="Q748" s="81" t="s">
        <v>1144</v>
      </c>
      <c r="R748" s="85" t="s">
        <v>2227</v>
      </c>
      <c r="S748" s="81" t="s">
        <v>2332</v>
      </c>
      <c r="T748" s="81" t="s">
        <v>2471</v>
      </c>
      <c r="U748" s="83">
        <v>41563.843935185185</v>
      </c>
      <c r="V748" s="85" t="s">
        <v>3146</v>
      </c>
      <c r="W748" s="81"/>
      <c r="X748" s="81"/>
      <c r="Y748" s="84" t="s">
        <v>4961</v>
      </c>
    </row>
    <row r="749" spans="1:25">
      <c r="A749" s="66" t="s">
        <v>421</v>
      </c>
      <c r="B749" s="66" t="s">
        <v>420</v>
      </c>
      <c r="C749" s="67"/>
      <c r="D749" s="68"/>
      <c r="E749" s="69"/>
      <c r="F749" s="70"/>
      <c r="G749" s="67"/>
      <c r="H749" s="71"/>
      <c r="I749" s="72"/>
      <c r="J749" s="72"/>
      <c r="K749" s="36"/>
      <c r="L749" s="79"/>
      <c r="M749" s="79"/>
      <c r="N749" s="74"/>
      <c r="O749" s="81" t="s">
        <v>622</v>
      </c>
      <c r="P749" s="83">
        <v>41565.99422453704</v>
      </c>
      <c r="Q749" s="81" t="s">
        <v>1183</v>
      </c>
      <c r="R749" s="85" t="s">
        <v>2232</v>
      </c>
      <c r="S749" s="81" t="s">
        <v>2332</v>
      </c>
      <c r="T749" s="81" t="s">
        <v>2393</v>
      </c>
      <c r="U749" s="83">
        <v>41565.99422453704</v>
      </c>
      <c r="V749" s="85" t="s">
        <v>3185</v>
      </c>
      <c r="W749" s="81"/>
      <c r="X749" s="81"/>
      <c r="Y749" s="84" t="s">
        <v>5000</v>
      </c>
    </row>
    <row r="750" spans="1:25">
      <c r="A750" s="66" t="s">
        <v>421</v>
      </c>
      <c r="B750" s="66" t="s">
        <v>421</v>
      </c>
      <c r="C750" s="67"/>
      <c r="D750" s="68"/>
      <c r="E750" s="69"/>
      <c r="F750" s="70"/>
      <c r="G750" s="67"/>
      <c r="H750" s="71"/>
      <c r="I750" s="72"/>
      <c r="J750" s="72"/>
      <c r="K750" s="36"/>
      <c r="L750" s="79"/>
      <c r="M750" s="79"/>
      <c r="N750" s="74"/>
      <c r="O750" s="81" t="s">
        <v>179</v>
      </c>
      <c r="P750" s="83">
        <v>41563.737245370372</v>
      </c>
      <c r="Q750" s="81" t="s">
        <v>1184</v>
      </c>
      <c r="R750" s="85" t="s">
        <v>2233</v>
      </c>
      <c r="S750" s="81" t="s">
        <v>2332</v>
      </c>
      <c r="T750" s="81" t="s">
        <v>2393</v>
      </c>
      <c r="U750" s="83">
        <v>41563.737245370372</v>
      </c>
      <c r="V750" s="85" t="s">
        <v>3186</v>
      </c>
      <c r="W750" s="81"/>
      <c r="X750" s="81"/>
      <c r="Y750" s="84" t="s">
        <v>5001</v>
      </c>
    </row>
    <row r="751" spans="1:25">
      <c r="A751" s="66" t="s">
        <v>421</v>
      </c>
      <c r="B751" s="66" t="s">
        <v>489</v>
      </c>
      <c r="C751" s="67"/>
      <c r="D751" s="68"/>
      <c r="E751" s="69"/>
      <c r="F751" s="70"/>
      <c r="G751" s="67"/>
      <c r="H751" s="71"/>
      <c r="I751" s="72"/>
      <c r="J751" s="72"/>
      <c r="K751" s="36"/>
      <c r="L751" s="79"/>
      <c r="M751" s="79"/>
      <c r="N751" s="74"/>
      <c r="O751" s="81" t="s">
        <v>622</v>
      </c>
      <c r="P751" s="83">
        <v>41563.846250000002</v>
      </c>
      <c r="Q751" s="81" t="s">
        <v>630</v>
      </c>
      <c r="R751" s="85" t="s">
        <v>2138</v>
      </c>
      <c r="S751" s="81" t="s">
        <v>2333</v>
      </c>
      <c r="T751" s="81" t="s">
        <v>2393</v>
      </c>
      <c r="U751" s="83">
        <v>41563.846250000002</v>
      </c>
      <c r="V751" s="85" t="s">
        <v>3187</v>
      </c>
      <c r="W751" s="81"/>
      <c r="X751" s="81"/>
      <c r="Y751" s="84" t="s">
        <v>5002</v>
      </c>
    </row>
    <row r="752" spans="1:25">
      <c r="A752" s="66" t="s">
        <v>421</v>
      </c>
      <c r="B752" s="66" t="s">
        <v>339</v>
      </c>
      <c r="C752" s="67"/>
      <c r="D752" s="68"/>
      <c r="E752" s="69"/>
      <c r="F752" s="70"/>
      <c r="G752" s="67"/>
      <c r="H752" s="71"/>
      <c r="I752" s="72"/>
      <c r="J752" s="72"/>
      <c r="K752" s="36"/>
      <c r="L752" s="79"/>
      <c r="M752" s="79"/>
      <c r="N752" s="74"/>
      <c r="O752" s="81" t="s">
        <v>622</v>
      </c>
      <c r="P752" s="83">
        <v>41563.846250000002</v>
      </c>
      <c r="Q752" s="81" t="s">
        <v>630</v>
      </c>
      <c r="R752" s="85" t="s">
        <v>2138</v>
      </c>
      <c r="S752" s="81" t="s">
        <v>2333</v>
      </c>
      <c r="T752" s="81" t="s">
        <v>2393</v>
      </c>
      <c r="U752" s="83">
        <v>41563.846250000002</v>
      </c>
      <c r="V752" s="85" t="s">
        <v>3187</v>
      </c>
      <c r="W752" s="81"/>
      <c r="X752" s="81"/>
      <c r="Y752" s="84" t="s">
        <v>5002</v>
      </c>
    </row>
    <row r="753" spans="1:25">
      <c r="A753" s="66" t="s">
        <v>421</v>
      </c>
      <c r="B753" s="66" t="s">
        <v>432</v>
      </c>
      <c r="C753" s="67"/>
      <c r="D753" s="68"/>
      <c r="E753" s="69"/>
      <c r="F753" s="70"/>
      <c r="G753" s="67"/>
      <c r="H753" s="71"/>
      <c r="I753" s="72"/>
      <c r="J753" s="72"/>
      <c r="K753" s="36"/>
      <c r="L753" s="79"/>
      <c r="M753" s="79"/>
      <c r="N753" s="74"/>
      <c r="O753" s="81" t="s">
        <v>622</v>
      </c>
      <c r="P753" s="83">
        <v>41563.84679398148</v>
      </c>
      <c r="Q753" s="81" t="s">
        <v>1185</v>
      </c>
      <c r="R753" s="85" t="s">
        <v>2234</v>
      </c>
      <c r="S753" s="81" t="s">
        <v>2364</v>
      </c>
      <c r="T753" s="81" t="s">
        <v>2475</v>
      </c>
      <c r="U753" s="83">
        <v>41563.84679398148</v>
      </c>
      <c r="V753" s="85" t="s">
        <v>3188</v>
      </c>
      <c r="W753" s="81"/>
      <c r="X753" s="81"/>
      <c r="Y753" s="84" t="s">
        <v>5003</v>
      </c>
    </row>
    <row r="754" spans="1:25">
      <c r="A754" s="66" t="s">
        <v>421</v>
      </c>
      <c r="B754" s="66" t="s">
        <v>426</v>
      </c>
      <c r="C754" s="67"/>
      <c r="D754" s="68"/>
      <c r="E754" s="69"/>
      <c r="F754" s="70"/>
      <c r="G754" s="67"/>
      <c r="H754" s="71"/>
      <c r="I754" s="72"/>
      <c r="J754" s="72"/>
      <c r="K754" s="36"/>
      <c r="L754" s="79"/>
      <c r="M754" s="79"/>
      <c r="N754" s="74"/>
      <c r="O754" s="81" t="s">
        <v>622</v>
      </c>
      <c r="P754" s="83">
        <v>41563.84679398148</v>
      </c>
      <c r="Q754" s="81" t="s">
        <v>1185</v>
      </c>
      <c r="R754" s="85" t="s">
        <v>2234</v>
      </c>
      <c r="S754" s="81" t="s">
        <v>2364</v>
      </c>
      <c r="T754" s="81" t="s">
        <v>2475</v>
      </c>
      <c r="U754" s="83">
        <v>41563.84679398148</v>
      </c>
      <c r="V754" s="85" t="s">
        <v>3188</v>
      </c>
      <c r="W754" s="81"/>
      <c r="X754" s="81"/>
      <c r="Y754" s="84" t="s">
        <v>5003</v>
      </c>
    </row>
    <row r="755" spans="1:25">
      <c r="A755" s="66" t="s">
        <v>421</v>
      </c>
      <c r="B755" s="66" t="s">
        <v>489</v>
      </c>
      <c r="C755" s="67"/>
      <c r="D755" s="68"/>
      <c r="E755" s="69"/>
      <c r="F755" s="70"/>
      <c r="G755" s="67"/>
      <c r="H755" s="71"/>
      <c r="I755" s="72"/>
      <c r="J755" s="72"/>
      <c r="K755" s="36"/>
      <c r="L755" s="79"/>
      <c r="M755" s="79"/>
      <c r="N755" s="74"/>
      <c r="O755" s="81" t="s">
        <v>622</v>
      </c>
      <c r="P755" s="83">
        <v>41563.850011574075</v>
      </c>
      <c r="Q755" s="81" t="s">
        <v>1186</v>
      </c>
      <c r="R755" s="81"/>
      <c r="S755" s="81"/>
      <c r="T755" s="81" t="s">
        <v>2393</v>
      </c>
      <c r="U755" s="83">
        <v>41563.850011574075</v>
      </c>
      <c r="V755" s="85" t="s">
        <v>3189</v>
      </c>
      <c r="W755" s="81"/>
      <c r="X755" s="81"/>
      <c r="Y755" s="84" t="s">
        <v>5004</v>
      </c>
    </row>
    <row r="756" spans="1:25">
      <c r="A756" s="66" t="s">
        <v>421</v>
      </c>
      <c r="B756" s="66" t="s">
        <v>338</v>
      </c>
      <c r="C756" s="67"/>
      <c r="D756" s="68"/>
      <c r="E756" s="69"/>
      <c r="F756" s="70"/>
      <c r="G756" s="67"/>
      <c r="H756" s="71"/>
      <c r="I756" s="72"/>
      <c r="J756" s="72"/>
      <c r="K756" s="36"/>
      <c r="L756" s="79"/>
      <c r="M756" s="79"/>
      <c r="N756" s="74"/>
      <c r="O756" s="81" t="s">
        <v>622</v>
      </c>
      <c r="P756" s="83">
        <v>41563.850011574075</v>
      </c>
      <c r="Q756" s="81" t="s">
        <v>1186</v>
      </c>
      <c r="R756" s="81"/>
      <c r="S756" s="81"/>
      <c r="T756" s="81" t="s">
        <v>2393</v>
      </c>
      <c r="U756" s="83">
        <v>41563.850011574075</v>
      </c>
      <c r="V756" s="85" t="s">
        <v>3189</v>
      </c>
      <c r="W756" s="81"/>
      <c r="X756" s="81"/>
      <c r="Y756" s="84" t="s">
        <v>5004</v>
      </c>
    </row>
    <row r="757" spans="1:25">
      <c r="A757" s="66" t="s">
        <v>421</v>
      </c>
      <c r="B757" s="66" t="s">
        <v>505</v>
      </c>
      <c r="C757" s="67"/>
      <c r="D757" s="68"/>
      <c r="E757" s="69"/>
      <c r="F757" s="70"/>
      <c r="G757" s="67"/>
      <c r="H757" s="71"/>
      <c r="I757" s="72"/>
      <c r="J757" s="72"/>
      <c r="K757" s="36"/>
      <c r="L757" s="79"/>
      <c r="M757" s="79"/>
      <c r="N757" s="74"/>
      <c r="O757" s="81" t="s">
        <v>622</v>
      </c>
      <c r="P757" s="83">
        <v>41564.721331018518</v>
      </c>
      <c r="Q757" s="81" t="s">
        <v>681</v>
      </c>
      <c r="R757" s="85" t="s">
        <v>2150</v>
      </c>
      <c r="S757" s="81" t="s">
        <v>2338</v>
      </c>
      <c r="T757" s="81" t="s">
        <v>2393</v>
      </c>
      <c r="U757" s="83">
        <v>41564.721331018518</v>
      </c>
      <c r="V757" s="85" t="s">
        <v>3190</v>
      </c>
      <c r="W757" s="81"/>
      <c r="X757" s="81"/>
      <c r="Y757" s="84" t="s">
        <v>5005</v>
      </c>
    </row>
    <row r="758" spans="1:25">
      <c r="A758" s="66" t="s">
        <v>421</v>
      </c>
      <c r="B758" s="66" t="s">
        <v>489</v>
      </c>
      <c r="C758" s="67"/>
      <c r="D758" s="68"/>
      <c r="E758" s="69"/>
      <c r="F758" s="70"/>
      <c r="G758" s="67"/>
      <c r="H758" s="71"/>
      <c r="I758" s="72"/>
      <c r="J758" s="72"/>
      <c r="K758" s="36"/>
      <c r="L758" s="79"/>
      <c r="M758" s="79"/>
      <c r="N758" s="74"/>
      <c r="O758" s="81" t="s">
        <v>622</v>
      </c>
      <c r="P758" s="83">
        <v>41564.721331018518</v>
      </c>
      <c r="Q758" s="81" t="s">
        <v>681</v>
      </c>
      <c r="R758" s="85" t="s">
        <v>2150</v>
      </c>
      <c r="S758" s="81" t="s">
        <v>2338</v>
      </c>
      <c r="T758" s="81" t="s">
        <v>2393</v>
      </c>
      <c r="U758" s="83">
        <v>41564.721331018518</v>
      </c>
      <c r="V758" s="85" t="s">
        <v>3190</v>
      </c>
      <c r="W758" s="81"/>
      <c r="X758" s="81"/>
      <c r="Y758" s="84" t="s">
        <v>5005</v>
      </c>
    </row>
    <row r="759" spans="1:25">
      <c r="A759" s="66" t="s">
        <v>421</v>
      </c>
      <c r="B759" s="66" t="s">
        <v>495</v>
      </c>
      <c r="C759" s="67"/>
      <c r="D759" s="68"/>
      <c r="E759" s="69"/>
      <c r="F759" s="70"/>
      <c r="G759" s="67"/>
      <c r="H759" s="71"/>
      <c r="I759" s="72"/>
      <c r="J759" s="72"/>
      <c r="K759" s="36"/>
      <c r="L759" s="79"/>
      <c r="M759" s="79"/>
      <c r="N759" s="74"/>
      <c r="O759" s="81" t="s">
        <v>622</v>
      </c>
      <c r="P759" s="83">
        <v>41564.722708333335</v>
      </c>
      <c r="Q759" s="81" t="s">
        <v>1187</v>
      </c>
      <c r="R759" s="81"/>
      <c r="S759" s="81"/>
      <c r="T759" s="81" t="s">
        <v>2393</v>
      </c>
      <c r="U759" s="83">
        <v>41564.722708333335</v>
      </c>
      <c r="V759" s="85" t="s">
        <v>3191</v>
      </c>
      <c r="W759" s="81"/>
      <c r="X759" s="81"/>
      <c r="Y759" s="84" t="s">
        <v>5006</v>
      </c>
    </row>
    <row r="760" spans="1:25">
      <c r="A760" s="66" t="s">
        <v>421</v>
      </c>
      <c r="B760" s="66" t="s">
        <v>489</v>
      </c>
      <c r="C760" s="67"/>
      <c r="D760" s="68"/>
      <c r="E760" s="69"/>
      <c r="F760" s="70"/>
      <c r="G760" s="67"/>
      <c r="H760" s="71"/>
      <c r="I760" s="72"/>
      <c r="J760" s="72"/>
      <c r="K760" s="36"/>
      <c r="L760" s="79"/>
      <c r="M760" s="79"/>
      <c r="N760" s="74"/>
      <c r="O760" s="81" t="s">
        <v>622</v>
      </c>
      <c r="P760" s="83">
        <v>41564.722708333335</v>
      </c>
      <c r="Q760" s="81" t="s">
        <v>1187</v>
      </c>
      <c r="R760" s="81"/>
      <c r="S760" s="81"/>
      <c r="T760" s="81" t="s">
        <v>2393</v>
      </c>
      <c r="U760" s="83">
        <v>41564.722708333335</v>
      </c>
      <c r="V760" s="85" t="s">
        <v>3191</v>
      </c>
      <c r="W760" s="81"/>
      <c r="X760" s="81"/>
      <c r="Y760" s="84" t="s">
        <v>5006</v>
      </c>
    </row>
    <row r="761" spans="1:25">
      <c r="A761" s="66" t="s">
        <v>421</v>
      </c>
      <c r="B761" s="66" t="s">
        <v>421</v>
      </c>
      <c r="C761" s="67"/>
      <c r="D761" s="68"/>
      <c r="E761" s="69"/>
      <c r="F761" s="70"/>
      <c r="G761" s="67"/>
      <c r="H761" s="71"/>
      <c r="I761" s="72"/>
      <c r="J761" s="72"/>
      <c r="K761" s="36"/>
      <c r="L761" s="79"/>
      <c r="M761" s="79"/>
      <c r="N761" s="74"/>
      <c r="O761" s="81" t="s">
        <v>179</v>
      </c>
      <c r="P761" s="83">
        <v>41564.724745370368</v>
      </c>
      <c r="Q761" s="81" t="s">
        <v>1188</v>
      </c>
      <c r="R761" s="81"/>
      <c r="S761" s="81"/>
      <c r="T761" s="81" t="s">
        <v>2393</v>
      </c>
      <c r="U761" s="83">
        <v>41564.724745370368</v>
      </c>
      <c r="V761" s="85" t="s">
        <v>3192</v>
      </c>
      <c r="W761" s="81"/>
      <c r="X761" s="81"/>
      <c r="Y761" s="84" t="s">
        <v>5007</v>
      </c>
    </row>
    <row r="762" spans="1:25">
      <c r="A762" s="66" t="s">
        <v>421</v>
      </c>
      <c r="B762" s="66" t="s">
        <v>482</v>
      </c>
      <c r="C762" s="67"/>
      <c r="D762" s="68"/>
      <c r="E762" s="69"/>
      <c r="F762" s="70"/>
      <c r="G762" s="67"/>
      <c r="H762" s="71"/>
      <c r="I762" s="72"/>
      <c r="J762" s="72"/>
      <c r="K762" s="36"/>
      <c r="L762" s="79"/>
      <c r="M762" s="79"/>
      <c r="N762" s="74"/>
      <c r="O762" s="81" t="s">
        <v>621</v>
      </c>
      <c r="P762" s="83">
        <v>41564.73165509259</v>
      </c>
      <c r="Q762" s="81" t="s">
        <v>1189</v>
      </c>
      <c r="R762" s="81"/>
      <c r="S762" s="81"/>
      <c r="T762" s="81" t="s">
        <v>2476</v>
      </c>
      <c r="U762" s="83">
        <v>41564.73165509259</v>
      </c>
      <c r="V762" s="85" t="s">
        <v>3193</v>
      </c>
      <c r="W762" s="81"/>
      <c r="X762" s="81"/>
      <c r="Y762" s="84" t="s">
        <v>5008</v>
      </c>
    </row>
    <row r="763" spans="1:25">
      <c r="A763" s="66" t="s">
        <v>421</v>
      </c>
      <c r="B763" s="66" t="s">
        <v>494</v>
      </c>
      <c r="C763" s="67"/>
      <c r="D763" s="68"/>
      <c r="E763" s="69"/>
      <c r="F763" s="70"/>
      <c r="G763" s="67"/>
      <c r="H763" s="71"/>
      <c r="I763" s="72"/>
      <c r="J763" s="72"/>
      <c r="K763" s="36"/>
      <c r="L763" s="79"/>
      <c r="M763" s="79"/>
      <c r="N763" s="74"/>
      <c r="O763" s="81" t="s">
        <v>622</v>
      </c>
      <c r="P763" s="83">
        <v>41564.733831018515</v>
      </c>
      <c r="Q763" s="81" t="s">
        <v>1190</v>
      </c>
      <c r="R763" s="81"/>
      <c r="S763" s="81"/>
      <c r="T763" s="81" t="s">
        <v>2393</v>
      </c>
      <c r="U763" s="83">
        <v>41564.733831018515</v>
      </c>
      <c r="V763" s="85" t="s">
        <v>3194</v>
      </c>
      <c r="W763" s="81"/>
      <c r="X763" s="81"/>
      <c r="Y763" s="84" t="s">
        <v>5009</v>
      </c>
    </row>
    <row r="764" spans="1:25">
      <c r="A764" s="66" t="s">
        <v>421</v>
      </c>
      <c r="B764" s="66" t="s">
        <v>421</v>
      </c>
      <c r="C764" s="67"/>
      <c r="D764" s="68"/>
      <c r="E764" s="69"/>
      <c r="F764" s="70"/>
      <c r="G764" s="67"/>
      <c r="H764" s="71"/>
      <c r="I764" s="72"/>
      <c r="J764" s="72"/>
      <c r="K764" s="36"/>
      <c r="L764" s="79"/>
      <c r="M764" s="79"/>
      <c r="N764" s="74"/>
      <c r="O764" s="81" t="s">
        <v>179</v>
      </c>
      <c r="P764" s="83">
        <v>41564.738252314812</v>
      </c>
      <c r="Q764" s="81" t="s">
        <v>1191</v>
      </c>
      <c r="R764" s="81"/>
      <c r="S764" s="81"/>
      <c r="T764" s="81" t="s">
        <v>2393</v>
      </c>
      <c r="U764" s="83">
        <v>41564.738252314812</v>
      </c>
      <c r="V764" s="85" t="s">
        <v>3195</v>
      </c>
      <c r="W764" s="81"/>
      <c r="X764" s="81"/>
      <c r="Y764" s="84" t="s">
        <v>5010</v>
      </c>
    </row>
    <row r="765" spans="1:25">
      <c r="A765" s="66" t="s">
        <v>421</v>
      </c>
      <c r="B765" s="66" t="s">
        <v>432</v>
      </c>
      <c r="C765" s="67"/>
      <c r="D765" s="68"/>
      <c r="E765" s="69"/>
      <c r="F765" s="70"/>
      <c r="G765" s="67"/>
      <c r="H765" s="71"/>
      <c r="I765" s="72"/>
      <c r="J765" s="72"/>
      <c r="K765" s="36"/>
      <c r="L765" s="79"/>
      <c r="M765" s="79"/>
      <c r="N765" s="74"/>
      <c r="O765" s="81" t="s">
        <v>622</v>
      </c>
      <c r="P765" s="83">
        <v>41564.752291666664</v>
      </c>
      <c r="Q765" s="81" t="s">
        <v>1192</v>
      </c>
      <c r="R765" s="85" t="s">
        <v>2235</v>
      </c>
      <c r="S765" s="81" t="s">
        <v>2332</v>
      </c>
      <c r="T765" s="81" t="s">
        <v>2393</v>
      </c>
      <c r="U765" s="83">
        <v>41564.752291666664</v>
      </c>
      <c r="V765" s="85" t="s">
        <v>3196</v>
      </c>
      <c r="W765" s="81"/>
      <c r="X765" s="81"/>
      <c r="Y765" s="84" t="s">
        <v>5011</v>
      </c>
    </row>
    <row r="766" spans="1:25">
      <c r="A766" s="66" t="s">
        <v>421</v>
      </c>
      <c r="B766" s="66" t="s">
        <v>421</v>
      </c>
      <c r="C766" s="67"/>
      <c r="D766" s="68"/>
      <c r="E766" s="69"/>
      <c r="F766" s="70"/>
      <c r="G766" s="67"/>
      <c r="H766" s="71"/>
      <c r="I766" s="72"/>
      <c r="J766" s="72"/>
      <c r="K766" s="36"/>
      <c r="L766" s="79"/>
      <c r="M766" s="79"/>
      <c r="N766" s="74"/>
      <c r="O766" s="81" t="s">
        <v>179</v>
      </c>
      <c r="P766" s="83">
        <v>41565.547662037039</v>
      </c>
      <c r="Q766" s="81" t="s">
        <v>1193</v>
      </c>
      <c r="R766" s="81"/>
      <c r="S766" s="81"/>
      <c r="T766" s="81" t="s">
        <v>2393</v>
      </c>
      <c r="U766" s="83">
        <v>41565.547662037039</v>
      </c>
      <c r="V766" s="85" t="s">
        <v>3197</v>
      </c>
      <c r="W766" s="81"/>
      <c r="X766" s="81"/>
      <c r="Y766" s="84" t="s">
        <v>5012</v>
      </c>
    </row>
    <row r="767" spans="1:25">
      <c r="A767" s="66" t="s">
        <v>421</v>
      </c>
      <c r="B767" s="66" t="s">
        <v>407</v>
      </c>
      <c r="C767" s="67"/>
      <c r="D767" s="68"/>
      <c r="E767" s="69"/>
      <c r="F767" s="70"/>
      <c r="G767" s="67"/>
      <c r="H767" s="71"/>
      <c r="I767" s="72"/>
      <c r="J767" s="72"/>
      <c r="K767" s="36"/>
      <c r="L767" s="79"/>
      <c r="M767" s="79"/>
      <c r="N767" s="74"/>
      <c r="O767" s="81" t="s">
        <v>622</v>
      </c>
      <c r="P767" s="83">
        <v>41565.550659722219</v>
      </c>
      <c r="Q767" s="81" t="s">
        <v>1194</v>
      </c>
      <c r="R767" s="81"/>
      <c r="S767" s="81"/>
      <c r="T767" s="81" t="s">
        <v>2393</v>
      </c>
      <c r="U767" s="83">
        <v>41565.550659722219</v>
      </c>
      <c r="V767" s="85" t="s">
        <v>3198</v>
      </c>
      <c r="W767" s="81"/>
      <c r="X767" s="81"/>
      <c r="Y767" s="84" t="s">
        <v>5013</v>
      </c>
    </row>
    <row r="768" spans="1:25">
      <c r="A768" s="66" t="s">
        <v>421</v>
      </c>
      <c r="B768" s="66" t="s">
        <v>426</v>
      </c>
      <c r="C768" s="67"/>
      <c r="D768" s="68"/>
      <c r="E768" s="69"/>
      <c r="F768" s="70"/>
      <c r="G768" s="67"/>
      <c r="H768" s="71"/>
      <c r="I768" s="72"/>
      <c r="J768" s="72"/>
      <c r="K768" s="36"/>
      <c r="L768" s="79"/>
      <c r="M768" s="79"/>
      <c r="N768" s="74"/>
      <c r="O768" s="81" t="s">
        <v>622</v>
      </c>
      <c r="P768" s="83">
        <v>41565.551180555558</v>
      </c>
      <c r="Q768" s="81" t="s">
        <v>1195</v>
      </c>
      <c r="R768" s="81"/>
      <c r="S768" s="81"/>
      <c r="T768" s="81" t="s">
        <v>2393</v>
      </c>
      <c r="U768" s="83">
        <v>41565.551180555558</v>
      </c>
      <c r="V768" s="85" t="s">
        <v>3199</v>
      </c>
      <c r="W768" s="81"/>
      <c r="X768" s="81"/>
      <c r="Y768" s="84" t="s">
        <v>5014</v>
      </c>
    </row>
    <row r="769" spans="1:25">
      <c r="A769" s="66" t="s">
        <v>421</v>
      </c>
      <c r="B769" s="66" t="s">
        <v>489</v>
      </c>
      <c r="C769" s="67"/>
      <c r="D769" s="68"/>
      <c r="E769" s="69"/>
      <c r="F769" s="70"/>
      <c r="G769" s="67"/>
      <c r="H769" s="71"/>
      <c r="I769" s="72"/>
      <c r="J769" s="72"/>
      <c r="K769" s="36"/>
      <c r="L769" s="79"/>
      <c r="M769" s="79"/>
      <c r="N769" s="74"/>
      <c r="O769" s="81" t="s">
        <v>622</v>
      </c>
      <c r="P769" s="83">
        <v>41565.553564814814</v>
      </c>
      <c r="Q769" s="81" t="s">
        <v>1034</v>
      </c>
      <c r="R769" s="85" t="s">
        <v>2145</v>
      </c>
      <c r="S769" s="81" t="s">
        <v>2338</v>
      </c>
      <c r="T769" s="81" t="s">
        <v>2458</v>
      </c>
      <c r="U769" s="83">
        <v>41565.553564814814</v>
      </c>
      <c r="V769" s="85" t="s">
        <v>3200</v>
      </c>
      <c r="W769" s="81"/>
      <c r="X769" s="81"/>
      <c r="Y769" s="84" t="s">
        <v>5015</v>
      </c>
    </row>
    <row r="770" spans="1:25">
      <c r="A770" s="66" t="s">
        <v>421</v>
      </c>
      <c r="B770" s="66" t="s">
        <v>592</v>
      </c>
      <c r="C770" s="67"/>
      <c r="D770" s="68"/>
      <c r="E770" s="69"/>
      <c r="F770" s="70"/>
      <c r="G770" s="67"/>
      <c r="H770" s="71"/>
      <c r="I770" s="72"/>
      <c r="J770" s="72"/>
      <c r="K770" s="36"/>
      <c r="L770" s="79"/>
      <c r="M770" s="79"/>
      <c r="N770" s="74"/>
      <c r="O770" s="81" t="s">
        <v>622</v>
      </c>
      <c r="P770" s="83">
        <v>41565.556643518517</v>
      </c>
      <c r="Q770" s="81" t="s">
        <v>1196</v>
      </c>
      <c r="R770" s="81"/>
      <c r="S770" s="81"/>
      <c r="T770" s="81" t="s">
        <v>2393</v>
      </c>
      <c r="U770" s="83">
        <v>41565.556643518517</v>
      </c>
      <c r="V770" s="85" t="s">
        <v>3201</v>
      </c>
      <c r="W770" s="81"/>
      <c r="X770" s="81"/>
      <c r="Y770" s="84" t="s">
        <v>5016</v>
      </c>
    </row>
    <row r="771" spans="1:25">
      <c r="A771" s="66" t="s">
        <v>421</v>
      </c>
      <c r="B771" s="66" t="s">
        <v>380</v>
      </c>
      <c r="C771" s="67"/>
      <c r="D771" s="68"/>
      <c r="E771" s="69"/>
      <c r="F771" s="70"/>
      <c r="G771" s="67"/>
      <c r="H771" s="71"/>
      <c r="I771" s="72"/>
      <c r="J771" s="72"/>
      <c r="K771" s="36"/>
      <c r="L771" s="79"/>
      <c r="M771" s="79"/>
      <c r="N771" s="74"/>
      <c r="O771" s="81" t="s">
        <v>622</v>
      </c>
      <c r="P771" s="83">
        <v>41565.558287037034</v>
      </c>
      <c r="Q771" s="81" t="s">
        <v>1197</v>
      </c>
      <c r="R771" s="81"/>
      <c r="S771" s="81"/>
      <c r="T771" s="81" t="s">
        <v>2393</v>
      </c>
      <c r="U771" s="83">
        <v>41565.558287037034</v>
      </c>
      <c r="V771" s="85" t="s">
        <v>3202</v>
      </c>
      <c r="W771" s="81"/>
      <c r="X771" s="81"/>
      <c r="Y771" s="84" t="s">
        <v>5017</v>
      </c>
    </row>
    <row r="772" spans="1:25">
      <c r="A772" s="66" t="s">
        <v>421</v>
      </c>
      <c r="B772" s="66" t="s">
        <v>494</v>
      </c>
      <c r="C772" s="67"/>
      <c r="D772" s="68"/>
      <c r="E772" s="69"/>
      <c r="F772" s="70"/>
      <c r="G772" s="67"/>
      <c r="H772" s="71"/>
      <c r="I772" s="72"/>
      <c r="J772" s="72"/>
      <c r="K772" s="36"/>
      <c r="L772" s="79"/>
      <c r="M772" s="79"/>
      <c r="N772" s="74"/>
      <c r="O772" s="81" t="s">
        <v>622</v>
      </c>
      <c r="P772" s="83">
        <v>41565.751284722224</v>
      </c>
      <c r="Q772" s="81" t="s">
        <v>1198</v>
      </c>
      <c r="R772" s="81"/>
      <c r="S772" s="81"/>
      <c r="T772" s="81" t="s">
        <v>2393</v>
      </c>
      <c r="U772" s="83">
        <v>41565.751284722224</v>
      </c>
      <c r="V772" s="85" t="s">
        <v>3203</v>
      </c>
      <c r="W772" s="81"/>
      <c r="X772" s="81"/>
      <c r="Y772" s="84" t="s">
        <v>5018</v>
      </c>
    </row>
    <row r="773" spans="1:25">
      <c r="A773" s="66" t="s">
        <v>421</v>
      </c>
      <c r="B773" s="66" t="s">
        <v>308</v>
      </c>
      <c r="C773" s="67"/>
      <c r="D773" s="68"/>
      <c r="E773" s="69"/>
      <c r="F773" s="70"/>
      <c r="G773" s="67"/>
      <c r="H773" s="71"/>
      <c r="I773" s="72"/>
      <c r="J773" s="72"/>
      <c r="K773" s="36"/>
      <c r="L773" s="79"/>
      <c r="M773" s="79"/>
      <c r="N773" s="74"/>
      <c r="O773" s="81" t="s">
        <v>622</v>
      </c>
      <c r="P773" s="83">
        <v>41565.752384259256</v>
      </c>
      <c r="Q773" s="81" t="s">
        <v>1199</v>
      </c>
      <c r="R773" s="81"/>
      <c r="S773" s="81"/>
      <c r="T773" s="81" t="s">
        <v>2393</v>
      </c>
      <c r="U773" s="83">
        <v>41565.752384259256</v>
      </c>
      <c r="V773" s="85" t="s">
        <v>3204</v>
      </c>
      <c r="W773" s="81"/>
      <c r="X773" s="81"/>
      <c r="Y773" s="84" t="s">
        <v>5019</v>
      </c>
    </row>
    <row r="774" spans="1:25">
      <c r="A774" s="66" t="s">
        <v>421</v>
      </c>
      <c r="B774" s="66" t="s">
        <v>421</v>
      </c>
      <c r="C774" s="67"/>
      <c r="D774" s="68"/>
      <c r="E774" s="69"/>
      <c r="F774" s="70"/>
      <c r="G774" s="67"/>
      <c r="H774" s="71"/>
      <c r="I774" s="72"/>
      <c r="J774" s="72"/>
      <c r="K774" s="36"/>
      <c r="L774" s="79"/>
      <c r="M774" s="79"/>
      <c r="N774" s="74"/>
      <c r="O774" s="81" t="s">
        <v>179</v>
      </c>
      <c r="P774" s="83">
        <v>41565.76153935185</v>
      </c>
      <c r="Q774" s="81" t="s">
        <v>1200</v>
      </c>
      <c r="R774" s="81"/>
      <c r="S774" s="81"/>
      <c r="T774" s="81" t="s">
        <v>2393</v>
      </c>
      <c r="U774" s="83">
        <v>41565.76153935185</v>
      </c>
      <c r="V774" s="85" t="s">
        <v>3205</v>
      </c>
      <c r="W774" s="81"/>
      <c r="X774" s="81"/>
      <c r="Y774" s="84" t="s">
        <v>5020</v>
      </c>
    </row>
    <row r="775" spans="1:25">
      <c r="A775" s="66" t="s">
        <v>421</v>
      </c>
      <c r="B775" s="66" t="s">
        <v>396</v>
      </c>
      <c r="C775" s="67"/>
      <c r="D775" s="68"/>
      <c r="E775" s="69"/>
      <c r="F775" s="70"/>
      <c r="G775" s="67"/>
      <c r="H775" s="71"/>
      <c r="I775" s="72"/>
      <c r="J775" s="72"/>
      <c r="K775" s="36"/>
      <c r="L775" s="79"/>
      <c r="M775" s="79"/>
      <c r="N775" s="74"/>
      <c r="O775" s="81" t="s">
        <v>622</v>
      </c>
      <c r="P775" s="83">
        <v>41565.775243055556</v>
      </c>
      <c r="Q775" s="81" t="s">
        <v>1201</v>
      </c>
      <c r="R775" s="81"/>
      <c r="S775" s="81"/>
      <c r="T775" s="81" t="s">
        <v>2393</v>
      </c>
      <c r="U775" s="83">
        <v>41565.775243055556</v>
      </c>
      <c r="V775" s="85" t="s">
        <v>3206</v>
      </c>
      <c r="W775" s="81"/>
      <c r="X775" s="81"/>
      <c r="Y775" s="84" t="s">
        <v>5021</v>
      </c>
    </row>
    <row r="776" spans="1:25">
      <c r="A776" s="66" t="s">
        <v>421</v>
      </c>
      <c r="B776" s="66" t="s">
        <v>305</v>
      </c>
      <c r="C776" s="67"/>
      <c r="D776" s="68"/>
      <c r="E776" s="69"/>
      <c r="F776" s="70"/>
      <c r="G776" s="67"/>
      <c r="H776" s="71"/>
      <c r="I776" s="72"/>
      <c r="J776" s="72"/>
      <c r="K776" s="36"/>
      <c r="L776" s="79"/>
      <c r="M776" s="79"/>
      <c r="N776" s="74"/>
      <c r="O776" s="81" t="s">
        <v>622</v>
      </c>
      <c r="P776" s="83">
        <v>41565.791597222225</v>
      </c>
      <c r="Q776" s="81" t="s">
        <v>1202</v>
      </c>
      <c r="R776" s="81"/>
      <c r="S776" s="81"/>
      <c r="T776" s="81" t="s">
        <v>2393</v>
      </c>
      <c r="U776" s="83">
        <v>41565.791597222225</v>
      </c>
      <c r="V776" s="85" t="s">
        <v>3207</v>
      </c>
      <c r="W776" s="81"/>
      <c r="X776" s="81"/>
      <c r="Y776" s="84" t="s">
        <v>5022</v>
      </c>
    </row>
    <row r="777" spans="1:25">
      <c r="A777" s="66" t="s">
        <v>421</v>
      </c>
      <c r="B777" s="66" t="s">
        <v>421</v>
      </c>
      <c r="C777" s="67"/>
      <c r="D777" s="68"/>
      <c r="E777" s="69"/>
      <c r="F777" s="70"/>
      <c r="G777" s="67"/>
      <c r="H777" s="71"/>
      <c r="I777" s="72"/>
      <c r="J777" s="72"/>
      <c r="K777" s="36"/>
      <c r="L777" s="79"/>
      <c r="M777" s="79"/>
      <c r="N777" s="74"/>
      <c r="O777" s="81" t="s">
        <v>179</v>
      </c>
      <c r="P777" s="83">
        <v>41565.792546296296</v>
      </c>
      <c r="Q777" s="81" t="s">
        <v>1203</v>
      </c>
      <c r="R777" s="81"/>
      <c r="S777" s="81"/>
      <c r="T777" s="81" t="s">
        <v>2474</v>
      </c>
      <c r="U777" s="83">
        <v>41565.792546296296</v>
      </c>
      <c r="V777" s="85" t="s">
        <v>3208</v>
      </c>
      <c r="W777" s="81"/>
      <c r="X777" s="81"/>
      <c r="Y777" s="84" t="s">
        <v>5023</v>
      </c>
    </row>
    <row r="778" spans="1:25">
      <c r="A778" s="66" t="s">
        <v>421</v>
      </c>
      <c r="B778" s="66" t="s">
        <v>504</v>
      </c>
      <c r="C778" s="67"/>
      <c r="D778" s="68"/>
      <c r="E778" s="69"/>
      <c r="F778" s="70"/>
      <c r="G778" s="67"/>
      <c r="H778" s="71"/>
      <c r="I778" s="72"/>
      <c r="J778" s="72"/>
      <c r="K778" s="36"/>
      <c r="L778" s="79"/>
      <c r="M778" s="79"/>
      <c r="N778" s="74"/>
      <c r="O778" s="81" t="s">
        <v>622</v>
      </c>
      <c r="P778" s="83">
        <v>41566.038217592592</v>
      </c>
      <c r="Q778" s="81" t="s">
        <v>1204</v>
      </c>
      <c r="R778" s="85" t="s">
        <v>2236</v>
      </c>
      <c r="S778" s="81" t="s">
        <v>2332</v>
      </c>
      <c r="T778" s="81" t="s">
        <v>2393</v>
      </c>
      <c r="U778" s="83">
        <v>41566.038217592592</v>
      </c>
      <c r="V778" s="85" t="s">
        <v>3209</v>
      </c>
      <c r="W778" s="81"/>
      <c r="X778" s="81"/>
      <c r="Y778" s="84" t="s">
        <v>5024</v>
      </c>
    </row>
    <row r="779" spans="1:25">
      <c r="A779" s="66" t="s">
        <v>421</v>
      </c>
      <c r="B779" s="66" t="s">
        <v>494</v>
      </c>
      <c r="C779" s="67"/>
      <c r="D779" s="68"/>
      <c r="E779" s="69"/>
      <c r="F779" s="70"/>
      <c r="G779" s="67"/>
      <c r="H779" s="71"/>
      <c r="I779" s="72"/>
      <c r="J779" s="72"/>
      <c r="K779" s="36"/>
      <c r="L779" s="79"/>
      <c r="M779" s="79"/>
      <c r="N779" s="74"/>
      <c r="O779" s="81" t="s">
        <v>622</v>
      </c>
      <c r="P779" s="83">
        <v>41566.102071759262</v>
      </c>
      <c r="Q779" s="81" t="s">
        <v>1205</v>
      </c>
      <c r="R779" s="85" t="s">
        <v>2237</v>
      </c>
      <c r="S779" s="81" t="s">
        <v>2333</v>
      </c>
      <c r="T779" s="81" t="s">
        <v>2393</v>
      </c>
      <c r="U779" s="83">
        <v>41566.102071759262</v>
      </c>
      <c r="V779" s="85" t="s">
        <v>3210</v>
      </c>
      <c r="W779" s="81"/>
      <c r="X779" s="81"/>
      <c r="Y779" s="84" t="s">
        <v>5025</v>
      </c>
    </row>
    <row r="780" spans="1:25">
      <c r="A780" s="66" t="s">
        <v>421</v>
      </c>
      <c r="B780" s="66" t="s">
        <v>446</v>
      </c>
      <c r="C780" s="67"/>
      <c r="D780" s="68"/>
      <c r="E780" s="69"/>
      <c r="F780" s="70"/>
      <c r="G780" s="67"/>
      <c r="H780" s="71"/>
      <c r="I780" s="72"/>
      <c r="J780" s="72"/>
      <c r="K780" s="36"/>
      <c r="L780" s="79"/>
      <c r="M780" s="79"/>
      <c r="N780" s="74"/>
      <c r="O780" s="81" t="s">
        <v>622</v>
      </c>
      <c r="P780" s="83">
        <v>41566.102071759262</v>
      </c>
      <c r="Q780" s="81" t="s">
        <v>1205</v>
      </c>
      <c r="R780" s="85" t="s">
        <v>2237</v>
      </c>
      <c r="S780" s="81" t="s">
        <v>2333</v>
      </c>
      <c r="T780" s="81" t="s">
        <v>2393</v>
      </c>
      <c r="U780" s="83">
        <v>41566.102071759262</v>
      </c>
      <c r="V780" s="85" t="s">
        <v>3210</v>
      </c>
      <c r="W780" s="81"/>
      <c r="X780" s="81"/>
      <c r="Y780" s="84" t="s">
        <v>5025</v>
      </c>
    </row>
    <row r="781" spans="1:25">
      <c r="A781" s="66" t="s">
        <v>421</v>
      </c>
      <c r="B781" s="66" t="s">
        <v>489</v>
      </c>
      <c r="C781" s="67"/>
      <c r="D781" s="68"/>
      <c r="E781" s="69"/>
      <c r="F781" s="70"/>
      <c r="G781" s="67"/>
      <c r="H781" s="71"/>
      <c r="I781" s="72"/>
      <c r="J781" s="72"/>
      <c r="K781" s="36"/>
      <c r="L781" s="79"/>
      <c r="M781" s="79"/>
      <c r="N781" s="74"/>
      <c r="O781" s="81" t="s">
        <v>622</v>
      </c>
      <c r="P781" s="83">
        <v>41566.102071759262</v>
      </c>
      <c r="Q781" s="81" t="s">
        <v>1205</v>
      </c>
      <c r="R781" s="85" t="s">
        <v>2237</v>
      </c>
      <c r="S781" s="81" t="s">
        <v>2333</v>
      </c>
      <c r="T781" s="81" t="s">
        <v>2393</v>
      </c>
      <c r="U781" s="83">
        <v>41566.102071759262</v>
      </c>
      <c r="V781" s="85" t="s">
        <v>3210</v>
      </c>
      <c r="W781" s="81"/>
      <c r="X781" s="81"/>
      <c r="Y781" s="84" t="s">
        <v>5025</v>
      </c>
    </row>
    <row r="782" spans="1:25">
      <c r="A782" s="66" t="s">
        <v>421</v>
      </c>
      <c r="B782" s="66" t="s">
        <v>504</v>
      </c>
      <c r="C782" s="67"/>
      <c r="D782" s="68"/>
      <c r="E782" s="69"/>
      <c r="F782" s="70"/>
      <c r="G782" s="67"/>
      <c r="H782" s="71"/>
      <c r="I782" s="72"/>
      <c r="J782" s="72"/>
      <c r="K782" s="36"/>
      <c r="L782" s="79"/>
      <c r="M782" s="79"/>
      <c r="N782" s="74"/>
      <c r="O782" s="81" t="s">
        <v>622</v>
      </c>
      <c r="P782" s="83">
        <v>41566.102071759262</v>
      </c>
      <c r="Q782" s="81" t="s">
        <v>1205</v>
      </c>
      <c r="R782" s="85" t="s">
        <v>2237</v>
      </c>
      <c r="S782" s="81" t="s">
        <v>2333</v>
      </c>
      <c r="T782" s="81" t="s">
        <v>2393</v>
      </c>
      <c r="U782" s="83">
        <v>41566.102071759262</v>
      </c>
      <c r="V782" s="85" t="s">
        <v>3210</v>
      </c>
      <c r="W782" s="81"/>
      <c r="X782" s="81"/>
      <c r="Y782" s="84" t="s">
        <v>5025</v>
      </c>
    </row>
    <row r="783" spans="1:25">
      <c r="A783" s="66" t="s">
        <v>421</v>
      </c>
      <c r="B783" s="66" t="s">
        <v>426</v>
      </c>
      <c r="C783" s="67"/>
      <c r="D783" s="68"/>
      <c r="E783" s="69"/>
      <c r="F783" s="70"/>
      <c r="G783" s="67"/>
      <c r="H783" s="71"/>
      <c r="I783" s="72"/>
      <c r="J783" s="72"/>
      <c r="K783" s="36"/>
      <c r="L783" s="79"/>
      <c r="M783" s="79"/>
      <c r="N783" s="74"/>
      <c r="O783" s="81" t="s">
        <v>622</v>
      </c>
      <c r="P783" s="83">
        <v>41566.84778935185</v>
      </c>
      <c r="Q783" s="81" t="s">
        <v>882</v>
      </c>
      <c r="R783" s="81"/>
      <c r="S783" s="81"/>
      <c r="T783" s="81" t="s">
        <v>2393</v>
      </c>
      <c r="U783" s="83">
        <v>41566.84778935185</v>
      </c>
      <c r="V783" s="85" t="s">
        <v>3211</v>
      </c>
      <c r="W783" s="81"/>
      <c r="X783" s="81"/>
      <c r="Y783" s="84" t="s">
        <v>5026</v>
      </c>
    </row>
    <row r="784" spans="1:25">
      <c r="A784" s="66" t="s">
        <v>421</v>
      </c>
      <c r="B784" s="66" t="s">
        <v>489</v>
      </c>
      <c r="C784" s="67"/>
      <c r="D784" s="68"/>
      <c r="E784" s="69"/>
      <c r="F784" s="70"/>
      <c r="G784" s="67"/>
      <c r="H784" s="71"/>
      <c r="I784" s="72"/>
      <c r="J784" s="72"/>
      <c r="K784" s="36"/>
      <c r="L784" s="79"/>
      <c r="M784" s="79"/>
      <c r="N784" s="74"/>
      <c r="O784" s="81" t="s">
        <v>622</v>
      </c>
      <c r="P784" s="83">
        <v>41566.848009259258</v>
      </c>
      <c r="Q784" s="81" t="s">
        <v>1206</v>
      </c>
      <c r="R784" s="85" t="s">
        <v>2238</v>
      </c>
      <c r="S784" s="81" t="s">
        <v>2338</v>
      </c>
      <c r="T784" s="81" t="s">
        <v>2393</v>
      </c>
      <c r="U784" s="83">
        <v>41566.848009259258</v>
      </c>
      <c r="V784" s="85" t="s">
        <v>3212</v>
      </c>
      <c r="W784" s="81"/>
      <c r="X784" s="81"/>
      <c r="Y784" s="84" t="s">
        <v>5027</v>
      </c>
    </row>
    <row r="785" spans="1:25">
      <c r="A785" s="66" t="s">
        <v>421</v>
      </c>
      <c r="B785" s="66" t="s">
        <v>485</v>
      </c>
      <c r="C785" s="67"/>
      <c r="D785" s="68"/>
      <c r="E785" s="69"/>
      <c r="F785" s="70"/>
      <c r="G785" s="67"/>
      <c r="H785" s="71"/>
      <c r="I785" s="72"/>
      <c r="J785" s="72"/>
      <c r="K785" s="36"/>
      <c r="L785" s="79"/>
      <c r="M785" s="79"/>
      <c r="N785" s="74"/>
      <c r="O785" s="81" t="s">
        <v>622</v>
      </c>
      <c r="P785" s="83">
        <v>41566.851967592593</v>
      </c>
      <c r="Q785" s="81" t="s">
        <v>1207</v>
      </c>
      <c r="R785" s="81"/>
      <c r="S785" s="81"/>
      <c r="T785" s="81" t="s">
        <v>2477</v>
      </c>
      <c r="U785" s="83">
        <v>41566.851967592593</v>
      </c>
      <c r="V785" s="85" t="s">
        <v>3213</v>
      </c>
      <c r="W785" s="81"/>
      <c r="X785" s="81"/>
      <c r="Y785" s="84" t="s">
        <v>5028</v>
      </c>
    </row>
    <row r="786" spans="1:25">
      <c r="A786" s="66" t="s">
        <v>421</v>
      </c>
      <c r="B786" s="66" t="s">
        <v>445</v>
      </c>
      <c r="C786" s="67"/>
      <c r="D786" s="68"/>
      <c r="E786" s="69"/>
      <c r="F786" s="70"/>
      <c r="G786" s="67"/>
      <c r="H786" s="71"/>
      <c r="I786" s="72"/>
      <c r="J786" s="72"/>
      <c r="K786" s="36"/>
      <c r="L786" s="79"/>
      <c r="M786" s="79"/>
      <c r="N786" s="74"/>
      <c r="O786" s="81" t="s">
        <v>622</v>
      </c>
      <c r="P786" s="83">
        <v>41568.633553240739</v>
      </c>
      <c r="Q786" s="81" t="s">
        <v>631</v>
      </c>
      <c r="R786" s="81"/>
      <c r="S786" s="81"/>
      <c r="T786" s="81" t="s">
        <v>2393</v>
      </c>
      <c r="U786" s="83">
        <v>41568.633553240739</v>
      </c>
      <c r="V786" s="85" t="s">
        <v>3214</v>
      </c>
      <c r="W786" s="81"/>
      <c r="X786" s="81"/>
      <c r="Y786" s="84" t="s">
        <v>5029</v>
      </c>
    </row>
    <row r="787" spans="1:25">
      <c r="A787" s="66" t="s">
        <v>398</v>
      </c>
      <c r="B787" s="66" t="s">
        <v>399</v>
      </c>
      <c r="C787" s="67"/>
      <c r="D787" s="68"/>
      <c r="E787" s="69"/>
      <c r="F787" s="70"/>
      <c r="G787" s="67"/>
      <c r="H787" s="71"/>
      <c r="I787" s="72"/>
      <c r="J787" s="72"/>
      <c r="K787" s="36"/>
      <c r="L787" s="79"/>
      <c r="M787" s="79"/>
      <c r="N787" s="74"/>
      <c r="O787" s="81" t="s">
        <v>622</v>
      </c>
      <c r="P787" s="83">
        <v>41564.540671296294</v>
      </c>
      <c r="Q787" s="81" t="s">
        <v>1067</v>
      </c>
      <c r="R787" s="81"/>
      <c r="S787" s="81"/>
      <c r="T787" s="81" t="s">
        <v>2442</v>
      </c>
      <c r="U787" s="83">
        <v>41564.540671296294</v>
      </c>
      <c r="V787" s="85" t="s">
        <v>3052</v>
      </c>
      <c r="W787" s="81"/>
      <c r="X787" s="81"/>
      <c r="Y787" s="84" t="s">
        <v>4867</v>
      </c>
    </row>
    <row r="788" spans="1:25">
      <c r="A788" s="66" t="s">
        <v>374</v>
      </c>
      <c r="B788" s="66" t="s">
        <v>398</v>
      </c>
      <c r="C788" s="67"/>
      <c r="D788" s="68"/>
      <c r="E788" s="69"/>
      <c r="F788" s="70"/>
      <c r="G788" s="67"/>
      <c r="H788" s="71"/>
      <c r="I788" s="72"/>
      <c r="J788" s="72"/>
      <c r="K788" s="36"/>
      <c r="L788" s="79"/>
      <c r="M788" s="79"/>
      <c r="N788" s="74"/>
      <c r="O788" s="81" t="s">
        <v>622</v>
      </c>
      <c r="P788" s="83">
        <v>41566.649375000001</v>
      </c>
      <c r="Q788" s="81" t="s">
        <v>1208</v>
      </c>
      <c r="R788" s="81"/>
      <c r="S788" s="81"/>
      <c r="T788" s="81" t="s">
        <v>2393</v>
      </c>
      <c r="U788" s="83">
        <v>41566.649375000001</v>
      </c>
      <c r="V788" s="85" t="s">
        <v>3215</v>
      </c>
      <c r="W788" s="81"/>
      <c r="X788" s="81"/>
      <c r="Y788" s="84" t="s">
        <v>5030</v>
      </c>
    </row>
    <row r="789" spans="1:25">
      <c r="A789" s="66" t="s">
        <v>399</v>
      </c>
      <c r="B789" s="66" t="s">
        <v>398</v>
      </c>
      <c r="C789" s="67"/>
      <c r="D789" s="68"/>
      <c r="E789" s="69"/>
      <c r="F789" s="70"/>
      <c r="G789" s="67"/>
      <c r="H789" s="71"/>
      <c r="I789" s="72"/>
      <c r="J789" s="72"/>
      <c r="K789" s="36"/>
      <c r="L789" s="79"/>
      <c r="M789" s="79"/>
      <c r="N789" s="74"/>
      <c r="O789" s="81" t="s">
        <v>622</v>
      </c>
      <c r="P789" s="83">
        <v>41566.622650462959</v>
      </c>
      <c r="Q789" s="81" t="s">
        <v>1209</v>
      </c>
      <c r="R789" s="81"/>
      <c r="S789" s="81"/>
      <c r="T789" s="81" t="s">
        <v>2393</v>
      </c>
      <c r="U789" s="83">
        <v>41566.622650462959</v>
      </c>
      <c r="V789" s="85" t="s">
        <v>3216</v>
      </c>
      <c r="W789" s="81"/>
      <c r="X789" s="81"/>
      <c r="Y789" s="84" t="s">
        <v>5031</v>
      </c>
    </row>
    <row r="790" spans="1:25">
      <c r="A790" s="66" t="s">
        <v>399</v>
      </c>
      <c r="B790" s="66" t="s">
        <v>398</v>
      </c>
      <c r="C790" s="67"/>
      <c r="D790" s="68"/>
      <c r="E790" s="69"/>
      <c r="F790" s="70"/>
      <c r="G790" s="67"/>
      <c r="H790" s="71"/>
      <c r="I790" s="72"/>
      <c r="J790" s="72"/>
      <c r="K790" s="36"/>
      <c r="L790" s="79"/>
      <c r="M790" s="79"/>
      <c r="N790" s="74"/>
      <c r="O790" s="81" t="s">
        <v>622</v>
      </c>
      <c r="P790" s="83">
        <v>41566.632395833331</v>
      </c>
      <c r="Q790" s="81" t="s">
        <v>1210</v>
      </c>
      <c r="R790" s="81"/>
      <c r="S790" s="81"/>
      <c r="T790" s="81" t="s">
        <v>2393</v>
      </c>
      <c r="U790" s="83">
        <v>41566.632395833331</v>
      </c>
      <c r="V790" s="85" t="s">
        <v>3217</v>
      </c>
      <c r="W790" s="81"/>
      <c r="X790" s="81"/>
      <c r="Y790" s="84" t="s">
        <v>5032</v>
      </c>
    </row>
    <row r="791" spans="1:25">
      <c r="A791" s="66" t="s">
        <v>423</v>
      </c>
      <c r="B791" s="66" t="s">
        <v>398</v>
      </c>
      <c r="C791" s="67"/>
      <c r="D791" s="68"/>
      <c r="E791" s="69"/>
      <c r="F791" s="70"/>
      <c r="G791" s="67"/>
      <c r="H791" s="71"/>
      <c r="I791" s="72"/>
      <c r="J791" s="72"/>
      <c r="K791" s="36"/>
      <c r="L791" s="79"/>
      <c r="M791" s="79"/>
      <c r="N791" s="74"/>
      <c r="O791" s="81" t="s">
        <v>622</v>
      </c>
      <c r="P791" s="83">
        <v>41564.518113425926</v>
      </c>
      <c r="Q791" s="81" t="s">
        <v>1211</v>
      </c>
      <c r="R791" s="81"/>
      <c r="S791" s="81"/>
      <c r="T791" s="81" t="s">
        <v>2478</v>
      </c>
      <c r="U791" s="83">
        <v>41564.518113425926</v>
      </c>
      <c r="V791" s="85" t="s">
        <v>3218</v>
      </c>
      <c r="W791" s="81"/>
      <c r="X791" s="81"/>
      <c r="Y791" s="84" t="s">
        <v>5033</v>
      </c>
    </row>
    <row r="792" spans="1:25">
      <c r="A792" s="66" t="s">
        <v>360</v>
      </c>
      <c r="B792" s="66" t="s">
        <v>360</v>
      </c>
      <c r="C792" s="67"/>
      <c r="D792" s="68"/>
      <c r="E792" s="69"/>
      <c r="F792" s="70"/>
      <c r="G792" s="67"/>
      <c r="H792" s="71"/>
      <c r="I792" s="72"/>
      <c r="J792" s="72"/>
      <c r="K792" s="36"/>
      <c r="L792" s="79"/>
      <c r="M792" s="79"/>
      <c r="N792" s="74"/>
      <c r="O792" s="81" t="s">
        <v>179</v>
      </c>
      <c r="P792" s="83">
        <v>41563.878240740742</v>
      </c>
      <c r="Q792" s="81" t="s">
        <v>1212</v>
      </c>
      <c r="R792" s="81"/>
      <c r="S792" s="81"/>
      <c r="T792" s="81" t="s">
        <v>2393</v>
      </c>
      <c r="U792" s="83">
        <v>41563.878240740742</v>
      </c>
      <c r="V792" s="85" t="s">
        <v>3219</v>
      </c>
      <c r="W792" s="81"/>
      <c r="X792" s="81"/>
      <c r="Y792" s="84" t="s">
        <v>5034</v>
      </c>
    </row>
    <row r="793" spans="1:25">
      <c r="A793" s="66" t="s">
        <v>360</v>
      </c>
      <c r="B793" s="66" t="s">
        <v>374</v>
      </c>
      <c r="C793" s="67"/>
      <c r="D793" s="68"/>
      <c r="E793" s="69"/>
      <c r="F793" s="70"/>
      <c r="G793" s="67"/>
      <c r="H793" s="71"/>
      <c r="I793" s="72"/>
      <c r="J793" s="72"/>
      <c r="K793" s="36"/>
      <c r="L793" s="79"/>
      <c r="M793" s="79"/>
      <c r="N793" s="74"/>
      <c r="O793" s="81" t="s">
        <v>622</v>
      </c>
      <c r="P793" s="83">
        <v>41564.568518518521</v>
      </c>
      <c r="Q793" s="81" t="s">
        <v>1213</v>
      </c>
      <c r="R793" s="81"/>
      <c r="S793" s="81"/>
      <c r="T793" s="81" t="s">
        <v>2393</v>
      </c>
      <c r="U793" s="83">
        <v>41564.568518518521</v>
      </c>
      <c r="V793" s="85" t="s">
        <v>3220</v>
      </c>
      <c r="W793" s="81"/>
      <c r="X793" s="81"/>
      <c r="Y793" s="84" t="s">
        <v>5035</v>
      </c>
    </row>
    <row r="794" spans="1:25">
      <c r="A794" s="66" t="s">
        <v>360</v>
      </c>
      <c r="B794" s="66" t="s">
        <v>497</v>
      </c>
      <c r="C794" s="67"/>
      <c r="D794" s="68"/>
      <c r="E794" s="69"/>
      <c r="F794" s="70"/>
      <c r="G794" s="67"/>
      <c r="H794" s="71"/>
      <c r="I794" s="72"/>
      <c r="J794" s="72"/>
      <c r="K794" s="36"/>
      <c r="L794" s="79"/>
      <c r="M794" s="79"/>
      <c r="N794" s="74"/>
      <c r="O794" s="81" t="s">
        <v>622</v>
      </c>
      <c r="P794" s="83">
        <v>41564.568703703706</v>
      </c>
      <c r="Q794" s="81" t="s">
        <v>1130</v>
      </c>
      <c r="R794" s="81"/>
      <c r="S794" s="81"/>
      <c r="T794" s="81" t="s">
        <v>2393</v>
      </c>
      <c r="U794" s="83">
        <v>41564.568703703706</v>
      </c>
      <c r="V794" s="85" t="s">
        <v>3221</v>
      </c>
      <c r="W794" s="81"/>
      <c r="X794" s="81"/>
      <c r="Y794" s="84" t="s">
        <v>5036</v>
      </c>
    </row>
    <row r="795" spans="1:25">
      <c r="A795" s="66" t="s">
        <v>360</v>
      </c>
      <c r="B795" s="66" t="s">
        <v>423</v>
      </c>
      <c r="C795" s="67"/>
      <c r="D795" s="68"/>
      <c r="E795" s="69"/>
      <c r="F795" s="70"/>
      <c r="G795" s="67"/>
      <c r="H795" s="71"/>
      <c r="I795" s="72"/>
      <c r="J795" s="72"/>
      <c r="K795" s="36"/>
      <c r="L795" s="79"/>
      <c r="M795" s="79"/>
      <c r="N795" s="74"/>
      <c r="O795" s="81" t="s">
        <v>622</v>
      </c>
      <c r="P795" s="83">
        <v>41564.568703703706</v>
      </c>
      <c r="Q795" s="81" t="s">
        <v>1130</v>
      </c>
      <c r="R795" s="81"/>
      <c r="S795" s="81"/>
      <c r="T795" s="81" t="s">
        <v>2393</v>
      </c>
      <c r="U795" s="83">
        <v>41564.568703703706</v>
      </c>
      <c r="V795" s="85" t="s">
        <v>3221</v>
      </c>
      <c r="W795" s="81"/>
      <c r="X795" s="81"/>
      <c r="Y795" s="84" t="s">
        <v>5036</v>
      </c>
    </row>
    <row r="796" spans="1:25">
      <c r="A796" s="66" t="s">
        <v>360</v>
      </c>
      <c r="B796" s="66" t="s">
        <v>374</v>
      </c>
      <c r="C796" s="67"/>
      <c r="D796" s="68"/>
      <c r="E796" s="69"/>
      <c r="F796" s="70"/>
      <c r="G796" s="67"/>
      <c r="H796" s="71"/>
      <c r="I796" s="72"/>
      <c r="J796" s="72"/>
      <c r="K796" s="36"/>
      <c r="L796" s="79"/>
      <c r="M796" s="79"/>
      <c r="N796" s="74"/>
      <c r="O796" s="81" t="s">
        <v>622</v>
      </c>
      <c r="P796" s="83">
        <v>41564.572650462964</v>
      </c>
      <c r="Q796" s="81" t="s">
        <v>1214</v>
      </c>
      <c r="R796" s="81"/>
      <c r="S796" s="81"/>
      <c r="T796" s="81" t="s">
        <v>2442</v>
      </c>
      <c r="U796" s="83">
        <v>41564.572650462964</v>
      </c>
      <c r="V796" s="85" t="s">
        <v>3222</v>
      </c>
      <c r="W796" s="81"/>
      <c r="X796" s="81"/>
      <c r="Y796" s="84" t="s">
        <v>5037</v>
      </c>
    </row>
    <row r="797" spans="1:25">
      <c r="A797" s="66" t="s">
        <v>360</v>
      </c>
      <c r="B797" s="66" t="s">
        <v>489</v>
      </c>
      <c r="C797" s="67"/>
      <c r="D797" s="68"/>
      <c r="E797" s="69"/>
      <c r="F797" s="70"/>
      <c r="G797" s="67"/>
      <c r="H797" s="71"/>
      <c r="I797" s="72"/>
      <c r="J797" s="72"/>
      <c r="K797" s="36"/>
      <c r="L797" s="79"/>
      <c r="M797" s="79"/>
      <c r="N797" s="74"/>
      <c r="O797" s="81" t="s">
        <v>622</v>
      </c>
      <c r="P797" s="83">
        <v>41564.734340277777</v>
      </c>
      <c r="Q797" s="81" t="s">
        <v>676</v>
      </c>
      <c r="R797" s="85" t="s">
        <v>2145</v>
      </c>
      <c r="S797" s="81" t="s">
        <v>2338</v>
      </c>
      <c r="T797" s="81" t="s">
        <v>2393</v>
      </c>
      <c r="U797" s="83">
        <v>41564.734340277777</v>
      </c>
      <c r="V797" s="85" t="s">
        <v>3223</v>
      </c>
      <c r="W797" s="81"/>
      <c r="X797" s="81"/>
      <c r="Y797" s="84" t="s">
        <v>5038</v>
      </c>
    </row>
    <row r="798" spans="1:25">
      <c r="A798" s="66" t="s">
        <v>360</v>
      </c>
      <c r="B798" s="66" t="s">
        <v>593</v>
      </c>
      <c r="C798" s="67"/>
      <c r="D798" s="68"/>
      <c r="E798" s="69"/>
      <c r="F798" s="70"/>
      <c r="G798" s="67"/>
      <c r="H798" s="71"/>
      <c r="I798" s="72"/>
      <c r="J798" s="72"/>
      <c r="K798" s="36"/>
      <c r="L798" s="79"/>
      <c r="M798" s="79"/>
      <c r="N798" s="74"/>
      <c r="O798" s="81" t="s">
        <v>622</v>
      </c>
      <c r="P798" s="83">
        <v>41565.60260416667</v>
      </c>
      <c r="Q798" s="81" t="s">
        <v>1215</v>
      </c>
      <c r="R798" s="81"/>
      <c r="S798" s="81"/>
      <c r="T798" s="81" t="s">
        <v>2393</v>
      </c>
      <c r="U798" s="83">
        <v>41565.60260416667</v>
      </c>
      <c r="V798" s="85" t="s">
        <v>3224</v>
      </c>
      <c r="W798" s="81"/>
      <c r="X798" s="81"/>
      <c r="Y798" s="84" t="s">
        <v>5039</v>
      </c>
    </row>
    <row r="799" spans="1:25">
      <c r="A799" s="66" t="s">
        <v>360</v>
      </c>
      <c r="B799" s="66" t="s">
        <v>456</v>
      </c>
      <c r="C799" s="67"/>
      <c r="D799" s="68"/>
      <c r="E799" s="69"/>
      <c r="F799" s="70"/>
      <c r="G799" s="67"/>
      <c r="H799" s="71"/>
      <c r="I799" s="72"/>
      <c r="J799" s="72"/>
      <c r="K799" s="36"/>
      <c r="L799" s="79"/>
      <c r="M799" s="79"/>
      <c r="N799" s="74"/>
      <c r="O799" s="81" t="s">
        <v>622</v>
      </c>
      <c r="P799" s="83">
        <v>41565.60260416667</v>
      </c>
      <c r="Q799" s="81" t="s">
        <v>1215</v>
      </c>
      <c r="R799" s="81"/>
      <c r="S799" s="81"/>
      <c r="T799" s="81" t="s">
        <v>2393</v>
      </c>
      <c r="U799" s="83">
        <v>41565.60260416667</v>
      </c>
      <c r="V799" s="85" t="s">
        <v>3224</v>
      </c>
      <c r="W799" s="81"/>
      <c r="X799" s="81"/>
      <c r="Y799" s="84" t="s">
        <v>5039</v>
      </c>
    </row>
    <row r="800" spans="1:25">
      <c r="A800" s="66" t="s">
        <v>360</v>
      </c>
      <c r="B800" s="66" t="s">
        <v>454</v>
      </c>
      <c r="C800" s="67"/>
      <c r="D800" s="68"/>
      <c r="E800" s="69"/>
      <c r="F800" s="70"/>
      <c r="G800" s="67"/>
      <c r="H800" s="71"/>
      <c r="I800" s="72"/>
      <c r="J800" s="72"/>
      <c r="K800" s="36"/>
      <c r="L800" s="79"/>
      <c r="M800" s="79"/>
      <c r="N800" s="74"/>
      <c r="O800" s="81" t="s">
        <v>622</v>
      </c>
      <c r="P800" s="83">
        <v>41565.60260416667</v>
      </c>
      <c r="Q800" s="81" t="s">
        <v>1215</v>
      </c>
      <c r="R800" s="81"/>
      <c r="S800" s="81"/>
      <c r="T800" s="81" t="s">
        <v>2393</v>
      </c>
      <c r="U800" s="83">
        <v>41565.60260416667</v>
      </c>
      <c r="V800" s="85" t="s">
        <v>3224</v>
      </c>
      <c r="W800" s="81"/>
      <c r="X800" s="81"/>
      <c r="Y800" s="84" t="s">
        <v>5039</v>
      </c>
    </row>
    <row r="801" spans="1:25">
      <c r="A801" s="66" t="s">
        <v>360</v>
      </c>
      <c r="B801" s="66" t="s">
        <v>360</v>
      </c>
      <c r="C801" s="67"/>
      <c r="D801" s="68"/>
      <c r="E801" s="69"/>
      <c r="F801" s="70"/>
      <c r="G801" s="67"/>
      <c r="H801" s="71"/>
      <c r="I801" s="72"/>
      <c r="J801" s="72"/>
      <c r="K801" s="36"/>
      <c r="L801" s="79"/>
      <c r="M801" s="79"/>
      <c r="N801" s="74"/>
      <c r="O801" s="81" t="s">
        <v>179</v>
      </c>
      <c r="P801" s="83">
        <v>41565.644363425927</v>
      </c>
      <c r="Q801" s="81" t="s">
        <v>1216</v>
      </c>
      <c r="R801" s="81"/>
      <c r="S801" s="81"/>
      <c r="T801" s="81" t="s">
        <v>2479</v>
      </c>
      <c r="U801" s="83">
        <v>41565.644363425927</v>
      </c>
      <c r="V801" s="85" t="s">
        <v>3225</v>
      </c>
      <c r="W801" s="81"/>
      <c r="X801" s="81"/>
      <c r="Y801" s="84" t="s">
        <v>5040</v>
      </c>
    </row>
    <row r="802" spans="1:25">
      <c r="A802" s="66" t="s">
        <v>360</v>
      </c>
      <c r="B802" s="66" t="s">
        <v>454</v>
      </c>
      <c r="C802" s="67"/>
      <c r="D802" s="68"/>
      <c r="E802" s="69"/>
      <c r="F802" s="70"/>
      <c r="G802" s="67"/>
      <c r="H802" s="71"/>
      <c r="I802" s="72"/>
      <c r="J802" s="72"/>
      <c r="K802" s="36"/>
      <c r="L802" s="79"/>
      <c r="M802" s="79"/>
      <c r="N802" s="74"/>
      <c r="O802" s="81" t="s">
        <v>622</v>
      </c>
      <c r="P802" s="83">
        <v>41565.648321759261</v>
      </c>
      <c r="Q802" s="81" t="s">
        <v>1217</v>
      </c>
      <c r="R802" s="81"/>
      <c r="S802" s="81"/>
      <c r="T802" s="81" t="s">
        <v>2393</v>
      </c>
      <c r="U802" s="83">
        <v>41565.648321759261</v>
      </c>
      <c r="V802" s="85" t="s">
        <v>3226</v>
      </c>
      <c r="W802" s="81"/>
      <c r="X802" s="81"/>
      <c r="Y802" s="84" t="s">
        <v>5041</v>
      </c>
    </row>
    <row r="803" spans="1:25">
      <c r="A803" s="66" t="s">
        <v>360</v>
      </c>
      <c r="B803" s="66" t="s">
        <v>360</v>
      </c>
      <c r="C803" s="67"/>
      <c r="D803" s="68"/>
      <c r="E803" s="69"/>
      <c r="F803" s="70"/>
      <c r="G803" s="67"/>
      <c r="H803" s="71"/>
      <c r="I803" s="72"/>
      <c r="J803" s="72"/>
      <c r="K803" s="36"/>
      <c r="L803" s="79"/>
      <c r="M803" s="79"/>
      <c r="N803" s="74"/>
      <c r="O803" s="81" t="s">
        <v>179</v>
      </c>
      <c r="P803" s="83">
        <v>41565.65215277778</v>
      </c>
      <c r="Q803" s="81" t="s">
        <v>1218</v>
      </c>
      <c r="R803" s="81"/>
      <c r="S803" s="81"/>
      <c r="T803" s="81" t="s">
        <v>2480</v>
      </c>
      <c r="U803" s="83">
        <v>41565.65215277778</v>
      </c>
      <c r="V803" s="85" t="s">
        <v>3227</v>
      </c>
      <c r="W803" s="81"/>
      <c r="X803" s="81"/>
      <c r="Y803" s="84" t="s">
        <v>5042</v>
      </c>
    </row>
    <row r="804" spans="1:25">
      <c r="A804" s="66" t="s">
        <v>360</v>
      </c>
      <c r="B804" s="66" t="s">
        <v>500</v>
      </c>
      <c r="C804" s="67"/>
      <c r="D804" s="68"/>
      <c r="E804" s="69"/>
      <c r="F804" s="70"/>
      <c r="G804" s="67"/>
      <c r="H804" s="71"/>
      <c r="I804" s="72"/>
      <c r="J804" s="72"/>
      <c r="K804" s="36"/>
      <c r="L804" s="79"/>
      <c r="M804" s="79"/>
      <c r="N804" s="74"/>
      <c r="O804" s="81" t="s">
        <v>622</v>
      </c>
      <c r="P804" s="83">
        <v>41565.772986111115</v>
      </c>
      <c r="Q804" s="81" t="s">
        <v>1219</v>
      </c>
      <c r="R804" s="81"/>
      <c r="S804" s="81"/>
      <c r="T804" s="81" t="s">
        <v>2454</v>
      </c>
      <c r="U804" s="83">
        <v>41565.772986111115</v>
      </c>
      <c r="V804" s="85" t="s">
        <v>3228</v>
      </c>
      <c r="W804" s="81"/>
      <c r="X804" s="81"/>
      <c r="Y804" s="84" t="s">
        <v>5043</v>
      </c>
    </row>
    <row r="805" spans="1:25">
      <c r="A805" s="66" t="s">
        <v>358</v>
      </c>
      <c r="B805" s="66" t="s">
        <v>360</v>
      </c>
      <c r="C805" s="67"/>
      <c r="D805" s="68"/>
      <c r="E805" s="69"/>
      <c r="F805" s="70"/>
      <c r="G805" s="67"/>
      <c r="H805" s="71"/>
      <c r="I805" s="72"/>
      <c r="J805" s="72"/>
      <c r="K805" s="36"/>
      <c r="L805" s="79"/>
      <c r="M805" s="79"/>
      <c r="N805" s="74"/>
      <c r="O805" s="81" t="s">
        <v>622</v>
      </c>
      <c r="P805" s="83">
        <v>41564.524953703702</v>
      </c>
      <c r="Q805" s="81" t="s">
        <v>926</v>
      </c>
      <c r="R805" s="81"/>
      <c r="S805" s="81"/>
      <c r="T805" s="81" t="s">
        <v>2442</v>
      </c>
      <c r="U805" s="83">
        <v>41564.524953703702</v>
      </c>
      <c r="V805" s="85" t="s">
        <v>2890</v>
      </c>
      <c r="W805" s="81"/>
      <c r="X805" s="81"/>
      <c r="Y805" s="84" t="s">
        <v>4705</v>
      </c>
    </row>
    <row r="806" spans="1:25">
      <c r="A806" s="66" t="s">
        <v>374</v>
      </c>
      <c r="B806" s="66" t="s">
        <v>360</v>
      </c>
      <c r="C806" s="67"/>
      <c r="D806" s="68"/>
      <c r="E806" s="69"/>
      <c r="F806" s="70"/>
      <c r="G806" s="67"/>
      <c r="H806" s="71"/>
      <c r="I806" s="72"/>
      <c r="J806" s="72"/>
      <c r="K806" s="36"/>
      <c r="L806" s="79"/>
      <c r="M806" s="79"/>
      <c r="N806" s="74"/>
      <c r="O806" s="81" t="s">
        <v>622</v>
      </c>
      <c r="P806" s="83">
        <v>41564.556863425925</v>
      </c>
      <c r="Q806" s="81" t="s">
        <v>1220</v>
      </c>
      <c r="R806" s="81"/>
      <c r="S806" s="81"/>
      <c r="T806" s="81" t="s">
        <v>2393</v>
      </c>
      <c r="U806" s="83">
        <v>41564.556863425925</v>
      </c>
      <c r="V806" s="85" t="s">
        <v>3229</v>
      </c>
      <c r="W806" s="81"/>
      <c r="X806" s="81"/>
      <c r="Y806" s="84" t="s">
        <v>5044</v>
      </c>
    </row>
    <row r="807" spans="1:25">
      <c r="A807" s="66" t="s">
        <v>374</v>
      </c>
      <c r="B807" s="66" t="s">
        <v>360</v>
      </c>
      <c r="C807" s="67"/>
      <c r="D807" s="68"/>
      <c r="E807" s="69"/>
      <c r="F807" s="70"/>
      <c r="G807" s="67"/>
      <c r="H807" s="71"/>
      <c r="I807" s="72"/>
      <c r="J807" s="72"/>
      <c r="K807" s="36"/>
      <c r="L807" s="79"/>
      <c r="M807" s="79"/>
      <c r="N807" s="74"/>
      <c r="O807" s="81" t="s">
        <v>622</v>
      </c>
      <c r="P807" s="83">
        <v>41564.569490740738</v>
      </c>
      <c r="Q807" s="81" t="s">
        <v>1221</v>
      </c>
      <c r="R807" s="81"/>
      <c r="S807" s="81"/>
      <c r="T807" s="81" t="s">
        <v>2393</v>
      </c>
      <c r="U807" s="83">
        <v>41564.569490740738</v>
      </c>
      <c r="V807" s="85" t="s">
        <v>3230</v>
      </c>
      <c r="W807" s="81"/>
      <c r="X807" s="81"/>
      <c r="Y807" s="84" t="s">
        <v>5045</v>
      </c>
    </row>
    <row r="808" spans="1:25">
      <c r="A808" s="66" t="s">
        <v>423</v>
      </c>
      <c r="B808" s="66" t="s">
        <v>360</v>
      </c>
      <c r="C808" s="67"/>
      <c r="D808" s="68"/>
      <c r="E808" s="69"/>
      <c r="F808" s="70"/>
      <c r="G808" s="67"/>
      <c r="H808" s="71"/>
      <c r="I808" s="72"/>
      <c r="J808" s="72"/>
      <c r="K808" s="36"/>
      <c r="L808" s="79"/>
      <c r="M808" s="79"/>
      <c r="N808" s="74"/>
      <c r="O808" s="81" t="s">
        <v>622</v>
      </c>
      <c r="P808" s="83">
        <v>41564.532002314816</v>
      </c>
      <c r="Q808" s="81" t="s">
        <v>1222</v>
      </c>
      <c r="R808" s="81"/>
      <c r="S808" s="81"/>
      <c r="T808" s="81" t="s">
        <v>2481</v>
      </c>
      <c r="U808" s="83">
        <v>41564.532002314816</v>
      </c>
      <c r="V808" s="85" t="s">
        <v>3231</v>
      </c>
      <c r="W808" s="81"/>
      <c r="X808" s="81"/>
      <c r="Y808" s="84" t="s">
        <v>5046</v>
      </c>
    </row>
    <row r="809" spans="1:25">
      <c r="A809" s="66" t="s">
        <v>424</v>
      </c>
      <c r="B809" s="66" t="s">
        <v>489</v>
      </c>
      <c r="C809" s="67"/>
      <c r="D809" s="68"/>
      <c r="E809" s="69"/>
      <c r="F809" s="70"/>
      <c r="G809" s="67"/>
      <c r="H809" s="71"/>
      <c r="I809" s="72"/>
      <c r="J809" s="72"/>
      <c r="K809" s="36"/>
      <c r="L809" s="79"/>
      <c r="M809" s="79"/>
      <c r="N809" s="74"/>
      <c r="O809" s="81" t="s">
        <v>622</v>
      </c>
      <c r="P809" s="83">
        <v>41563.051365740743</v>
      </c>
      <c r="Q809" s="81" t="s">
        <v>1020</v>
      </c>
      <c r="R809" s="85" t="s">
        <v>2146</v>
      </c>
      <c r="S809" s="81" t="s">
        <v>2338</v>
      </c>
      <c r="T809" s="81" t="s">
        <v>2454</v>
      </c>
      <c r="U809" s="83">
        <v>41563.051365740743</v>
      </c>
      <c r="V809" s="85" t="s">
        <v>3232</v>
      </c>
      <c r="W809" s="81"/>
      <c r="X809" s="81"/>
      <c r="Y809" s="84" t="s">
        <v>5047</v>
      </c>
    </row>
    <row r="810" spans="1:25">
      <c r="A810" s="66" t="s">
        <v>424</v>
      </c>
      <c r="B810" s="66" t="s">
        <v>424</v>
      </c>
      <c r="C810" s="67"/>
      <c r="D810" s="68"/>
      <c r="E810" s="69"/>
      <c r="F810" s="70"/>
      <c r="G810" s="67"/>
      <c r="H810" s="71"/>
      <c r="I810" s="72"/>
      <c r="J810" s="72"/>
      <c r="K810" s="36"/>
      <c r="L810" s="79"/>
      <c r="M810" s="79"/>
      <c r="N810" s="74"/>
      <c r="O810" s="81" t="s">
        <v>179</v>
      </c>
      <c r="P810" s="83">
        <v>41564.589270833334</v>
      </c>
      <c r="Q810" s="81" t="s">
        <v>1223</v>
      </c>
      <c r="R810" s="81"/>
      <c r="S810" s="81"/>
      <c r="T810" s="81" t="s">
        <v>2393</v>
      </c>
      <c r="U810" s="83">
        <v>41564.589270833334</v>
      </c>
      <c r="V810" s="85" t="s">
        <v>3233</v>
      </c>
      <c r="W810" s="81">
        <v>38.916305999999999</v>
      </c>
      <c r="X810" s="81">
        <v>-77.044971399999994</v>
      </c>
      <c r="Y810" s="84" t="s">
        <v>5048</v>
      </c>
    </row>
    <row r="811" spans="1:25">
      <c r="A811" s="66" t="s">
        <v>424</v>
      </c>
      <c r="B811" s="66" t="s">
        <v>424</v>
      </c>
      <c r="C811" s="67"/>
      <c r="D811" s="68"/>
      <c r="E811" s="69"/>
      <c r="F811" s="70"/>
      <c r="G811" s="67"/>
      <c r="H811" s="71"/>
      <c r="I811" s="72"/>
      <c r="J811" s="72"/>
      <c r="K811" s="36"/>
      <c r="L811" s="79"/>
      <c r="M811" s="79"/>
      <c r="N811" s="74"/>
      <c r="O811" s="81" t="s">
        <v>179</v>
      </c>
      <c r="P811" s="83">
        <v>41565.63108796296</v>
      </c>
      <c r="Q811" s="81" t="s">
        <v>1224</v>
      </c>
      <c r="R811" s="81"/>
      <c r="S811" s="81"/>
      <c r="T811" s="81" t="s">
        <v>2482</v>
      </c>
      <c r="U811" s="83">
        <v>41565.63108796296</v>
      </c>
      <c r="V811" s="85" t="s">
        <v>3234</v>
      </c>
      <c r="W811" s="81">
        <v>38.916309800000001</v>
      </c>
      <c r="X811" s="81">
        <v>-77.045095099999998</v>
      </c>
      <c r="Y811" s="84" t="s">
        <v>5049</v>
      </c>
    </row>
    <row r="812" spans="1:25">
      <c r="A812" s="66" t="s">
        <v>424</v>
      </c>
      <c r="B812" s="66" t="s">
        <v>482</v>
      </c>
      <c r="C812" s="67"/>
      <c r="D812" s="68"/>
      <c r="E812" s="69"/>
      <c r="F812" s="70"/>
      <c r="G812" s="67"/>
      <c r="H812" s="71"/>
      <c r="I812" s="72"/>
      <c r="J812" s="72"/>
      <c r="K812" s="36"/>
      <c r="L812" s="79"/>
      <c r="M812" s="79"/>
      <c r="N812" s="74"/>
      <c r="O812" s="81" t="s">
        <v>622</v>
      </c>
      <c r="P812" s="83">
        <v>41567.737604166665</v>
      </c>
      <c r="Q812" s="81" t="s">
        <v>1225</v>
      </c>
      <c r="R812" s="81"/>
      <c r="S812" s="81"/>
      <c r="T812" s="81" t="s">
        <v>2393</v>
      </c>
      <c r="U812" s="83">
        <v>41567.737604166665</v>
      </c>
      <c r="V812" s="85" t="s">
        <v>3235</v>
      </c>
      <c r="W812" s="81"/>
      <c r="X812" s="81"/>
      <c r="Y812" s="84" t="s">
        <v>5050</v>
      </c>
    </row>
    <row r="813" spans="1:25">
      <c r="A813" s="66" t="s">
        <v>423</v>
      </c>
      <c r="B813" s="66" t="s">
        <v>424</v>
      </c>
      <c r="C813" s="67"/>
      <c r="D813" s="68"/>
      <c r="E813" s="69"/>
      <c r="F813" s="70"/>
      <c r="G813" s="67"/>
      <c r="H813" s="71"/>
      <c r="I813" s="72"/>
      <c r="J813" s="72"/>
      <c r="K813" s="36"/>
      <c r="L813" s="79"/>
      <c r="M813" s="79"/>
      <c r="N813" s="74"/>
      <c r="O813" s="81" t="s">
        <v>622</v>
      </c>
      <c r="P813" s="83">
        <v>41564.594027777777</v>
      </c>
      <c r="Q813" s="81" t="s">
        <v>1226</v>
      </c>
      <c r="R813" s="81"/>
      <c r="S813" s="81"/>
      <c r="T813" s="81" t="s">
        <v>2393</v>
      </c>
      <c r="U813" s="83">
        <v>41564.594027777777</v>
      </c>
      <c r="V813" s="85" t="s">
        <v>3236</v>
      </c>
      <c r="W813" s="81"/>
      <c r="X813" s="81"/>
      <c r="Y813" s="84" t="s">
        <v>5051</v>
      </c>
    </row>
    <row r="814" spans="1:25">
      <c r="A814" s="66" t="s">
        <v>423</v>
      </c>
      <c r="B814" s="66" t="s">
        <v>594</v>
      </c>
      <c r="C814" s="67"/>
      <c r="D814" s="68"/>
      <c r="E814" s="69"/>
      <c r="F814" s="70"/>
      <c r="G814" s="67"/>
      <c r="H814" s="71"/>
      <c r="I814" s="72"/>
      <c r="J814" s="72"/>
      <c r="K814" s="36"/>
      <c r="L814" s="79"/>
      <c r="M814" s="79"/>
      <c r="N814" s="74"/>
      <c r="O814" s="81" t="s">
        <v>622</v>
      </c>
      <c r="P814" s="83">
        <v>41564.728796296295</v>
      </c>
      <c r="Q814" s="81" t="s">
        <v>1227</v>
      </c>
      <c r="R814" s="81"/>
      <c r="S814" s="81"/>
      <c r="T814" s="81" t="s">
        <v>2393</v>
      </c>
      <c r="U814" s="83">
        <v>41564.728796296295</v>
      </c>
      <c r="V814" s="85" t="s">
        <v>3237</v>
      </c>
      <c r="W814" s="81"/>
      <c r="X814" s="81"/>
      <c r="Y814" s="84" t="s">
        <v>5052</v>
      </c>
    </row>
    <row r="815" spans="1:25">
      <c r="A815" s="66" t="s">
        <v>423</v>
      </c>
      <c r="B815" s="66" t="s">
        <v>595</v>
      </c>
      <c r="C815" s="67"/>
      <c r="D815" s="68"/>
      <c r="E815" s="69"/>
      <c r="F815" s="70"/>
      <c r="G815" s="67"/>
      <c r="H815" s="71"/>
      <c r="I815" s="72"/>
      <c r="J815" s="72"/>
      <c r="K815" s="36"/>
      <c r="L815" s="79"/>
      <c r="M815" s="79"/>
      <c r="N815" s="74"/>
      <c r="O815" s="81" t="s">
        <v>622</v>
      </c>
      <c r="P815" s="83">
        <v>41564.750439814816</v>
      </c>
      <c r="Q815" s="81" t="s">
        <v>1228</v>
      </c>
      <c r="R815" s="81"/>
      <c r="S815" s="81"/>
      <c r="T815" s="81" t="s">
        <v>2483</v>
      </c>
      <c r="U815" s="83">
        <v>41564.750439814816</v>
      </c>
      <c r="V815" s="85" t="s">
        <v>3238</v>
      </c>
      <c r="W815" s="81"/>
      <c r="X815" s="81"/>
      <c r="Y815" s="84" t="s">
        <v>5053</v>
      </c>
    </row>
    <row r="816" spans="1:25">
      <c r="A816" s="66" t="s">
        <v>423</v>
      </c>
      <c r="B816" s="66" t="s">
        <v>595</v>
      </c>
      <c r="C816" s="67"/>
      <c r="D816" s="68"/>
      <c r="E816" s="69"/>
      <c r="F816" s="70"/>
      <c r="G816" s="67"/>
      <c r="H816" s="71"/>
      <c r="I816" s="72"/>
      <c r="J816" s="72"/>
      <c r="K816" s="36"/>
      <c r="L816" s="79"/>
      <c r="M816" s="79"/>
      <c r="N816" s="74"/>
      <c r="O816" s="81" t="s">
        <v>622</v>
      </c>
      <c r="P816" s="83">
        <v>41564.756979166668</v>
      </c>
      <c r="Q816" s="81" t="s">
        <v>1229</v>
      </c>
      <c r="R816" s="81"/>
      <c r="S816" s="81"/>
      <c r="T816" s="81" t="s">
        <v>2483</v>
      </c>
      <c r="U816" s="83">
        <v>41564.756979166668</v>
      </c>
      <c r="V816" s="85" t="s">
        <v>3239</v>
      </c>
      <c r="W816" s="81"/>
      <c r="X816" s="81"/>
      <c r="Y816" s="84" t="s">
        <v>5054</v>
      </c>
    </row>
    <row r="817" spans="1:25">
      <c r="A817" s="66" t="s">
        <v>423</v>
      </c>
      <c r="B817" s="66" t="s">
        <v>595</v>
      </c>
      <c r="C817" s="67"/>
      <c r="D817" s="68"/>
      <c r="E817" s="69"/>
      <c r="F817" s="70"/>
      <c r="G817" s="67"/>
      <c r="H817" s="71"/>
      <c r="I817" s="72"/>
      <c r="J817" s="72"/>
      <c r="K817" s="36"/>
      <c r="L817" s="79"/>
      <c r="M817" s="79"/>
      <c r="N817" s="74"/>
      <c r="O817" s="81" t="s">
        <v>622</v>
      </c>
      <c r="P817" s="83">
        <v>41564.758819444447</v>
      </c>
      <c r="Q817" s="81" t="s">
        <v>1230</v>
      </c>
      <c r="R817" s="81"/>
      <c r="S817" s="81"/>
      <c r="T817" s="81" t="s">
        <v>2484</v>
      </c>
      <c r="U817" s="83">
        <v>41564.758819444447</v>
      </c>
      <c r="V817" s="85" t="s">
        <v>3240</v>
      </c>
      <c r="W817" s="81"/>
      <c r="X817" s="81"/>
      <c r="Y817" s="84" t="s">
        <v>5055</v>
      </c>
    </row>
    <row r="818" spans="1:25">
      <c r="A818" s="66" t="s">
        <v>423</v>
      </c>
      <c r="B818" s="66" t="s">
        <v>596</v>
      </c>
      <c r="C818" s="67"/>
      <c r="D818" s="68"/>
      <c r="E818" s="69"/>
      <c r="F818" s="70"/>
      <c r="G818" s="67"/>
      <c r="H818" s="71"/>
      <c r="I818" s="72"/>
      <c r="J818" s="72"/>
      <c r="K818" s="36"/>
      <c r="L818" s="79"/>
      <c r="M818" s="79"/>
      <c r="N818" s="74"/>
      <c r="O818" s="81" t="s">
        <v>622</v>
      </c>
      <c r="P818" s="83">
        <v>41564.807453703703</v>
      </c>
      <c r="Q818" s="81" t="s">
        <v>1231</v>
      </c>
      <c r="R818" s="81"/>
      <c r="S818" s="81"/>
      <c r="T818" s="81" t="s">
        <v>2393</v>
      </c>
      <c r="U818" s="83">
        <v>41564.807453703703</v>
      </c>
      <c r="V818" s="85" t="s">
        <v>3241</v>
      </c>
      <c r="W818" s="81"/>
      <c r="X818" s="81"/>
      <c r="Y818" s="84" t="s">
        <v>5056</v>
      </c>
    </row>
    <row r="819" spans="1:25">
      <c r="A819" s="66" t="s">
        <v>423</v>
      </c>
      <c r="B819" s="66" t="s">
        <v>596</v>
      </c>
      <c r="C819" s="67"/>
      <c r="D819" s="68"/>
      <c r="E819" s="69"/>
      <c r="F819" s="70"/>
      <c r="G819" s="67"/>
      <c r="H819" s="71"/>
      <c r="I819" s="72"/>
      <c r="J819" s="72"/>
      <c r="K819" s="36"/>
      <c r="L819" s="79"/>
      <c r="M819" s="79"/>
      <c r="N819" s="74"/>
      <c r="O819" s="81" t="s">
        <v>622</v>
      </c>
      <c r="P819" s="83">
        <v>41564.816886574074</v>
      </c>
      <c r="Q819" s="81" t="s">
        <v>1232</v>
      </c>
      <c r="R819" s="81"/>
      <c r="S819" s="81"/>
      <c r="T819" s="81" t="s">
        <v>2393</v>
      </c>
      <c r="U819" s="83">
        <v>41564.816886574074</v>
      </c>
      <c r="V819" s="85" t="s">
        <v>3242</v>
      </c>
      <c r="W819" s="81"/>
      <c r="X819" s="81"/>
      <c r="Y819" s="84" t="s">
        <v>5057</v>
      </c>
    </row>
    <row r="820" spans="1:25">
      <c r="A820" s="66" t="s">
        <v>423</v>
      </c>
      <c r="B820" s="66" t="s">
        <v>597</v>
      </c>
      <c r="C820" s="67"/>
      <c r="D820" s="68"/>
      <c r="E820" s="69"/>
      <c r="F820" s="70"/>
      <c r="G820" s="67"/>
      <c r="H820" s="71"/>
      <c r="I820" s="72"/>
      <c r="J820" s="72"/>
      <c r="K820" s="36"/>
      <c r="L820" s="79"/>
      <c r="M820" s="79"/>
      <c r="N820" s="74"/>
      <c r="O820" s="81" t="s">
        <v>622</v>
      </c>
      <c r="P820" s="83">
        <v>41565.736747685187</v>
      </c>
      <c r="Q820" s="81" t="s">
        <v>1233</v>
      </c>
      <c r="R820" s="81"/>
      <c r="S820" s="81"/>
      <c r="T820" s="81" t="s">
        <v>2393</v>
      </c>
      <c r="U820" s="83">
        <v>41565.736747685187</v>
      </c>
      <c r="V820" s="85" t="s">
        <v>3243</v>
      </c>
      <c r="W820" s="81"/>
      <c r="X820" s="81"/>
      <c r="Y820" s="84" t="s">
        <v>5058</v>
      </c>
    </row>
    <row r="821" spans="1:25">
      <c r="A821" s="66" t="s">
        <v>425</v>
      </c>
      <c r="B821" s="66" t="s">
        <v>423</v>
      </c>
      <c r="C821" s="67"/>
      <c r="D821" s="68"/>
      <c r="E821" s="69"/>
      <c r="F821" s="70"/>
      <c r="G821" s="67"/>
      <c r="H821" s="71"/>
      <c r="I821" s="72"/>
      <c r="J821" s="72"/>
      <c r="K821" s="36"/>
      <c r="L821" s="79"/>
      <c r="M821" s="79"/>
      <c r="N821" s="74"/>
      <c r="O821" s="81" t="s">
        <v>622</v>
      </c>
      <c r="P821" s="83">
        <v>41565.820567129631</v>
      </c>
      <c r="Q821" s="81" t="s">
        <v>1234</v>
      </c>
      <c r="R821" s="81"/>
      <c r="S821" s="81"/>
      <c r="T821" s="81" t="s">
        <v>2450</v>
      </c>
      <c r="U821" s="83">
        <v>41565.820567129631</v>
      </c>
      <c r="V821" s="85" t="s">
        <v>3244</v>
      </c>
      <c r="W821" s="81"/>
      <c r="X821" s="81"/>
      <c r="Y821" s="84" t="s">
        <v>5059</v>
      </c>
    </row>
    <row r="822" spans="1:25">
      <c r="A822" s="66" t="s">
        <v>425</v>
      </c>
      <c r="B822" s="66" t="s">
        <v>494</v>
      </c>
      <c r="C822" s="67"/>
      <c r="D822" s="68"/>
      <c r="E822" s="69"/>
      <c r="F822" s="70"/>
      <c r="G822" s="67"/>
      <c r="H822" s="71"/>
      <c r="I822" s="72"/>
      <c r="J822" s="72"/>
      <c r="K822" s="36"/>
      <c r="L822" s="79"/>
      <c r="M822" s="79"/>
      <c r="N822" s="74"/>
      <c r="O822" s="81" t="s">
        <v>622</v>
      </c>
      <c r="P822" s="83">
        <v>41565.820567129631</v>
      </c>
      <c r="Q822" s="81" t="s">
        <v>1234</v>
      </c>
      <c r="R822" s="81"/>
      <c r="S822" s="81"/>
      <c r="T822" s="81" t="s">
        <v>2450</v>
      </c>
      <c r="U822" s="83">
        <v>41565.820567129631</v>
      </c>
      <c r="V822" s="85" t="s">
        <v>3244</v>
      </c>
      <c r="W822" s="81"/>
      <c r="X822" s="81"/>
      <c r="Y822" s="84" t="s">
        <v>5059</v>
      </c>
    </row>
    <row r="823" spans="1:25">
      <c r="A823" s="66" t="s">
        <v>423</v>
      </c>
      <c r="B823" s="66" t="s">
        <v>425</v>
      </c>
      <c r="C823" s="67"/>
      <c r="D823" s="68"/>
      <c r="E823" s="69"/>
      <c r="F823" s="70"/>
      <c r="G823" s="67"/>
      <c r="H823" s="71"/>
      <c r="I823" s="72"/>
      <c r="J823" s="72"/>
      <c r="K823" s="36"/>
      <c r="L823" s="79"/>
      <c r="M823" s="79"/>
      <c r="N823" s="74"/>
      <c r="O823" s="81" t="s">
        <v>622</v>
      </c>
      <c r="P823" s="83">
        <v>41565.813148148147</v>
      </c>
      <c r="Q823" s="81" t="s">
        <v>1235</v>
      </c>
      <c r="R823" s="81"/>
      <c r="S823" s="81"/>
      <c r="T823" s="81" t="s">
        <v>2450</v>
      </c>
      <c r="U823" s="83">
        <v>41565.813148148147</v>
      </c>
      <c r="V823" s="85" t="s">
        <v>3245</v>
      </c>
      <c r="W823" s="81"/>
      <c r="X823" s="81"/>
      <c r="Y823" s="84" t="s">
        <v>5060</v>
      </c>
    </row>
    <row r="824" spans="1:25">
      <c r="A824" s="66" t="s">
        <v>423</v>
      </c>
      <c r="B824" s="66" t="s">
        <v>598</v>
      </c>
      <c r="C824" s="67"/>
      <c r="D824" s="68"/>
      <c r="E824" s="69"/>
      <c r="F824" s="70"/>
      <c r="G824" s="67"/>
      <c r="H824" s="71"/>
      <c r="I824" s="72"/>
      <c r="J824" s="72"/>
      <c r="K824" s="36"/>
      <c r="L824" s="79"/>
      <c r="M824" s="79"/>
      <c r="N824" s="74"/>
      <c r="O824" s="81" t="s">
        <v>622</v>
      </c>
      <c r="P824" s="83">
        <v>41565.884409722225</v>
      </c>
      <c r="Q824" s="81" t="s">
        <v>1236</v>
      </c>
      <c r="R824" s="81"/>
      <c r="S824" s="81"/>
      <c r="T824" s="81" t="s">
        <v>2393</v>
      </c>
      <c r="U824" s="83">
        <v>41565.884409722225</v>
      </c>
      <c r="V824" s="85" t="s">
        <v>3246</v>
      </c>
      <c r="W824" s="81"/>
      <c r="X824" s="81"/>
      <c r="Y824" s="84" t="s">
        <v>5061</v>
      </c>
    </row>
    <row r="825" spans="1:25">
      <c r="A825" s="66" t="s">
        <v>423</v>
      </c>
      <c r="B825" s="66" t="s">
        <v>599</v>
      </c>
      <c r="C825" s="67"/>
      <c r="D825" s="68"/>
      <c r="E825" s="69"/>
      <c r="F825" s="70"/>
      <c r="G825" s="67"/>
      <c r="H825" s="71"/>
      <c r="I825" s="72"/>
      <c r="J825" s="72"/>
      <c r="K825" s="36"/>
      <c r="L825" s="79"/>
      <c r="M825" s="79"/>
      <c r="N825" s="74"/>
      <c r="O825" s="81" t="s">
        <v>622</v>
      </c>
      <c r="P825" s="83">
        <v>41565.893368055556</v>
      </c>
      <c r="Q825" s="81" t="s">
        <v>1237</v>
      </c>
      <c r="R825" s="81"/>
      <c r="S825" s="81"/>
      <c r="T825" s="81" t="s">
        <v>2393</v>
      </c>
      <c r="U825" s="83">
        <v>41565.893368055556</v>
      </c>
      <c r="V825" s="85" t="s">
        <v>3247</v>
      </c>
      <c r="W825" s="81"/>
      <c r="X825" s="81"/>
      <c r="Y825" s="84" t="s">
        <v>5062</v>
      </c>
    </row>
    <row r="826" spans="1:25">
      <c r="A826" s="66" t="s">
        <v>315</v>
      </c>
      <c r="B826" s="66" t="s">
        <v>493</v>
      </c>
      <c r="C826" s="67"/>
      <c r="D826" s="68"/>
      <c r="E826" s="69"/>
      <c r="F826" s="70"/>
      <c r="G826" s="67"/>
      <c r="H826" s="71"/>
      <c r="I826" s="72"/>
      <c r="J826" s="72"/>
      <c r="K826" s="36"/>
      <c r="L826" s="79"/>
      <c r="M826" s="79"/>
      <c r="N826" s="74"/>
      <c r="O826" s="81" t="s">
        <v>622</v>
      </c>
      <c r="P826" s="83">
        <v>41564.696493055555</v>
      </c>
      <c r="Q826" s="81" t="s">
        <v>1238</v>
      </c>
      <c r="R826" s="81"/>
      <c r="S826" s="81"/>
      <c r="T826" s="81" t="s">
        <v>2424</v>
      </c>
      <c r="U826" s="83">
        <v>41564.696493055555</v>
      </c>
      <c r="V826" s="85" t="s">
        <v>3248</v>
      </c>
      <c r="W826" s="81"/>
      <c r="X826" s="81"/>
      <c r="Y826" s="84" t="s">
        <v>5063</v>
      </c>
    </row>
    <row r="827" spans="1:25">
      <c r="A827" s="66" t="s">
        <v>315</v>
      </c>
      <c r="B827" s="66" t="s">
        <v>426</v>
      </c>
      <c r="C827" s="67"/>
      <c r="D827" s="68"/>
      <c r="E827" s="69"/>
      <c r="F827" s="70"/>
      <c r="G827" s="67"/>
      <c r="H827" s="71"/>
      <c r="I827" s="72"/>
      <c r="J827" s="72"/>
      <c r="K827" s="36"/>
      <c r="L827" s="79"/>
      <c r="M827" s="79"/>
      <c r="N827" s="74"/>
      <c r="O827" s="81" t="s">
        <v>621</v>
      </c>
      <c r="P827" s="83">
        <v>41564.701944444445</v>
      </c>
      <c r="Q827" s="81" t="s">
        <v>1239</v>
      </c>
      <c r="R827" s="85" t="s">
        <v>2169</v>
      </c>
      <c r="S827" s="81" t="s">
        <v>2333</v>
      </c>
      <c r="T827" s="81" t="s">
        <v>2393</v>
      </c>
      <c r="U827" s="83">
        <v>41564.701944444445</v>
      </c>
      <c r="V827" s="85" t="s">
        <v>3249</v>
      </c>
      <c r="W827" s="81"/>
      <c r="X827" s="81"/>
      <c r="Y827" s="84" t="s">
        <v>5064</v>
      </c>
    </row>
    <row r="828" spans="1:25">
      <c r="A828" s="66" t="s">
        <v>315</v>
      </c>
      <c r="B828" s="66" t="s">
        <v>315</v>
      </c>
      <c r="C828" s="67"/>
      <c r="D828" s="68"/>
      <c r="E828" s="69"/>
      <c r="F828" s="70"/>
      <c r="G828" s="67"/>
      <c r="H828" s="71"/>
      <c r="I828" s="72"/>
      <c r="J828" s="72"/>
      <c r="K828" s="36"/>
      <c r="L828" s="79"/>
      <c r="M828" s="79"/>
      <c r="N828" s="74"/>
      <c r="O828" s="81" t="s">
        <v>179</v>
      </c>
      <c r="P828" s="83">
        <v>41564.897187499999</v>
      </c>
      <c r="Q828" s="81" t="s">
        <v>1240</v>
      </c>
      <c r="R828" s="81"/>
      <c r="S828" s="81"/>
      <c r="T828" s="81" t="s">
        <v>2393</v>
      </c>
      <c r="U828" s="83">
        <v>41564.897187499999</v>
      </c>
      <c r="V828" s="85" t="s">
        <v>3250</v>
      </c>
      <c r="W828" s="81"/>
      <c r="X828" s="81"/>
      <c r="Y828" s="84" t="s">
        <v>5065</v>
      </c>
    </row>
    <row r="829" spans="1:25">
      <c r="A829" s="66" t="s">
        <v>315</v>
      </c>
      <c r="B829" s="66" t="s">
        <v>315</v>
      </c>
      <c r="C829" s="67"/>
      <c r="D829" s="68"/>
      <c r="E829" s="69"/>
      <c r="F829" s="70"/>
      <c r="G829" s="67"/>
      <c r="H829" s="71"/>
      <c r="I829" s="72"/>
      <c r="J829" s="72"/>
      <c r="K829" s="36"/>
      <c r="L829" s="79"/>
      <c r="M829" s="79"/>
      <c r="N829" s="74"/>
      <c r="O829" s="81" t="s">
        <v>179</v>
      </c>
      <c r="P829" s="83">
        <v>41565.720324074071</v>
      </c>
      <c r="Q829" s="81" t="s">
        <v>1241</v>
      </c>
      <c r="R829" s="81"/>
      <c r="S829" s="81"/>
      <c r="T829" s="81" t="s">
        <v>2393</v>
      </c>
      <c r="U829" s="83">
        <v>41565.720324074071</v>
      </c>
      <c r="V829" s="85" t="s">
        <v>3251</v>
      </c>
      <c r="W829" s="81"/>
      <c r="X829" s="81"/>
      <c r="Y829" s="84" t="s">
        <v>5066</v>
      </c>
    </row>
    <row r="830" spans="1:25">
      <c r="A830" s="66" t="s">
        <v>315</v>
      </c>
      <c r="B830" s="66" t="s">
        <v>315</v>
      </c>
      <c r="C830" s="67"/>
      <c r="D830" s="68"/>
      <c r="E830" s="69"/>
      <c r="F830" s="70"/>
      <c r="G830" s="67"/>
      <c r="H830" s="71"/>
      <c r="I830" s="72"/>
      <c r="J830" s="72"/>
      <c r="K830" s="36"/>
      <c r="L830" s="79"/>
      <c r="M830" s="79"/>
      <c r="N830" s="74"/>
      <c r="O830" s="81" t="s">
        <v>179</v>
      </c>
      <c r="P830" s="83">
        <v>41566.011122685188</v>
      </c>
      <c r="Q830" s="81" t="s">
        <v>1242</v>
      </c>
      <c r="R830" s="81"/>
      <c r="S830" s="81"/>
      <c r="T830" s="81" t="s">
        <v>2393</v>
      </c>
      <c r="U830" s="83">
        <v>41566.011122685188</v>
      </c>
      <c r="V830" s="85" t="s">
        <v>3252</v>
      </c>
      <c r="W830" s="81"/>
      <c r="X830" s="81"/>
      <c r="Y830" s="84" t="s">
        <v>5067</v>
      </c>
    </row>
    <row r="831" spans="1:25">
      <c r="A831" s="66" t="s">
        <v>413</v>
      </c>
      <c r="B831" s="66" t="s">
        <v>315</v>
      </c>
      <c r="C831" s="67"/>
      <c r="D831" s="68"/>
      <c r="E831" s="69"/>
      <c r="F831" s="70"/>
      <c r="G831" s="67"/>
      <c r="H831" s="71"/>
      <c r="I831" s="72"/>
      <c r="J831" s="72"/>
      <c r="K831" s="36"/>
      <c r="L831" s="79"/>
      <c r="M831" s="79"/>
      <c r="N831" s="74"/>
      <c r="O831" s="81" t="s">
        <v>621</v>
      </c>
      <c r="P831" s="83">
        <v>41566.622384259259</v>
      </c>
      <c r="Q831" s="81" t="s">
        <v>1243</v>
      </c>
      <c r="R831" s="81"/>
      <c r="S831" s="81"/>
      <c r="T831" s="81" t="s">
        <v>2393</v>
      </c>
      <c r="U831" s="83">
        <v>41566.622384259259</v>
      </c>
      <c r="V831" s="85" t="s">
        <v>3253</v>
      </c>
      <c r="W831" s="81"/>
      <c r="X831" s="81"/>
      <c r="Y831" s="84" t="s">
        <v>5068</v>
      </c>
    </row>
    <row r="832" spans="1:25">
      <c r="A832" s="66" t="s">
        <v>426</v>
      </c>
      <c r="B832" s="66" t="s">
        <v>315</v>
      </c>
      <c r="C832" s="67"/>
      <c r="D832" s="68"/>
      <c r="E832" s="69"/>
      <c r="F832" s="70"/>
      <c r="G832" s="67"/>
      <c r="H832" s="71"/>
      <c r="I832" s="72"/>
      <c r="J832" s="72"/>
      <c r="K832" s="36"/>
      <c r="L832" s="79"/>
      <c r="M832" s="79"/>
      <c r="N832" s="74"/>
      <c r="O832" s="81" t="s">
        <v>622</v>
      </c>
      <c r="P832" s="83">
        <v>41564.698888888888</v>
      </c>
      <c r="Q832" s="81" t="s">
        <v>815</v>
      </c>
      <c r="R832" s="81"/>
      <c r="S832" s="81"/>
      <c r="T832" s="81" t="s">
        <v>2424</v>
      </c>
      <c r="U832" s="83">
        <v>41564.698888888888</v>
      </c>
      <c r="V832" s="85" t="s">
        <v>3254</v>
      </c>
      <c r="W832" s="81"/>
      <c r="X832" s="81"/>
      <c r="Y832" s="84" t="s">
        <v>5069</v>
      </c>
    </row>
    <row r="833" spans="1:25">
      <c r="A833" s="66" t="s">
        <v>427</v>
      </c>
      <c r="B833" s="66" t="s">
        <v>475</v>
      </c>
      <c r="C833" s="67"/>
      <c r="D833" s="68"/>
      <c r="E833" s="69"/>
      <c r="F833" s="70"/>
      <c r="G833" s="67"/>
      <c r="H833" s="71"/>
      <c r="I833" s="72"/>
      <c r="J833" s="72"/>
      <c r="K833" s="36"/>
      <c r="L833" s="79"/>
      <c r="M833" s="79"/>
      <c r="N833" s="74"/>
      <c r="O833" s="81" t="s">
        <v>622</v>
      </c>
      <c r="P833" s="83">
        <v>41568.674097222225</v>
      </c>
      <c r="Q833" s="81" t="s">
        <v>714</v>
      </c>
      <c r="R833" s="81"/>
      <c r="S833" s="81"/>
      <c r="T833" s="81" t="s">
        <v>2393</v>
      </c>
      <c r="U833" s="83">
        <v>41568.674097222225</v>
      </c>
      <c r="V833" s="85" t="s">
        <v>3255</v>
      </c>
      <c r="W833" s="81"/>
      <c r="X833" s="81"/>
      <c r="Y833" s="84" t="s">
        <v>5070</v>
      </c>
    </row>
    <row r="834" spans="1:25">
      <c r="A834" s="66" t="s">
        <v>428</v>
      </c>
      <c r="B834" s="66" t="s">
        <v>206</v>
      </c>
      <c r="C834" s="67"/>
      <c r="D834" s="68"/>
      <c r="E834" s="69"/>
      <c r="F834" s="70"/>
      <c r="G834" s="67"/>
      <c r="H834" s="71"/>
      <c r="I834" s="72"/>
      <c r="J834" s="72"/>
      <c r="K834" s="36"/>
      <c r="L834" s="79"/>
      <c r="M834" s="79"/>
      <c r="N834" s="74"/>
      <c r="O834" s="81" t="s">
        <v>621</v>
      </c>
      <c r="P834" s="83">
        <v>41564.800057870372</v>
      </c>
      <c r="Q834" s="81" t="s">
        <v>1244</v>
      </c>
      <c r="R834" s="81"/>
      <c r="S834" s="81"/>
      <c r="T834" s="81" t="s">
        <v>2393</v>
      </c>
      <c r="U834" s="83">
        <v>41564.800057870372</v>
      </c>
      <c r="V834" s="85" t="s">
        <v>3256</v>
      </c>
      <c r="W834" s="81"/>
      <c r="X834" s="81"/>
      <c r="Y834" s="84" t="s">
        <v>5071</v>
      </c>
    </row>
    <row r="835" spans="1:25">
      <c r="A835" s="66" t="s">
        <v>429</v>
      </c>
      <c r="B835" s="66" t="s">
        <v>428</v>
      </c>
      <c r="C835" s="67"/>
      <c r="D835" s="68"/>
      <c r="E835" s="69"/>
      <c r="F835" s="70"/>
      <c r="G835" s="67"/>
      <c r="H835" s="71"/>
      <c r="I835" s="72"/>
      <c r="J835" s="72"/>
      <c r="K835" s="36"/>
      <c r="L835" s="79"/>
      <c r="M835" s="79"/>
      <c r="N835" s="74"/>
      <c r="O835" s="81" t="s">
        <v>622</v>
      </c>
      <c r="P835" s="83">
        <v>41564.747986111113</v>
      </c>
      <c r="Q835" s="81" t="s">
        <v>1245</v>
      </c>
      <c r="R835" s="81"/>
      <c r="S835" s="81"/>
      <c r="T835" s="81" t="s">
        <v>2393</v>
      </c>
      <c r="U835" s="83">
        <v>41564.747986111113</v>
      </c>
      <c r="V835" s="85" t="s">
        <v>3257</v>
      </c>
      <c r="W835" s="81"/>
      <c r="X835" s="81"/>
      <c r="Y835" s="84" t="s">
        <v>5072</v>
      </c>
    </row>
    <row r="836" spans="1:25">
      <c r="A836" s="66" t="s">
        <v>429</v>
      </c>
      <c r="B836" s="66" t="s">
        <v>428</v>
      </c>
      <c r="C836" s="67"/>
      <c r="D836" s="68"/>
      <c r="E836" s="69"/>
      <c r="F836" s="70"/>
      <c r="G836" s="67"/>
      <c r="H836" s="71"/>
      <c r="I836" s="72"/>
      <c r="J836" s="72"/>
      <c r="K836" s="36"/>
      <c r="L836" s="79"/>
      <c r="M836" s="79"/>
      <c r="N836" s="74"/>
      <c r="O836" s="81" t="s">
        <v>622</v>
      </c>
      <c r="P836" s="83">
        <v>41565.823587962965</v>
      </c>
      <c r="Q836" s="81" t="s">
        <v>1246</v>
      </c>
      <c r="R836" s="85" t="s">
        <v>2239</v>
      </c>
      <c r="S836" s="81" t="s">
        <v>2365</v>
      </c>
      <c r="T836" s="81" t="s">
        <v>2393</v>
      </c>
      <c r="U836" s="83">
        <v>41565.823587962965</v>
      </c>
      <c r="V836" s="85" t="s">
        <v>3258</v>
      </c>
      <c r="W836" s="81"/>
      <c r="X836" s="81"/>
      <c r="Y836" s="84" t="s">
        <v>5073</v>
      </c>
    </row>
    <row r="837" spans="1:25">
      <c r="A837" s="66" t="s">
        <v>428</v>
      </c>
      <c r="B837" s="66" t="s">
        <v>429</v>
      </c>
      <c r="C837" s="67"/>
      <c r="D837" s="68"/>
      <c r="E837" s="69"/>
      <c r="F837" s="70"/>
      <c r="G837" s="67"/>
      <c r="H837" s="71"/>
      <c r="I837" s="72"/>
      <c r="J837" s="72"/>
      <c r="K837" s="36"/>
      <c r="L837" s="79"/>
      <c r="M837" s="79"/>
      <c r="N837" s="74"/>
      <c r="O837" s="81" t="s">
        <v>622</v>
      </c>
      <c r="P837" s="83">
        <v>41564.743159722224</v>
      </c>
      <c r="Q837" s="81" t="s">
        <v>1247</v>
      </c>
      <c r="R837" s="85" t="s">
        <v>2240</v>
      </c>
      <c r="S837" s="81" t="s">
        <v>2332</v>
      </c>
      <c r="T837" s="81" t="s">
        <v>2393</v>
      </c>
      <c r="U837" s="83">
        <v>41564.743159722224</v>
      </c>
      <c r="V837" s="85" t="s">
        <v>3259</v>
      </c>
      <c r="W837" s="81"/>
      <c r="X837" s="81"/>
      <c r="Y837" s="84" t="s">
        <v>5074</v>
      </c>
    </row>
    <row r="838" spans="1:25">
      <c r="A838" s="66" t="s">
        <v>428</v>
      </c>
      <c r="B838" s="66" t="s">
        <v>429</v>
      </c>
      <c r="C838" s="67"/>
      <c r="D838" s="68"/>
      <c r="E838" s="69"/>
      <c r="F838" s="70"/>
      <c r="G838" s="67"/>
      <c r="H838" s="71"/>
      <c r="I838" s="72"/>
      <c r="J838" s="72"/>
      <c r="K838" s="36"/>
      <c r="L838" s="79"/>
      <c r="M838" s="79"/>
      <c r="N838" s="74"/>
      <c r="O838" s="81" t="s">
        <v>622</v>
      </c>
      <c r="P838" s="83">
        <v>41565.793564814812</v>
      </c>
      <c r="Q838" s="81" t="s">
        <v>1248</v>
      </c>
      <c r="R838" s="85" t="s">
        <v>2239</v>
      </c>
      <c r="S838" s="81" t="s">
        <v>2365</v>
      </c>
      <c r="T838" s="81" t="s">
        <v>2393</v>
      </c>
      <c r="U838" s="83">
        <v>41565.793564814812</v>
      </c>
      <c r="V838" s="85" t="s">
        <v>3260</v>
      </c>
      <c r="W838" s="81"/>
      <c r="X838" s="81"/>
      <c r="Y838" s="84" t="s">
        <v>5075</v>
      </c>
    </row>
    <row r="839" spans="1:25">
      <c r="A839" s="66" t="s">
        <v>428</v>
      </c>
      <c r="B839" s="66" t="s">
        <v>429</v>
      </c>
      <c r="C839" s="67"/>
      <c r="D839" s="68"/>
      <c r="E839" s="69"/>
      <c r="F839" s="70"/>
      <c r="G839" s="67"/>
      <c r="H839" s="71"/>
      <c r="I839" s="72"/>
      <c r="J839" s="72"/>
      <c r="K839" s="36"/>
      <c r="L839" s="79"/>
      <c r="M839" s="79"/>
      <c r="N839" s="74"/>
      <c r="O839" s="81" t="s">
        <v>622</v>
      </c>
      <c r="P839" s="83">
        <v>41568.701631944445</v>
      </c>
      <c r="Q839" s="81" t="s">
        <v>1249</v>
      </c>
      <c r="R839" s="85" t="s">
        <v>2241</v>
      </c>
      <c r="S839" s="81" t="s">
        <v>2332</v>
      </c>
      <c r="T839" s="81" t="s">
        <v>2393</v>
      </c>
      <c r="U839" s="83">
        <v>41568.701631944445</v>
      </c>
      <c r="V839" s="85" t="s">
        <v>3261</v>
      </c>
      <c r="W839" s="81"/>
      <c r="X839" s="81"/>
      <c r="Y839" s="84" t="s">
        <v>5076</v>
      </c>
    </row>
    <row r="840" spans="1:25">
      <c r="A840" s="66" t="s">
        <v>428</v>
      </c>
      <c r="B840" s="66" t="s">
        <v>489</v>
      </c>
      <c r="C840" s="67"/>
      <c r="D840" s="68"/>
      <c r="E840" s="69"/>
      <c r="F840" s="70"/>
      <c r="G840" s="67"/>
      <c r="H840" s="71"/>
      <c r="I840" s="72"/>
      <c r="J840" s="72"/>
      <c r="K840" s="36"/>
      <c r="L840" s="79"/>
      <c r="M840" s="79"/>
      <c r="N840" s="74"/>
      <c r="O840" s="81" t="s">
        <v>622</v>
      </c>
      <c r="P840" s="83">
        <v>41565.711851851855</v>
      </c>
      <c r="Q840" s="81" t="s">
        <v>1250</v>
      </c>
      <c r="R840" s="85" t="s">
        <v>2155</v>
      </c>
      <c r="S840" s="81" t="s">
        <v>2332</v>
      </c>
      <c r="T840" s="81" t="s">
        <v>2393</v>
      </c>
      <c r="U840" s="83">
        <v>41565.711851851855</v>
      </c>
      <c r="V840" s="85" t="s">
        <v>3262</v>
      </c>
      <c r="W840" s="81"/>
      <c r="X840" s="81"/>
      <c r="Y840" s="84" t="s">
        <v>5077</v>
      </c>
    </row>
    <row r="841" spans="1:25">
      <c r="A841" s="66" t="s">
        <v>428</v>
      </c>
      <c r="B841" s="66" t="s">
        <v>493</v>
      </c>
      <c r="C841" s="67"/>
      <c r="D841" s="68"/>
      <c r="E841" s="69"/>
      <c r="F841" s="70"/>
      <c r="G841" s="67"/>
      <c r="H841" s="71"/>
      <c r="I841" s="72"/>
      <c r="J841" s="72"/>
      <c r="K841" s="36"/>
      <c r="L841" s="79"/>
      <c r="M841" s="79"/>
      <c r="N841" s="74"/>
      <c r="O841" s="81" t="s">
        <v>622</v>
      </c>
      <c r="P841" s="83">
        <v>41565.711851851855</v>
      </c>
      <c r="Q841" s="81" t="s">
        <v>1250</v>
      </c>
      <c r="R841" s="85" t="s">
        <v>2155</v>
      </c>
      <c r="S841" s="81" t="s">
        <v>2332</v>
      </c>
      <c r="T841" s="81" t="s">
        <v>2393</v>
      </c>
      <c r="U841" s="83">
        <v>41565.711851851855</v>
      </c>
      <c r="V841" s="85" t="s">
        <v>3262</v>
      </c>
      <c r="W841" s="81"/>
      <c r="X841" s="81"/>
      <c r="Y841" s="84" t="s">
        <v>5077</v>
      </c>
    </row>
    <row r="842" spans="1:25">
      <c r="A842" s="66" t="s">
        <v>430</v>
      </c>
      <c r="B842" s="66" t="s">
        <v>493</v>
      </c>
      <c r="C842" s="67"/>
      <c r="D842" s="68"/>
      <c r="E842" s="69"/>
      <c r="F842" s="70"/>
      <c r="G842" s="67"/>
      <c r="H842" s="71"/>
      <c r="I842" s="72"/>
      <c r="J842" s="72"/>
      <c r="K842" s="36"/>
      <c r="L842" s="79"/>
      <c r="M842" s="79"/>
      <c r="N842" s="74"/>
      <c r="O842" s="81" t="s">
        <v>622</v>
      </c>
      <c r="P842" s="83">
        <v>41563.955405092594</v>
      </c>
      <c r="Q842" s="81" t="s">
        <v>1251</v>
      </c>
      <c r="R842" s="81"/>
      <c r="S842" s="81"/>
      <c r="T842" s="81" t="s">
        <v>2393</v>
      </c>
      <c r="U842" s="83">
        <v>41563.955405092594</v>
      </c>
      <c r="V842" s="85" t="s">
        <v>3263</v>
      </c>
      <c r="W842" s="81"/>
      <c r="X842" s="81"/>
      <c r="Y842" s="84" t="s">
        <v>5078</v>
      </c>
    </row>
    <row r="843" spans="1:25">
      <c r="A843" s="66" t="s">
        <v>430</v>
      </c>
      <c r="B843" s="66" t="s">
        <v>431</v>
      </c>
      <c r="C843" s="67"/>
      <c r="D843" s="68"/>
      <c r="E843" s="69"/>
      <c r="F843" s="70"/>
      <c r="G843" s="67"/>
      <c r="H843" s="71"/>
      <c r="I843" s="72"/>
      <c r="J843" s="72"/>
      <c r="K843" s="36"/>
      <c r="L843" s="79"/>
      <c r="M843" s="79"/>
      <c r="N843" s="74"/>
      <c r="O843" s="81" t="s">
        <v>622</v>
      </c>
      <c r="P843" s="83">
        <v>41563.955405092594</v>
      </c>
      <c r="Q843" s="81" t="s">
        <v>1251</v>
      </c>
      <c r="R843" s="81"/>
      <c r="S843" s="81"/>
      <c r="T843" s="81" t="s">
        <v>2393</v>
      </c>
      <c r="U843" s="83">
        <v>41563.955405092594</v>
      </c>
      <c r="V843" s="85" t="s">
        <v>3263</v>
      </c>
      <c r="W843" s="81"/>
      <c r="X843" s="81"/>
      <c r="Y843" s="84" t="s">
        <v>5078</v>
      </c>
    </row>
    <row r="844" spans="1:25">
      <c r="A844" s="66" t="s">
        <v>431</v>
      </c>
      <c r="B844" s="66" t="s">
        <v>430</v>
      </c>
      <c r="C844" s="67"/>
      <c r="D844" s="68"/>
      <c r="E844" s="69"/>
      <c r="F844" s="70"/>
      <c r="G844" s="67"/>
      <c r="H844" s="71"/>
      <c r="I844" s="72"/>
      <c r="J844" s="72"/>
      <c r="K844" s="36"/>
      <c r="L844" s="79"/>
      <c r="M844" s="79"/>
      <c r="N844" s="74"/>
      <c r="O844" s="81" t="s">
        <v>621</v>
      </c>
      <c r="P844" s="83">
        <v>41563.870509259257</v>
      </c>
      <c r="Q844" s="81" t="s">
        <v>1252</v>
      </c>
      <c r="R844" s="81"/>
      <c r="S844" s="81"/>
      <c r="T844" s="81" t="s">
        <v>2393</v>
      </c>
      <c r="U844" s="83">
        <v>41563.870509259257</v>
      </c>
      <c r="V844" s="85" t="s">
        <v>3264</v>
      </c>
      <c r="W844" s="81"/>
      <c r="X844" s="81"/>
      <c r="Y844" s="84" t="s">
        <v>5079</v>
      </c>
    </row>
    <row r="845" spans="1:25">
      <c r="A845" s="66" t="s">
        <v>431</v>
      </c>
      <c r="B845" s="66" t="s">
        <v>600</v>
      </c>
      <c r="C845" s="67"/>
      <c r="D845" s="68"/>
      <c r="E845" s="69"/>
      <c r="F845" s="70"/>
      <c r="G845" s="67"/>
      <c r="H845" s="71"/>
      <c r="I845" s="72"/>
      <c r="J845" s="72"/>
      <c r="K845" s="36"/>
      <c r="L845" s="79"/>
      <c r="M845" s="79"/>
      <c r="N845" s="74"/>
      <c r="O845" s="81" t="s">
        <v>621</v>
      </c>
      <c r="P845" s="83">
        <v>41568.813668981478</v>
      </c>
      <c r="Q845" s="81" t="s">
        <v>1253</v>
      </c>
      <c r="R845" s="81"/>
      <c r="S845" s="81"/>
      <c r="T845" s="81" t="s">
        <v>2393</v>
      </c>
      <c r="U845" s="83">
        <v>41568.813668981478</v>
      </c>
      <c r="V845" s="85" t="s">
        <v>3265</v>
      </c>
      <c r="W845" s="81"/>
      <c r="X845" s="81"/>
      <c r="Y845" s="84" t="s">
        <v>5080</v>
      </c>
    </row>
    <row r="846" spans="1:25">
      <c r="A846" s="66" t="s">
        <v>431</v>
      </c>
      <c r="B846" s="66" t="s">
        <v>493</v>
      </c>
      <c r="C846" s="67"/>
      <c r="D846" s="68"/>
      <c r="E846" s="69"/>
      <c r="F846" s="70"/>
      <c r="G846" s="67"/>
      <c r="H846" s="71"/>
      <c r="I846" s="72"/>
      <c r="J846" s="72"/>
      <c r="K846" s="36"/>
      <c r="L846" s="79"/>
      <c r="M846" s="79"/>
      <c r="N846" s="74"/>
      <c r="O846" s="81" t="s">
        <v>622</v>
      </c>
      <c r="P846" s="83">
        <v>41563.870509259257</v>
      </c>
      <c r="Q846" s="81" t="s">
        <v>1252</v>
      </c>
      <c r="R846" s="81"/>
      <c r="S846" s="81"/>
      <c r="T846" s="81" t="s">
        <v>2393</v>
      </c>
      <c r="U846" s="83">
        <v>41563.870509259257</v>
      </c>
      <c r="V846" s="85" t="s">
        <v>3264</v>
      </c>
      <c r="W846" s="81"/>
      <c r="X846" s="81"/>
      <c r="Y846" s="84" t="s">
        <v>5079</v>
      </c>
    </row>
    <row r="847" spans="1:25">
      <c r="A847" s="66" t="s">
        <v>431</v>
      </c>
      <c r="B847" s="66" t="s">
        <v>493</v>
      </c>
      <c r="C847" s="67"/>
      <c r="D847" s="68"/>
      <c r="E847" s="69"/>
      <c r="F847" s="70"/>
      <c r="G847" s="67"/>
      <c r="H847" s="71"/>
      <c r="I847" s="72"/>
      <c r="J847" s="72"/>
      <c r="K847" s="36"/>
      <c r="L847" s="79"/>
      <c r="M847" s="79"/>
      <c r="N847" s="74"/>
      <c r="O847" s="81" t="s">
        <v>622</v>
      </c>
      <c r="P847" s="83">
        <v>41568.813668981478</v>
      </c>
      <c r="Q847" s="81" t="s">
        <v>1253</v>
      </c>
      <c r="R847" s="81"/>
      <c r="S847" s="81"/>
      <c r="T847" s="81" t="s">
        <v>2393</v>
      </c>
      <c r="U847" s="83">
        <v>41568.813668981478</v>
      </c>
      <c r="V847" s="85" t="s">
        <v>3265</v>
      </c>
      <c r="W847" s="81"/>
      <c r="X847" s="81"/>
      <c r="Y847" s="84" t="s">
        <v>5080</v>
      </c>
    </row>
    <row r="848" spans="1:25">
      <c r="A848" s="66" t="s">
        <v>291</v>
      </c>
      <c r="B848" s="66" t="s">
        <v>291</v>
      </c>
      <c r="C848" s="67"/>
      <c r="D848" s="68"/>
      <c r="E848" s="69"/>
      <c r="F848" s="70"/>
      <c r="G848" s="67"/>
      <c r="H848" s="71"/>
      <c r="I848" s="72"/>
      <c r="J848" s="72"/>
      <c r="K848" s="36"/>
      <c r="L848" s="79"/>
      <c r="M848" s="79"/>
      <c r="N848" s="74"/>
      <c r="O848" s="81" t="s">
        <v>179</v>
      </c>
      <c r="P848" s="83">
        <v>41563.595590277779</v>
      </c>
      <c r="Q848" s="81" t="s">
        <v>1254</v>
      </c>
      <c r="R848" s="81"/>
      <c r="S848" s="81"/>
      <c r="T848" s="81" t="s">
        <v>2393</v>
      </c>
      <c r="U848" s="83">
        <v>41563.595590277779</v>
      </c>
      <c r="V848" s="85" t="s">
        <v>3266</v>
      </c>
      <c r="W848" s="81"/>
      <c r="X848" s="81"/>
      <c r="Y848" s="84" t="s">
        <v>5081</v>
      </c>
    </row>
    <row r="849" spans="1:25">
      <c r="A849" s="66" t="s">
        <v>291</v>
      </c>
      <c r="B849" s="66" t="s">
        <v>291</v>
      </c>
      <c r="C849" s="67"/>
      <c r="D849" s="68"/>
      <c r="E849" s="69"/>
      <c r="F849" s="70"/>
      <c r="G849" s="67"/>
      <c r="H849" s="71"/>
      <c r="I849" s="72"/>
      <c r="J849" s="72"/>
      <c r="K849" s="36"/>
      <c r="L849" s="79"/>
      <c r="M849" s="79"/>
      <c r="N849" s="74"/>
      <c r="O849" s="81" t="s">
        <v>179</v>
      </c>
      <c r="P849" s="83">
        <v>41563.595914351848</v>
      </c>
      <c r="Q849" s="81" t="s">
        <v>1255</v>
      </c>
      <c r="R849" s="85" t="s">
        <v>2140</v>
      </c>
      <c r="S849" s="81" t="s">
        <v>2334</v>
      </c>
      <c r="T849" s="81" t="s">
        <v>2393</v>
      </c>
      <c r="U849" s="83">
        <v>41563.595914351848</v>
      </c>
      <c r="V849" s="85" t="s">
        <v>3267</v>
      </c>
      <c r="W849" s="81"/>
      <c r="X849" s="81"/>
      <c r="Y849" s="84" t="s">
        <v>5082</v>
      </c>
    </row>
    <row r="850" spans="1:25">
      <c r="A850" s="66" t="s">
        <v>291</v>
      </c>
      <c r="B850" s="66" t="s">
        <v>291</v>
      </c>
      <c r="C850" s="67"/>
      <c r="D850" s="68"/>
      <c r="E850" s="69"/>
      <c r="F850" s="70"/>
      <c r="G850" s="67"/>
      <c r="H850" s="71"/>
      <c r="I850" s="72"/>
      <c r="J850" s="72"/>
      <c r="K850" s="36"/>
      <c r="L850" s="79"/>
      <c r="M850" s="79"/>
      <c r="N850" s="74"/>
      <c r="O850" s="81" t="s">
        <v>179</v>
      </c>
      <c r="P850" s="83">
        <v>41563.857858796298</v>
      </c>
      <c r="Q850" s="81" t="s">
        <v>1256</v>
      </c>
      <c r="R850" s="85" t="s">
        <v>2242</v>
      </c>
      <c r="S850" s="81" t="s">
        <v>2334</v>
      </c>
      <c r="T850" s="81" t="s">
        <v>2393</v>
      </c>
      <c r="U850" s="83">
        <v>41563.857858796298</v>
      </c>
      <c r="V850" s="85" t="s">
        <v>3268</v>
      </c>
      <c r="W850" s="81"/>
      <c r="X850" s="81"/>
      <c r="Y850" s="84" t="s">
        <v>5083</v>
      </c>
    </row>
    <row r="851" spans="1:25">
      <c r="A851" s="66" t="s">
        <v>291</v>
      </c>
      <c r="B851" s="66" t="s">
        <v>432</v>
      </c>
      <c r="C851" s="67"/>
      <c r="D851" s="68"/>
      <c r="E851" s="69"/>
      <c r="F851" s="70"/>
      <c r="G851" s="67"/>
      <c r="H851" s="71"/>
      <c r="I851" s="72"/>
      <c r="J851" s="72"/>
      <c r="K851" s="36"/>
      <c r="L851" s="79"/>
      <c r="M851" s="79"/>
      <c r="N851" s="74"/>
      <c r="O851" s="81" t="s">
        <v>622</v>
      </c>
      <c r="P851" s="83">
        <v>41565.522013888891</v>
      </c>
      <c r="Q851" s="81" t="s">
        <v>762</v>
      </c>
      <c r="R851" s="81"/>
      <c r="S851" s="81"/>
      <c r="T851" s="81" t="s">
        <v>2418</v>
      </c>
      <c r="U851" s="83">
        <v>41565.522013888891</v>
      </c>
      <c r="V851" s="85" t="s">
        <v>2713</v>
      </c>
      <c r="W851" s="81"/>
      <c r="X851" s="81"/>
      <c r="Y851" s="84" t="s">
        <v>4528</v>
      </c>
    </row>
    <row r="852" spans="1:25">
      <c r="A852" s="66" t="s">
        <v>291</v>
      </c>
      <c r="B852" s="66" t="s">
        <v>432</v>
      </c>
      <c r="C852" s="67"/>
      <c r="D852" s="68"/>
      <c r="E852" s="69"/>
      <c r="F852" s="70"/>
      <c r="G852" s="67"/>
      <c r="H852" s="71"/>
      <c r="I852" s="72"/>
      <c r="J852" s="72"/>
      <c r="K852" s="36"/>
      <c r="L852" s="79"/>
      <c r="M852" s="79"/>
      <c r="N852" s="74"/>
      <c r="O852" s="81" t="s">
        <v>622</v>
      </c>
      <c r="P852" s="83">
        <v>41565.599421296298</v>
      </c>
      <c r="Q852" s="81" t="s">
        <v>1257</v>
      </c>
      <c r="R852" s="85" t="s">
        <v>2243</v>
      </c>
      <c r="S852" s="81" t="s">
        <v>2332</v>
      </c>
      <c r="T852" s="81" t="s">
        <v>2485</v>
      </c>
      <c r="U852" s="83">
        <v>41565.599421296298</v>
      </c>
      <c r="V852" s="85" t="s">
        <v>3269</v>
      </c>
      <c r="W852" s="81"/>
      <c r="X852" s="81"/>
      <c r="Y852" s="84" t="s">
        <v>5084</v>
      </c>
    </row>
    <row r="853" spans="1:25">
      <c r="A853" s="66" t="s">
        <v>432</v>
      </c>
      <c r="B853" s="66" t="s">
        <v>291</v>
      </c>
      <c r="C853" s="67"/>
      <c r="D853" s="68"/>
      <c r="E853" s="69"/>
      <c r="F853" s="70"/>
      <c r="G853" s="67"/>
      <c r="H853" s="71"/>
      <c r="I853" s="72"/>
      <c r="J853" s="72"/>
      <c r="K853" s="36"/>
      <c r="L853" s="79"/>
      <c r="M853" s="79"/>
      <c r="N853" s="74"/>
      <c r="O853" s="81" t="s">
        <v>622</v>
      </c>
      <c r="P853" s="83">
        <v>41564.55609953704</v>
      </c>
      <c r="Q853" s="81" t="s">
        <v>1258</v>
      </c>
      <c r="R853" s="85" t="s">
        <v>2244</v>
      </c>
      <c r="S853" s="81" t="s">
        <v>2332</v>
      </c>
      <c r="T853" s="81" t="s">
        <v>2475</v>
      </c>
      <c r="U853" s="83">
        <v>41564.55609953704</v>
      </c>
      <c r="V853" s="85" t="s">
        <v>3270</v>
      </c>
      <c r="W853" s="81"/>
      <c r="X853" s="81"/>
      <c r="Y853" s="84" t="s">
        <v>5085</v>
      </c>
    </row>
    <row r="854" spans="1:25">
      <c r="A854" s="66" t="s">
        <v>432</v>
      </c>
      <c r="B854" s="66" t="s">
        <v>291</v>
      </c>
      <c r="C854" s="67"/>
      <c r="D854" s="68"/>
      <c r="E854" s="69"/>
      <c r="F854" s="70"/>
      <c r="G854" s="67"/>
      <c r="H854" s="71"/>
      <c r="I854" s="72"/>
      <c r="J854" s="72"/>
      <c r="K854" s="36"/>
      <c r="L854" s="79"/>
      <c r="M854" s="79"/>
      <c r="N854" s="74"/>
      <c r="O854" s="81" t="s">
        <v>622</v>
      </c>
      <c r="P854" s="83">
        <v>41564.760798611111</v>
      </c>
      <c r="Q854" s="81" t="s">
        <v>1259</v>
      </c>
      <c r="R854" s="85" t="s">
        <v>2245</v>
      </c>
      <c r="S854" s="81" t="s">
        <v>2332</v>
      </c>
      <c r="T854" s="81" t="s">
        <v>2393</v>
      </c>
      <c r="U854" s="83">
        <v>41564.760798611111</v>
      </c>
      <c r="V854" s="85" t="s">
        <v>3271</v>
      </c>
      <c r="W854" s="81"/>
      <c r="X854" s="81"/>
      <c r="Y854" s="84" t="s">
        <v>5086</v>
      </c>
    </row>
    <row r="855" spans="1:25">
      <c r="A855" s="66" t="s">
        <v>433</v>
      </c>
      <c r="B855" s="66" t="s">
        <v>401</v>
      </c>
      <c r="C855" s="67"/>
      <c r="D855" s="68"/>
      <c r="E855" s="69"/>
      <c r="F855" s="70"/>
      <c r="G855" s="67"/>
      <c r="H855" s="71"/>
      <c r="I855" s="72"/>
      <c r="J855" s="72"/>
      <c r="K855" s="36"/>
      <c r="L855" s="79"/>
      <c r="M855" s="79"/>
      <c r="N855" s="74"/>
      <c r="O855" s="81" t="s">
        <v>622</v>
      </c>
      <c r="P855" s="83">
        <v>41563.878553240742</v>
      </c>
      <c r="Q855" s="81" t="s">
        <v>1260</v>
      </c>
      <c r="R855" s="81"/>
      <c r="S855" s="81"/>
      <c r="T855" s="81" t="s">
        <v>2393</v>
      </c>
      <c r="U855" s="83">
        <v>41563.878553240742</v>
      </c>
      <c r="V855" s="85" t="s">
        <v>3272</v>
      </c>
      <c r="W855" s="81"/>
      <c r="X855" s="81"/>
      <c r="Y855" s="84" t="s">
        <v>5087</v>
      </c>
    </row>
    <row r="856" spans="1:25">
      <c r="A856" s="66" t="s">
        <v>433</v>
      </c>
      <c r="B856" s="66" t="s">
        <v>401</v>
      </c>
      <c r="C856" s="67"/>
      <c r="D856" s="68"/>
      <c r="E856" s="69"/>
      <c r="F856" s="70"/>
      <c r="G856" s="67"/>
      <c r="H856" s="71"/>
      <c r="I856" s="72"/>
      <c r="J856" s="72"/>
      <c r="K856" s="36"/>
      <c r="L856" s="79"/>
      <c r="M856" s="79"/>
      <c r="N856" s="74"/>
      <c r="O856" s="81" t="s">
        <v>622</v>
      </c>
      <c r="P856" s="83">
        <v>41565.696805555555</v>
      </c>
      <c r="Q856" s="81" t="s">
        <v>1261</v>
      </c>
      <c r="R856" s="81"/>
      <c r="S856" s="81"/>
      <c r="T856" s="81" t="s">
        <v>2393</v>
      </c>
      <c r="U856" s="83">
        <v>41565.696805555555</v>
      </c>
      <c r="V856" s="85" t="s">
        <v>3273</v>
      </c>
      <c r="W856" s="81"/>
      <c r="X856" s="81"/>
      <c r="Y856" s="84" t="s">
        <v>5088</v>
      </c>
    </row>
    <row r="857" spans="1:25">
      <c r="A857" s="66" t="s">
        <v>399</v>
      </c>
      <c r="B857" s="66" t="s">
        <v>401</v>
      </c>
      <c r="C857" s="67"/>
      <c r="D857" s="68"/>
      <c r="E857" s="69"/>
      <c r="F857" s="70"/>
      <c r="G857" s="67"/>
      <c r="H857" s="71"/>
      <c r="I857" s="72"/>
      <c r="J857" s="72"/>
      <c r="K857" s="36"/>
      <c r="L857" s="79"/>
      <c r="M857" s="79"/>
      <c r="N857" s="74"/>
      <c r="O857" s="81" t="s">
        <v>622</v>
      </c>
      <c r="P857" s="83">
        <v>41565.761192129627</v>
      </c>
      <c r="Q857" s="81" t="s">
        <v>1262</v>
      </c>
      <c r="R857" s="81"/>
      <c r="S857" s="81"/>
      <c r="T857" s="81" t="s">
        <v>2393</v>
      </c>
      <c r="U857" s="83">
        <v>41565.761192129627</v>
      </c>
      <c r="V857" s="85" t="s">
        <v>3274</v>
      </c>
      <c r="W857" s="81"/>
      <c r="X857" s="81"/>
      <c r="Y857" s="84" t="s">
        <v>5089</v>
      </c>
    </row>
    <row r="858" spans="1:25">
      <c r="A858" s="66" t="s">
        <v>401</v>
      </c>
      <c r="B858" s="66" t="s">
        <v>433</v>
      </c>
      <c r="C858" s="67"/>
      <c r="D858" s="68"/>
      <c r="E858" s="69"/>
      <c r="F858" s="70"/>
      <c r="G858" s="67"/>
      <c r="H858" s="71"/>
      <c r="I858" s="72"/>
      <c r="J858" s="72"/>
      <c r="K858" s="36"/>
      <c r="L858" s="79"/>
      <c r="M858" s="79"/>
      <c r="N858" s="74"/>
      <c r="O858" s="81" t="s">
        <v>622</v>
      </c>
      <c r="P858" s="83">
        <v>41563.754733796297</v>
      </c>
      <c r="Q858" s="81" t="s">
        <v>1263</v>
      </c>
      <c r="R858" s="81"/>
      <c r="S858" s="81"/>
      <c r="T858" s="81" t="s">
        <v>2393</v>
      </c>
      <c r="U858" s="83">
        <v>41563.754733796297</v>
      </c>
      <c r="V858" s="85" t="s">
        <v>3275</v>
      </c>
      <c r="W858" s="81"/>
      <c r="X858" s="81"/>
      <c r="Y858" s="84" t="s">
        <v>5090</v>
      </c>
    </row>
    <row r="859" spans="1:25">
      <c r="A859" s="66" t="s">
        <v>401</v>
      </c>
      <c r="B859" s="66" t="s">
        <v>401</v>
      </c>
      <c r="C859" s="67"/>
      <c r="D859" s="68"/>
      <c r="E859" s="69"/>
      <c r="F859" s="70"/>
      <c r="G859" s="67"/>
      <c r="H859" s="71"/>
      <c r="I859" s="72"/>
      <c r="J859" s="72"/>
      <c r="K859" s="36"/>
      <c r="L859" s="79"/>
      <c r="M859" s="79"/>
      <c r="N859" s="74"/>
      <c r="O859" s="81" t="s">
        <v>179</v>
      </c>
      <c r="P859" s="83">
        <v>41563.833564814813</v>
      </c>
      <c r="Q859" s="81" t="s">
        <v>1264</v>
      </c>
      <c r="R859" s="81"/>
      <c r="S859" s="81"/>
      <c r="T859" s="81" t="s">
        <v>2393</v>
      </c>
      <c r="U859" s="83">
        <v>41563.833564814813</v>
      </c>
      <c r="V859" s="85" t="s">
        <v>3276</v>
      </c>
      <c r="W859" s="81"/>
      <c r="X859" s="81"/>
      <c r="Y859" s="84" t="s">
        <v>5091</v>
      </c>
    </row>
    <row r="860" spans="1:25">
      <c r="A860" s="66" t="s">
        <v>401</v>
      </c>
      <c r="B860" s="66" t="s">
        <v>401</v>
      </c>
      <c r="C860" s="67"/>
      <c r="D860" s="68"/>
      <c r="E860" s="69"/>
      <c r="F860" s="70"/>
      <c r="G860" s="67"/>
      <c r="H860" s="71"/>
      <c r="I860" s="72"/>
      <c r="J860" s="72"/>
      <c r="K860" s="36"/>
      <c r="L860" s="79"/>
      <c r="M860" s="79"/>
      <c r="N860" s="74"/>
      <c r="O860" s="81" t="s">
        <v>179</v>
      </c>
      <c r="P860" s="83">
        <v>41563.838194444441</v>
      </c>
      <c r="Q860" s="81" t="s">
        <v>1265</v>
      </c>
      <c r="R860" s="81"/>
      <c r="S860" s="81"/>
      <c r="T860" s="81" t="s">
        <v>2393</v>
      </c>
      <c r="U860" s="83">
        <v>41563.838194444441</v>
      </c>
      <c r="V860" s="85" t="s">
        <v>3277</v>
      </c>
      <c r="W860" s="81"/>
      <c r="X860" s="81"/>
      <c r="Y860" s="84" t="s">
        <v>5092</v>
      </c>
    </row>
    <row r="861" spans="1:25">
      <c r="A861" s="66" t="s">
        <v>401</v>
      </c>
      <c r="B861" s="66" t="s">
        <v>401</v>
      </c>
      <c r="C861" s="67"/>
      <c r="D861" s="68"/>
      <c r="E861" s="69"/>
      <c r="F861" s="70"/>
      <c r="G861" s="67"/>
      <c r="H861" s="71"/>
      <c r="I861" s="72"/>
      <c r="J861" s="72"/>
      <c r="K861" s="36"/>
      <c r="L861" s="79"/>
      <c r="M861" s="79"/>
      <c r="N861" s="74"/>
      <c r="O861" s="81" t="s">
        <v>179</v>
      </c>
      <c r="P861" s="83">
        <v>41563.85796296296</v>
      </c>
      <c r="Q861" s="81" t="s">
        <v>1266</v>
      </c>
      <c r="R861" s="81"/>
      <c r="S861" s="81"/>
      <c r="T861" s="81" t="s">
        <v>2393</v>
      </c>
      <c r="U861" s="83">
        <v>41563.85796296296</v>
      </c>
      <c r="V861" s="85" t="s">
        <v>3278</v>
      </c>
      <c r="W861" s="81"/>
      <c r="X861" s="81"/>
      <c r="Y861" s="84" t="s">
        <v>5093</v>
      </c>
    </row>
    <row r="862" spans="1:25">
      <c r="A862" s="66" t="s">
        <v>401</v>
      </c>
      <c r="B862" s="66" t="s">
        <v>445</v>
      </c>
      <c r="C862" s="67"/>
      <c r="D862" s="68"/>
      <c r="E862" s="69"/>
      <c r="F862" s="70"/>
      <c r="G862" s="67"/>
      <c r="H862" s="71"/>
      <c r="I862" s="72"/>
      <c r="J862" s="72"/>
      <c r="K862" s="36"/>
      <c r="L862" s="79"/>
      <c r="M862" s="79"/>
      <c r="N862" s="74"/>
      <c r="O862" s="81" t="s">
        <v>622</v>
      </c>
      <c r="P862" s="83">
        <v>41564.174837962964</v>
      </c>
      <c r="Q862" s="81" t="s">
        <v>1267</v>
      </c>
      <c r="R862" s="81"/>
      <c r="S862" s="81"/>
      <c r="T862" s="81" t="s">
        <v>2393</v>
      </c>
      <c r="U862" s="83">
        <v>41564.174837962964</v>
      </c>
      <c r="V862" s="85" t="s">
        <v>3279</v>
      </c>
      <c r="W862" s="81"/>
      <c r="X862" s="81"/>
      <c r="Y862" s="84" t="s">
        <v>5094</v>
      </c>
    </row>
    <row r="863" spans="1:25">
      <c r="A863" s="66" t="s">
        <v>401</v>
      </c>
      <c r="B863" s="66" t="s">
        <v>433</v>
      </c>
      <c r="C863" s="67"/>
      <c r="D863" s="68"/>
      <c r="E863" s="69"/>
      <c r="F863" s="70"/>
      <c r="G863" s="67"/>
      <c r="H863" s="71"/>
      <c r="I863" s="72"/>
      <c r="J863" s="72"/>
      <c r="K863" s="36"/>
      <c r="L863" s="79"/>
      <c r="M863" s="79"/>
      <c r="N863" s="74"/>
      <c r="O863" s="81" t="s">
        <v>621</v>
      </c>
      <c r="P863" s="83">
        <v>41564.174837962964</v>
      </c>
      <c r="Q863" s="81" t="s">
        <v>1267</v>
      </c>
      <c r="R863" s="81"/>
      <c r="S863" s="81"/>
      <c r="T863" s="81" t="s">
        <v>2393</v>
      </c>
      <c r="U863" s="83">
        <v>41564.174837962964</v>
      </c>
      <c r="V863" s="85" t="s">
        <v>3279</v>
      </c>
      <c r="W863" s="81"/>
      <c r="X863" s="81"/>
      <c r="Y863" s="84" t="s">
        <v>5094</v>
      </c>
    </row>
    <row r="864" spans="1:25">
      <c r="A864" s="66" t="s">
        <v>401</v>
      </c>
      <c r="B864" s="66" t="s">
        <v>433</v>
      </c>
      <c r="C864" s="67"/>
      <c r="D864" s="68"/>
      <c r="E864" s="69"/>
      <c r="F864" s="70"/>
      <c r="G864" s="67"/>
      <c r="H864" s="71"/>
      <c r="I864" s="72"/>
      <c r="J864" s="72"/>
      <c r="K864" s="36"/>
      <c r="L864" s="79"/>
      <c r="M864" s="79"/>
      <c r="N864" s="74"/>
      <c r="O864" s="81" t="s">
        <v>622</v>
      </c>
      <c r="P864" s="83">
        <v>41564.549259259256</v>
      </c>
      <c r="Q864" s="81" t="s">
        <v>1268</v>
      </c>
      <c r="R864" s="81"/>
      <c r="S864" s="81"/>
      <c r="T864" s="81" t="s">
        <v>2393</v>
      </c>
      <c r="U864" s="83">
        <v>41564.549259259256</v>
      </c>
      <c r="V864" s="85" t="s">
        <v>3280</v>
      </c>
      <c r="W864" s="81"/>
      <c r="X864" s="81"/>
      <c r="Y864" s="84" t="s">
        <v>5095</v>
      </c>
    </row>
    <row r="865" spans="1:25">
      <c r="A865" s="66" t="s">
        <v>401</v>
      </c>
      <c r="B865" s="66" t="s">
        <v>433</v>
      </c>
      <c r="C865" s="67"/>
      <c r="D865" s="68"/>
      <c r="E865" s="69"/>
      <c r="F865" s="70"/>
      <c r="G865" s="67"/>
      <c r="H865" s="71"/>
      <c r="I865" s="72"/>
      <c r="J865" s="72"/>
      <c r="K865" s="36"/>
      <c r="L865" s="79"/>
      <c r="M865" s="79"/>
      <c r="N865" s="74"/>
      <c r="O865" s="81" t="s">
        <v>622</v>
      </c>
      <c r="P865" s="83">
        <v>41564.550046296295</v>
      </c>
      <c r="Q865" s="81" t="s">
        <v>1269</v>
      </c>
      <c r="R865" s="81"/>
      <c r="S865" s="81"/>
      <c r="T865" s="81" t="s">
        <v>2393</v>
      </c>
      <c r="U865" s="83">
        <v>41564.550046296295</v>
      </c>
      <c r="V865" s="85" t="s">
        <v>3281</v>
      </c>
      <c r="W865" s="81"/>
      <c r="X865" s="81"/>
      <c r="Y865" s="84" t="s">
        <v>5096</v>
      </c>
    </row>
    <row r="866" spans="1:25">
      <c r="A866" s="66" t="s">
        <v>401</v>
      </c>
      <c r="B866" s="66" t="s">
        <v>433</v>
      </c>
      <c r="C866" s="67"/>
      <c r="D866" s="68"/>
      <c r="E866" s="69"/>
      <c r="F866" s="70"/>
      <c r="G866" s="67"/>
      <c r="H866" s="71"/>
      <c r="I866" s="72"/>
      <c r="J866" s="72"/>
      <c r="K866" s="36"/>
      <c r="L866" s="79"/>
      <c r="M866" s="79"/>
      <c r="N866" s="74"/>
      <c r="O866" s="81" t="s">
        <v>622</v>
      </c>
      <c r="P866" s="83">
        <v>41564.776099537034</v>
      </c>
      <c r="Q866" s="81" t="s">
        <v>1071</v>
      </c>
      <c r="R866" s="81"/>
      <c r="S866" s="81"/>
      <c r="T866" s="81" t="s">
        <v>2393</v>
      </c>
      <c r="U866" s="83">
        <v>41564.776099537034</v>
      </c>
      <c r="V866" s="85" t="s">
        <v>3056</v>
      </c>
      <c r="W866" s="81"/>
      <c r="X866" s="81"/>
      <c r="Y866" s="84" t="s">
        <v>4871</v>
      </c>
    </row>
    <row r="867" spans="1:25">
      <c r="A867" s="66" t="s">
        <v>401</v>
      </c>
      <c r="B867" s="66" t="s">
        <v>356</v>
      </c>
      <c r="C867" s="67"/>
      <c r="D867" s="68"/>
      <c r="E867" s="69"/>
      <c r="F867" s="70"/>
      <c r="G867" s="67"/>
      <c r="H867" s="71"/>
      <c r="I867" s="72"/>
      <c r="J867" s="72"/>
      <c r="K867" s="36"/>
      <c r="L867" s="79"/>
      <c r="M867" s="79"/>
      <c r="N867" s="74"/>
      <c r="O867" s="81" t="s">
        <v>622</v>
      </c>
      <c r="P867" s="83">
        <v>41564.778622685182</v>
      </c>
      <c r="Q867" s="81" t="s">
        <v>670</v>
      </c>
      <c r="R867" s="81"/>
      <c r="S867" s="81"/>
      <c r="T867" s="81" t="s">
        <v>2393</v>
      </c>
      <c r="U867" s="83">
        <v>41564.778622685182</v>
      </c>
      <c r="V867" s="85" t="s">
        <v>3282</v>
      </c>
      <c r="W867" s="81"/>
      <c r="X867" s="81"/>
      <c r="Y867" s="84" t="s">
        <v>5097</v>
      </c>
    </row>
    <row r="868" spans="1:25">
      <c r="A868" s="66" t="s">
        <v>401</v>
      </c>
      <c r="B868" s="66" t="s">
        <v>401</v>
      </c>
      <c r="C868" s="67"/>
      <c r="D868" s="68"/>
      <c r="E868" s="69"/>
      <c r="F868" s="70"/>
      <c r="G868" s="67"/>
      <c r="H868" s="71"/>
      <c r="I868" s="72"/>
      <c r="J868" s="72"/>
      <c r="K868" s="36"/>
      <c r="L868" s="79"/>
      <c r="M868" s="79"/>
      <c r="N868" s="74"/>
      <c r="O868" s="81" t="s">
        <v>179</v>
      </c>
      <c r="P868" s="83">
        <v>41564.883819444447</v>
      </c>
      <c r="Q868" s="81" t="s">
        <v>1270</v>
      </c>
      <c r="R868" s="81"/>
      <c r="S868" s="81"/>
      <c r="T868" s="81" t="s">
        <v>2393</v>
      </c>
      <c r="U868" s="83">
        <v>41564.883819444447</v>
      </c>
      <c r="V868" s="85" t="s">
        <v>3283</v>
      </c>
      <c r="W868" s="81"/>
      <c r="X868" s="81"/>
      <c r="Y868" s="84" t="s">
        <v>5098</v>
      </c>
    </row>
    <row r="869" spans="1:25">
      <c r="A869" s="66" t="s">
        <v>401</v>
      </c>
      <c r="B869" s="66" t="s">
        <v>433</v>
      </c>
      <c r="C869" s="67"/>
      <c r="D869" s="68"/>
      <c r="E869" s="69"/>
      <c r="F869" s="70"/>
      <c r="G869" s="67"/>
      <c r="H869" s="71"/>
      <c r="I869" s="72"/>
      <c r="J869" s="72"/>
      <c r="K869" s="36"/>
      <c r="L869" s="79"/>
      <c r="M869" s="79"/>
      <c r="N869" s="74"/>
      <c r="O869" s="81" t="s">
        <v>622</v>
      </c>
      <c r="P869" s="83">
        <v>41565.489479166667</v>
      </c>
      <c r="Q869" s="81" t="s">
        <v>1271</v>
      </c>
      <c r="R869" s="81"/>
      <c r="S869" s="81"/>
      <c r="T869" s="81" t="s">
        <v>2393</v>
      </c>
      <c r="U869" s="83">
        <v>41565.489479166667</v>
      </c>
      <c r="V869" s="85" t="s">
        <v>3284</v>
      </c>
      <c r="W869" s="81"/>
      <c r="X869" s="81"/>
      <c r="Y869" s="84" t="s">
        <v>5099</v>
      </c>
    </row>
    <row r="870" spans="1:25">
      <c r="A870" s="66" t="s">
        <v>401</v>
      </c>
      <c r="B870" s="66" t="s">
        <v>433</v>
      </c>
      <c r="C870" s="67"/>
      <c r="D870" s="68"/>
      <c r="E870" s="69"/>
      <c r="F870" s="70"/>
      <c r="G870" s="67"/>
      <c r="H870" s="71"/>
      <c r="I870" s="72"/>
      <c r="J870" s="72"/>
      <c r="K870" s="36"/>
      <c r="L870" s="79"/>
      <c r="M870" s="79"/>
      <c r="N870" s="74"/>
      <c r="O870" s="81" t="s">
        <v>621</v>
      </c>
      <c r="P870" s="83">
        <v>41565.683310185188</v>
      </c>
      <c r="Q870" s="81" t="s">
        <v>1272</v>
      </c>
      <c r="R870" s="81"/>
      <c r="S870" s="81"/>
      <c r="T870" s="81" t="s">
        <v>2393</v>
      </c>
      <c r="U870" s="83">
        <v>41565.683310185188</v>
      </c>
      <c r="V870" s="85" t="s">
        <v>3285</v>
      </c>
      <c r="W870" s="81"/>
      <c r="X870" s="81"/>
      <c r="Y870" s="84" t="s">
        <v>5100</v>
      </c>
    </row>
    <row r="871" spans="1:25">
      <c r="A871" s="66" t="s">
        <v>401</v>
      </c>
      <c r="B871" s="66" t="s">
        <v>433</v>
      </c>
      <c r="C871" s="67"/>
      <c r="D871" s="68"/>
      <c r="E871" s="69"/>
      <c r="F871" s="70"/>
      <c r="G871" s="67"/>
      <c r="H871" s="71"/>
      <c r="I871" s="72"/>
      <c r="J871" s="72"/>
      <c r="K871" s="36"/>
      <c r="L871" s="79"/>
      <c r="M871" s="79"/>
      <c r="N871" s="74"/>
      <c r="O871" s="81" t="s">
        <v>622</v>
      </c>
      <c r="P871" s="83">
        <v>41565.688518518517</v>
      </c>
      <c r="Q871" s="81" t="s">
        <v>1273</v>
      </c>
      <c r="R871" s="81"/>
      <c r="S871" s="81"/>
      <c r="T871" s="81" t="s">
        <v>2393</v>
      </c>
      <c r="U871" s="83">
        <v>41565.688518518517</v>
      </c>
      <c r="V871" s="85" t="s">
        <v>3286</v>
      </c>
      <c r="W871" s="81"/>
      <c r="X871" s="81"/>
      <c r="Y871" s="84" t="s">
        <v>5101</v>
      </c>
    </row>
    <row r="872" spans="1:25">
      <c r="A872" s="66" t="s">
        <v>401</v>
      </c>
      <c r="B872" s="66" t="s">
        <v>401</v>
      </c>
      <c r="C872" s="67"/>
      <c r="D872" s="68"/>
      <c r="E872" s="69"/>
      <c r="F872" s="70"/>
      <c r="G872" s="67"/>
      <c r="H872" s="71"/>
      <c r="I872" s="72"/>
      <c r="J872" s="72"/>
      <c r="K872" s="36"/>
      <c r="L872" s="79"/>
      <c r="M872" s="79"/>
      <c r="N872" s="74"/>
      <c r="O872" s="81" t="s">
        <v>179</v>
      </c>
      <c r="P872" s="83">
        <v>41565.798981481479</v>
      </c>
      <c r="Q872" s="81" t="s">
        <v>1274</v>
      </c>
      <c r="R872" s="81"/>
      <c r="S872" s="81"/>
      <c r="T872" s="81" t="s">
        <v>2393</v>
      </c>
      <c r="U872" s="83">
        <v>41565.798981481479</v>
      </c>
      <c r="V872" s="85" t="s">
        <v>3287</v>
      </c>
      <c r="W872" s="81"/>
      <c r="X872" s="81"/>
      <c r="Y872" s="84" t="s">
        <v>5102</v>
      </c>
    </row>
    <row r="873" spans="1:25">
      <c r="A873" s="66" t="s">
        <v>401</v>
      </c>
      <c r="B873" s="66" t="s">
        <v>401</v>
      </c>
      <c r="C873" s="67"/>
      <c r="D873" s="68"/>
      <c r="E873" s="69"/>
      <c r="F873" s="70"/>
      <c r="G873" s="67"/>
      <c r="H873" s="71"/>
      <c r="I873" s="72"/>
      <c r="J873" s="72"/>
      <c r="K873" s="36"/>
      <c r="L873" s="79"/>
      <c r="M873" s="79"/>
      <c r="N873" s="74"/>
      <c r="O873" s="81" t="s">
        <v>179</v>
      </c>
      <c r="P873" s="83">
        <v>41565.800706018519</v>
      </c>
      <c r="Q873" s="81" t="s">
        <v>1275</v>
      </c>
      <c r="R873" s="81"/>
      <c r="S873" s="81"/>
      <c r="T873" s="81" t="s">
        <v>2393</v>
      </c>
      <c r="U873" s="83">
        <v>41565.800706018519</v>
      </c>
      <c r="V873" s="85" t="s">
        <v>3288</v>
      </c>
      <c r="W873" s="81"/>
      <c r="X873" s="81"/>
      <c r="Y873" s="84" t="s">
        <v>5103</v>
      </c>
    </row>
    <row r="874" spans="1:25">
      <c r="A874" s="66" t="s">
        <v>401</v>
      </c>
      <c r="B874" s="66" t="s">
        <v>401</v>
      </c>
      <c r="C874" s="67"/>
      <c r="D874" s="68"/>
      <c r="E874" s="69"/>
      <c r="F874" s="70"/>
      <c r="G874" s="67"/>
      <c r="H874" s="71"/>
      <c r="I874" s="72"/>
      <c r="J874" s="72"/>
      <c r="K874" s="36"/>
      <c r="L874" s="79"/>
      <c r="M874" s="79"/>
      <c r="N874" s="74"/>
      <c r="O874" s="81" t="s">
        <v>179</v>
      </c>
      <c r="P874" s="83">
        <v>41565.80809027778</v>
      </c>
      <c r="Q874" s="81" t="s">
        <v>1276</v>
      </c>
      <c r="R874" s="81"/>
      <c r="S874" s="81"/>
      <c r="T874" s="81" t="s">
        <v>2393</v>
      </c>
      <c r="U874" s="83">
        <v>41565.80809027778</v>
      </c>
      <c r="V874" s="85" t="s">
        <v>3289</v>
      </c>
      <c r="W874" s="81"/>
      <c r="X874" s="81"/>
      <c r="Y874" s="84" t="s">
        <v>5104</v>
      </c>
    </row>
    <row r="875" spans="1:25">
      <c r="A875" s="66" t="s">
        <v>401</v>
      </c>
      <c r="B875" s="66" t="s">
        <v>401</v>
      </c>
      <c r="C875" s="67"/>
      <c r="D875" s="68"/>
      <c r="E875" s="69"/>
      <c r="F875" s="70"/>
      <c r="G875" s="67"/>
      <c r="H875" s="71"/>
      <c r="I875" s="72"/>
      <c r="J875" s="72"/>
      <c r="K875" s="36"/>
      <c r="L875" s="79"/>
      <c r="M875" s="79"/>
      <c r="N875" s="74"/>
      <c r="O875" s="81" t="s">
        <v>179</v>
      </c>
      <c r="P875" s="83">
        <v>41565.839629629627</v>
      </c>
      <c r="Q875" s="81" t="s">
        <v>1277</v>
      </c>
      <c r="R875" s="81"/>
      <c r="S875" s="81"/>
      <c r="T875" s="81" t="s">
        <v>2393</v>
      </c>
      <c r="U875" s="83">
        <v>41565.839629629627</v>
      </c>
      <c r="V875" s="85" t="s">
        <v>3290</v>
      </c>
      <c r="W875" s="81"/>
      <c r="X875" s="81"/>
      <c r="Y875" s="84" t="s">
        <v>5105</v>
      </c>
    </row>
    <row r="876" spans="1:25">
      <c r="A876" s="66" t="s">
        <v>401</v>
      </c>
      <c r="B876" s="66" t="s">
        <v>432</v>
      </c>
      <c r="C876" s="67"/>
      <c r="D876" s="68"/>
      <c r="E876" s="69"/>
      <c r="F876" s="70"/>
      <c r="G876" s="67"/>
      <c r="H876" s="71"/>
      <c r="I876" s="72"/>
      <c r="J876" s="72"/>
      <c r="K876" s="36"/>
      <c r="L876" s="79"/>
      <c r="M876" s="79"/>
      <c r="N876" s="74"/>
      <c r="O876" s="81" t="s">
        <v>622</v>
      </c>
      <c r="P876" s="83">
        <v>41566.136018518519</v>
      </c>
      <c r="Q876" s="81" t="s">
        <v>1278</v>
      </c>
      <c r="R876" s="81"/>
      <c r="S876" s="81"/>
      <c r="T876" s="81" t="s">
        <v>2393</v>
      </c>
      <c r="U876" s="83">
        <v>41566.136018518519</v>
      </c>
      <c r="V876" s="85" t="s">
        <v>3291</v>
      </c>
      <c r="W876" s="81"/>
      <c r="X876" s="81"/>
      <c r="Y876" s="84" t="s">
        <v>5106</v>
      </c>
    </row>
    <row r="877" spans="1:25">
      <c r="A877" s="66" t="s">
        <v>401</v>
      </c>
      <c r="B877" s="66" t="s">
        <v>401</v>
      </c>
      <c r="C877" s="67"/>
      <c r="D877" s="68"/>
      <c r="E877" s="69"/>
      <c r="F877" s="70"/>
      <c r="G877" s="67"/>
      <c r="H877" s="71"/>
      <c r="I877" s="72"/>
      <c r="J877" s="72"/>
      <c r="K877" s="36"/>
      <c r="L877" s="79"/>
      <c r="M877" s="79"/>
      <c r="N877" s="74"/>
      <c r="O877" s="81" t="s">
        <v>179</v>
      </c>
      <c r="P877" s="83">
        <v>41566.713599537034</v>
      </c>
      <c r="Q877" s="81" t="s">
        <v>1279</v>
      </c>
      <c r="R877" s="81"/>
      <c r="S877" s="81"/>
      <c r="T877" s="81" t="s">
        <v>2393</v>
      </c>
      <c r="U877" s="83">
        <v>41566.713599537034</v>
      </c>
      <c r="V877" s="85" t="s">
        <v>3292</v>
      </c>
      <c r="W877" s="81"/>
      <c r="X877" s="81"/>
      <c r="Y877" s="84" t="s">
        <v>5107</v>
      </c>
    </row>
    <row r="878" spans="1:25">
      <c r="A878" s="66" t="s">
        <v>401</v>
      </c>
      <c r="B878" s="66" t="s">
        <v>433</v>
      </c>
      <c r="C878" s="67"/>
      <c r="D878" s="68"/>
      <c r="E878" s="69"/>
      <c r="F878" s="70"/>
      <c r="G878" s="67"/>
      <c r="H878" s="71"/>
      <c r="I878" s="72"/>
      <c r="J878" s="72"/>
      <c r="K878" s="36"/>
      <c r="L878" s="79"/>
      <c r="M878" s="79"/>
      <c r="N878" s="74"/>
      <c r="O878" s="81" t="s">
        <v>622</v>
      </c>
      <c r="P878" s="83">
        <v>41566.735451388886</v>
      </c>
      <c r="Q878" s="81" t="s">
        <v>1074</v>
      </c>
      <c r="R878" s="81"/>
      <c r="S878" s="81"/>
      <c r="T878" s="81" t="s">
        <v>2393</v>
      </c>
      <c r="U878" s="83">
        <v>41566.735451388886</v>
      </c>
      <c r="V878" s="85" t="s">
        <v>3059</v>
      </c>
      <c r="W878" s="81"/>
      <c r="X878" s="81"/>
      <c r="Y878" s="84" t="s">
        <v>4874</v>
      </c>
    </row>
    <row r="879" spans="1:25">
      <c r="A879" s="66" t="s">
        <v>401</v>
      </c>
      <c r="B879" s="66" t="s">
        <v>485</v>
      </c>
      <c r="C879" s="67"/>
      <c r="D879" s="68"/>
      <c r="E879" s="69"/>
      <c r="F879" s="70"/>
      <c r="G879" s="67"/>
      <c r="H879" s="71"/>
      <c r="I879" s="72"/>
      <c r="J879" s="72"/>
      <c r="K879" s="36"/>
      <c r="L879" s="79"/>
      <c r="M879" s="79"/>
      <c r="N879" s="74"/>
      <c r="O879" s="81" t="s">
        <v>622</v>
      </c>
      <c r="P879" s="83">
        <v>41567.143217592595</v>
      </c>
      <c r="Q879" s="81" t="s">
        <v>1076</v>
      </c>
      <c r="R879" s="81"/>
      <c r="S879" s="81"/>
      <c r="T879" s="81" t="s">
        <v>2393</v>
      </c>
      <c r="U879" s="83">
        <v>41567.143217592595</v>
      </c>
      <c r="V879" s="85" t="s">
        <v>3061</v>
      </c>
      <c r="W879" s="81"/>
      <c r="X879" s="81"/>
      <c r="Y879" s="84" t="s">
        <v>4876</v>
      </c>
    </row>
    <row r="880" spans="1:25">
      <c r="A880" s="66" t="s">
        <v>432</v>
      </c>
      <c r="B880" s="66" t="s">
        <v>401</v>
      </c>
      <c r="C880" s="67"/>
      <c r="D880" s="68"/>
      <c r="E880" s="69"/>
      <c r="F880" s="70"/>
      <c r="G880" s="67"/>
      <c r="H880" s="71"/>
      <c r="I880" s="72"/>
      <c r="J880" s="72"/>
      <c r="K880" s="36"/>
      <c r="L880" s="79"/>
      <c r="M880" s="79"/>
      <c r="N880" s="74"/>
      <c r="O880" s="81" t="s">
        <v>622</v>
      </c>
      <c r="P880" s="83">
        <v>41568.814247685186</v>
      </c>
      <c r="Q880" s="81" t="s">
        <v>1280</v>
      </c>
      <c r="R880" s="81"/>
      <c r="S880" s="81"/>
      <c r="T880" s="81" t="s">
        <v>2393</v>
      </c>
      <c r="U880" s="83">
        <v>41568.814247685186</v>
      </c>
      <c r="V880" s="85" t="s">
        <v>3293</v>
      </c>
      <c r="W880" s="81"/>
      <c r="X880" s="81"/>
      <c r="Y880" s="84" t="s">
        <v>5108</v>
      </c>
    </row>
    <row r="881" spans="1:25">
      <c r="A881" s="66" t="s">
        <v>434</v>
      </c>
      <c r="B881" s="66" t="s">
        <v>399</v>
      </c>
      <c r="C881" s="67"/>
      <c r="D881" s="68"/>
      <c r="E881" s="69"/>
      <c r="F881" s="70"/>
      <c r="G881" s="67"/>
      <c r="H881" s="71"/>
      <c r="I881" s="72"/>
      <c r="J881" s="72"/>
      <c r="K881" s="36"/>
      <c r="L881" s="79"/>
      <c r="M881" s="79"/>
      <c r="N881" s="74"/>
      <c r="O881" s="81" t="s">
        <v>622</v>
      </c>
      <c r="P881" s="83">
        <v>41568.860185185185</v>
      </c>
      <c r="Q881" s="81" t="s">
        <v>1281</v>
      </c>
      <c r="R881" s="81"/>
      <c r="S881" s="81"/>
      <c r="T881" s="81" t="s">
        <v>2486</v>
      </c>
      <c r="U881" s="83">
        <v>41568.860185185185</v>
      </c>
      <c r="V881" s="85" t="s">
        <v>3294</v>
      </c>
      <c r="W881" s="81"/>
      <c r="X881" s="81"/>
      <c r="Y881" s="84" t="s">
        <v>5109</v>
      </c>
    </row>
    <row r="882" spans="1:25">
      <c r="A882" s="66" t="s">
        <v>434</v>
      </c>
      <c r="B882" s="66" t="s">
        <v>413</v>
      </c>
      <c r="C882" s="67"/>
      <c r="D882" s="68"/>
      <c r="E882" s="69"/>
      <c r="F882" s="70"/>
      <c r="G882" s="67"/>
      <c r="H882" s="71"/>
      <c r="I882" s="72"/>
      <c r="J882" s="72"/>
      <c r="K882" s="36"/>
      <c r="L882" s="79"/>
      <c r="M882" s="79"/>
      <c r="N882" s="74"/>
      <c r="O882" s="81" t="s">
        <v>622</v>
      </c>
      <c r="P882" s="83">
        <v>41568.860185185185</v>
      </c>
      <c r="Q882" s="81" t="s">
        <v>1281</v>
      </c>
      <c r="R882" s="81"/>
      <c r="S882" s="81"/>
      <c r="T882" s="81" t="s">
        <v>2486</v>
      </c>
      <c r="U882" s="83">
        <v>41568.860185185185</v>
      </c>
      <c r="V882" s="85" t="s">
        <v>3294</v>
      </c>
      <c r="W882" s="81"/>
      <c r="X882" s="81"/>
      <c r="Y882" s="84" t="s">
        <v>5109</v>
      </c>
    </row>
    <row r="883" spans="1:25">
      <c r="A883" s="66" t="s">
        <v>435</v>
      </c>
      <c r="B883" s="66" t="s">
        <v>494</v>
      </c>
      <c r="C883" s="67"/>
      <c r="D883" s="68"/>
      <c r="E883" s="69"/>
      <c r="F883" s="70"/>
      <c r="G883" s="67"/>
      <c r="H883" s="71"/>
      <c r="I883" s="72"/>
      <c r="J883" s="72"/>
      <c r="K883" s="36"/>
      <c r="L883" s="79"/>
      <c r="M883" s="79"/>
      <c r="N883" s="74"/>
      <c r="O883" s="81" t="s">
        <v>622</v>
      </c>
      <c r="P883" s="83">
        <v>41568.888738425929</v>
      </c>
      <c r="Q883" s="81" t="s">
        <v>1282</v>
      </c>
      <c r="R883" s="85" t="s">
        <v>2246</v>
      </c>
      <c r="S883" s="81" t="s">
        <v>2366</v>
      </c>
      <c r="T883" s="81" t="s">
        <v>2413</v>
      </c>
      <c r="U883" s="83">
        <v>41568.888738425929</v>
      </c>
      <c r="V883" s="85" t="s">
        <v>3295</v>
      </c>
      <c r="W883" s="81"/>
      <c r="X883" s="81"/>
      <c r="Y883" s="84" t="s">
        <v>5110</v>
      </c>
    </row>
    <row r="884" spans="1:25">
      <c r="A884" s="66" t="s">
        <v>436</v>
      </c>
      <c r="B884" s="66" t="s">
        <v>552</v>
      </c>
      <c r="C884" s="67"/>
      <c r="D884" s="68"/>
      <c r="E884" s="69"/>
      <c r="F884" s="70"/>
      <c r="G884" s="67"/>
      <c r="H884" s="71"/>
      <c r="I884" s="72"/>
      <c r="J884" s="72"/>
      <c r="K884" s="36"/>
      <c r="L884" s="79"/>
      <c r="M884" s="79"/>
      <c r="N884" s="74"/>
      <c r="O884" s="81" t="s">
        <v>622</v>
      </c>
      <c r="P884" s="83">
        <v>41563.678298611114</v>
      </c>
      <c r="Q884" s="81" t="s">
        <v>880</v>
      </c>
      <c r="R884" s="81"/>
      <c r="S884" s="81"/>
      <c r="T884" s="81" t="s">
        <v>2395</v>
      </c>
      <c r="U884" s="83">
        <v>41563.678298611114</v>
      </c>
      <c r="V884" s="85" t="s">
        <v>3296</v>
      </c>
      <c r="W884" s="81"/>
      <c r="X884" s="81"/>
      <c r="Y884" s="84" t="s">
        <v>5111</v>
      </c>
    </row>
    <row r="885" spans="1:25">
      <c r="A885" s="66" t="s">
        <v>436</v>
      </c>
      <c r="B885" s="66" t="s">
        <v>407</v>
      </c>
      <c r="C885" s="67"/>
      <c r="D885" s="68"/>
      <c r="E885" s="69"/>
      <c r="F885" s="70"/>
      <c r="G885" s="67"/>
      <c r="H885" s="71"/>
      <c r="I885" s="72"/>
      <c r="J885" s="72"/>
      <c r="K885" s="36"/>
      <c r="L885" s="79"/>
      <c r="M885" s="79"/>
      <c r="N885" s="74"/>
      <c r="O885" s="81" t="s">
        <v>622</v>
      </c>
      <c r="P885" s="83">
        <v>41563.678298611114</v>
      </c>
      <c r="Q885" s="81" t="s">
        <v>880</v>
      </c>
      <c r="R885" s="81"/>
      <c r="S885" s="81"/>
      <c r="T885" s="81" t="s">
        <v>2395</v>
      </c>
      <c r="U885" s="83">
        <v>41563.678298611114</v>
      </c>
      <c r="V885" s="85" t="s">
        <v>3296</v>
      </c>
      <c r="W885" s="81"/>
      <c r="X885" s="81"/>
      <c r="Y885" s="84" t="s">
        <v>5111</v>
      </c>
    </row>
    <row r="886" spans="1:25">
      <c r="A886" s="66" t="s">
        <v>436</v>
      </c>
      <c r="B886" s="66" t="s">
        <v>436</v>
      </c>
      <c r="C886" s="67"/>
      <c r="D886" s="68"/>
      <c r="E886" s="69"/>
      <c r="F886" s="70"/>
      <c r="G886" s="67"/>
      <c r="H886" s="71"/>
      <c r="I886" s="72"/>
      <c r="J886" s="72"/>
      <c r="K886" s="36"/>
      <c r="L886" s="79"/>
      <c r="M886" s="79"/>
      <c r="N886" s="74"/>
      <c r="O886" s="81" t="s">
        <v>179</v>
      </c>
      <c r="P886" s="83">
        <v>41564.594166666669</v>
      </c>
      <c r="Q886" s="81" t="s">
        <v>1283</v>
      </c>
      <c r="R886" s="81"/>
      <c r="S886" s="81"/>
      <c r="T886" s="81" t="s">
        <v>2393</v>
      </c>
      <c r="U886" s="83">
        <v>41564.594166666669</v>
      </c>
      <c r="V886" s="85" t="s">
        <v>3297</v>
      </c>
      <c r="W886" s="81"/>
      <c r="X886" s="81"/>
      <c r="Y886" s="84" t="s">
        <v>5112</v>
      </c>
    </row>
    <row r="887" spans="1:25">
      <c r="A887" s="66" t="s">
        <v>436</v>
      </c>
      <c r="B887" s="66" t="s">
        <v>436</v>
      </c>
      <c r="C887" s="67"/>
      <c r="D887" s="68"/>
      <c r="E887" s="69"/>
      <c r="F887" s="70"/>
      <c r="G887" s="67"/>
      <c r="H887" s="71"/>
      <c r="I887" s="72"/>
      <c r="J887" s="72"/>
      <c r="K887" s="36"/>
      <c r="L887" s="79"/>
      <c r="M887" s="79"/>
      <c r="N887" s="74"/>
      <c r="O887" s="81" t="s">
        <v>179</v>
      </c>
      <c r="P887" s="83">
        <v>41565.48027777778</v>
      </c>
      <c r="Q887" s="81" t="s">
        <v>1284</v>
      </c>
      <c r="R887" s="81"/>
      <c r="S887" s="81"/>
      <c r="T887" s="81" t="s">
        <v>2487</v>
      </c>
      <c r="U887" s="83">
        <v>41565.48027777778</v>
      </c>
      <c r="V887" s="85" t="s">
        <v>3298</v>
      </c>
      <c r="W887" s="81"/>
      <c r="X887" s="81"/>
      <c r="Y887" s="84" t="s">
        <v>5113</v>
      </c>
    </row>
    <row r="888" spans="1:25">
      <c r="A888" s="66" t="s">
        <v>436</v>
      </c>
      <c r="B888" s="66" t="s">
        <v>436</v>
      </c>
      <c r="C888" s="67"/>
      <c r="D888" s="68"/>
      <c r="E888" s="69"/>
      <c r="F888" s="70"/>
      <c r="G888" s="67"/>
      <c r="H888" s="71"/>
      <c r="I888" s="72"/>
      <c r="J888" s="72"/>
      <c r="K888" s="36"/>
      <c r="L888" s="79"/>
      <c r="M888" s="79"/>
      <c r="N888" s="74"/>
      <c r="O888" s="81" t="s">
        <v>179</v>
      </c>
      <c r="P888" s="83">
        <v>41565.511157407411</v>
      </c>
      <c r="Q888" s="81" t="s">
        <v>1285</v>
      </c>
      <c r="R888" s="81"/>
      <c r="S888" s="81"/>
      <c r="T888" s="81" t="s">
        <v>2393</v>
      </c>
      <c r="U888" s="83">
        <v>41565.511157407411</v>
      </c>
      <c r="V888" s="85" t="s">
        <v>3299</v>
      </c>
      <c r="W888" s="81"/>
      <c r="X888" s="81"/>
      <c r="Y888" s="84" t="s">
        <v>5114</v>
      </c>
    </row>
    <row r="889" spans="1:25">
      <c r="A889" s="66" t="s">
        <v>436</v>
      </c>
      <c r="B889" s="66" t="s">
        <v>436</v>
      </c>
      <c r="C889" s="67"/>
      <c r="D889" s="68"/>
      <c r="E889" s="69"/>
      <c r="F889" s="70"/>
      <c r="G889" s="67"/>
      <c r="H889" s="71"/>
      <c r="I889" s="72"/>
      <c r="J889" s="72"/>
      <c r="K889" s="36"/>
      <c r="L889" s="79"/>
      <c r="M889" s="79"/>
      <c r="N889" s="74"/>
      <c r="O889" s="81" t="s">
        <v>179</v>
      </c>
      <c r="P889" s="83">
        <v>41565.514733796299</v>
      </c>
      <c r="Q889" s="81" t="s">
        <v>1286</v>
      </c>
      <c r="R889" s="81"/>
      <c r="S889" s="81"/>
      <c r="T889" s="81" t="s">
        <v>2393</v>
      </c>
      <c r="U889" s="83">
        <v>41565.514733796299</v>
      </c>
      <c r="V889" s="85" t="s">
        <v>3300</v>
      </c>
      <c r="W889" s="81"/>
      <c r="X889" s="81"/>
      <c r="Y889" s="84" t="s">
        <v>5115</v>
      </c>
    </row>
    <row r="890" spans="1:25">
      <c r="A890" s="66" t="s">
        <v>436</v>
      </c>
      <c r="B890" s="66" t="s">
        <v>489</v>
      </c>
      <c r="C890" s="67"/>
      <c r="D890" s="68"/>
      <c r="E890" s="69"/>
      <c r="F890" s="70"/>
      <c r="G890" s="67"/>
      <c r="H890" s="71"/>
      <c r="I890" s="72"/>
      <c r="J890" s="72"/>
      <c r="K890" s="36"/>
      <c r="L890" s="79"/>
      <c r="M890" s="79"/>
      <c r="N890" s="74"/>
      <c r="O890" s="81" t="s">
        <v>622</v>
      </c>
      <c r="P890" s="83">
        <v>41565.739340277774</v>
      </c>
      <c r="Q890" s="81" t="s">
        <v>1287</v>
      </c>
      <c r="R890" s="85" t="s">
        <v>2155</v>
      </c>
      <c r="S890" s="81" t="s">
        <v>2332</v>
      </c>
      <c r="T890" s="81" t="s">
        <v>2393</v>
      </c>
      <c r="U890" s="83">
        <v>41565.739340277774</v>
      </c>
      <c r="V890" s="85" t="s">
        <v>3301</v>
      </c>
      <c r="W890" s="81"/>
      <c r="X890" s="81"/>
      <c r="Y890" s="84" t="s">
        <v>5116</v>
      </c>
    </row>
    <row r="891" spans="1:25">
      <c r="A891" s="66" t="s">
        <v>436</v>
      </c>
      <c r="B891" s="66" t="s">
        <v>493</v>
      </c>
      <c r="C891" s="67"/>
      <c r="D891" s="68"/>
      <c r="E891" s="69"/>
      <c r="F891" s="70"/>
      <c r="G891" s="67"/>
      <c r="H891" s="71"/>
      <c r="I891" s="72"/>
      <c r="J891" s="72"/>
      <c r="K891" s="36"/>
      <c r="L891" s="79"/>
      <c r="M891" s="79"/>
      <c r="N891" s="74"/>
      <c r="O891" s="81" t="s">
        <v>621</v>
      </c>
      <c r="P891" s="83">
        <v>41565.739340277774</v>
      </c>
      <c r="Q891" s="81" t="s">
        <v>1287</v>
      </c>
      <c r="R891" s="85" t="s">
        <v>2155</v>
      </c>
      <c r="S891" s="81" t="s">
        <v>2332</v>
      </c>
      <c r="T891" s="81" t="s">
        <v>2393</v>
      </c>
      <c r="U891" s="83">
        <v>41565.739340277774</v>
      </c>
      <c r="V891" s="85" t="s">
        <v>3301</v>
      </c>
      <c r="W891" s="81"/>
      <c r="X891" s="81"/>
      <c r="Y891" s="84" t="s">
        <v>5116</v>
      </c>
    </row>
    <row r="892" spans="1:25">
      <c r="A892" s="66" t="s">
        <v>436</v>
      </c>
      <c r="B892" s="66" t="s">
        <v>436</v>
      </c>
      <c r="C892" s="67"/>
      <c r="D892" s="68"/>
      <c r="E892" s="69"/>
      <c r="F892" s="70"/>
      <c r="G892" s="67"/>
      <c r="H892" s="71"/>
      <c r="I892" s="72"/>
      <c r="J892" s="72"/>
      <c r="K892" s="36"/>
      <c r="L892" s="79"/>
      <c r="M892" s="79"/>
      <c r="N892" s="74"/>
      <c r="O892" s="81" t="s">
        <v>179</v>
      </c>
      <c r="P892" s="83">
        <v>41565.78020833333</v>
      </c>
      <c r="Q892" s="81" t="s">
        <v>1288</v>
      </c>
      <c r="R892" s="81"/>
      <c r="S892" s="81"/>
      <c r="T892" s="81" t="s">
        <v>2393</v>
      </c>
      <c r="U892" s="83">
        <v>41565.78020833333</v>
      </c>
      <c r="V892" s="85" t="s">
        <v>3302</v>
      </c>
      <c r="W892" s="81"/>
      <c r="X892" s="81"/>
      <c r="Y892" s="84" t="s">
        <v>5117</v>
      </c>
    </row>
    <row r="893" spans="1:25">
      <c r="A893" s="66" t="s">
        <v>436</v>
      </c>
      <c r="B893" s="66" t="s">
        <v>436</v>
      </c>
      <c r="C893" s="67"/>
      <c r="D893" s="68"/>
      <c r="E893" s="69"/>
      <c r="F893" s="70"/>
      <c r="G893" s="67"/>
      <c r="H893" s="71"/>
      <c r="I893" s="72"/>
      <c r="J893" s="72"/>
      <c r="K893" s="36"/>
      <c r="L893" s="79"/>
      <c r="M893" s="79"/>
      <c r="N893" s="74"/>
      <c r="O893" s="81" t="s">
        <v>179</v>
      </c>
      <c r="P893" s="83">
        <v>41565.788761574076</v>
      </c>
      <c r="Q893" s="81" t="s">
        <v>1289</v>
      </c>
      <c r="R893" s="81"/>
      <c r="S893" s="81"/>
      <c r="T893" s="81" t="s">
        <v>2393</v>
      </c>
      <c r="U893" s="83">
        <v>41565.788761574076</v>
      </c>
      <c r="V893" s="85" t="s">
        <v>3303</v>
      </c>
      <c r="W893" s="81"/>
      <c r="X893" s="81"/>
      <c r="Y893" s="84" t="s">
        <v>5118</v>
      </c>
    </row>
    <row r="894" spans="1:25">
      <c r="A894" s="66" t="s">
        <v>436</v>
      </c>
      <c r="B894" s="66" t="s">
        <v>436</v>
      </c>
      <c r="C894" s="67"/>
      <c r="D894" s="68"/>
      <c r="E894" s="69"/>
      <c r="F894" s="70"/>
      <c r="G894" s="67"/>
      <c r="H894" s="71"/>
      <c r="I894" s="72"/>
      <c r="J894" s="72"/>
      <c r="K894" s="36"/>
      <c r="L894" s="79"/>
      <c r="M894" s="79"/>
      <c r="N894" s="74"/>
      <c r="O894" s="81" t="s">
        <v>179</v>
      </c>
      <c r="P894" s="83">
        <v>41565.793136574073</v>
      </c>
      <c r="Q894" s="81" t="s">
        <v>1290</v>
      </c>
      <c r="R894" s="81"/>
      <c r="S894" s="81"/>
      <c r="T894" s="81" t="s">
        <v>2393</v>
      </c>
      <c r="U894" s="83">
        <v>41565.793136574073</v>
      </c>
      <c r="V894" s="85" t="s">
        <v>3304</v>
      </c>
      <c r="W894" s="81"/>
      <c r="X894" s="81"/>
      <c r="Y894" s="84" t="s">
        <v>5119</v>
      </c>
    </row>
    <row r="895" spans="1:25">
      <c r="A895" s="66" t="s">
        <v>436</v>
      </c>
      <c r="B895" s="66" t="s">
        <v>446</v>
      </c>
      <c r="C895" s="67"/>
      <c r="D895" s="68"/>
      <c r="E895" s="69"/>
      <c r="F895" s="70"/>
      <c r="G895" s="67"/>
      <c r="H895" s="71"/>
      <c r="I895" s="72"/>
      <c r="J895" s="72"/>
      <c r="K895" s="36"/>
      <c r="L895" s="79"/>
      <c r="M895" s="79"/>
      <c r="N895" s="74"/>
      <c r="O895" s="81" t="s">
        <v>622</v>
      </c>
      <c r="P895" s="83">
        <v>41566.152777777781</v>
      </c>
      <c r="Q895" s="81" t="s">
        <v>1291</v>
      </c>
      <c r="R895" s="81"/>
      <c r="S895" s="81"/>
      <c r="T895" s="81" t="s">
        <v>2393</v>
      </c>
      <c r="U895" s="83">
        <v>41566.152777777781</v>
      </c>
      <c r="V895" s="85" t="s">
        <v>3305</v>
      </c>
      <c r="W895" s="81"/>
      <c r="X895" s="81"/>
      <c r="Y895" s="84" t="s">
        <v>5120</v>
      </c>
    </row>
    <row r="896" spans="1:25">
      <c r="A896" s="66" t="s">
        <v>436</v>
      </c>
      <c r="B896" s="66" t="s">
        <v>436</v>
      </c>
      <c r="C896" s="67"/>
      <c r="D896" s="68"/>
      <c r="E896" s="69"/>
      <c r="F896" s="70"/>
      <c r="G896" s="67"/>
      <c r="H896" s="71"/>
      <c r="I896" s="72"/>
      <c r="J896" s="72"/>
      <c r="K896" s="36"/>
      <c r="L896" s="79"/>
      <c r="M896" s="79"/>
      <c r="N896" s="74"/>
      <c r="O896" s="81" t="s">
        <v>179</v>
      </c>
      <c r="P896" s="83">
        <v>41566.78633101852</v>
      </c>
      <c r="Q896" s="81" t="s">
        <v>1292</v>
      </c>
      <c r="R896" s="81"/>
      <c r="S896" s="81"/>
      <c r="T896" s="81" t="s">
        <v>2488</v>
      </c>
      <c r="U896" s="83">
        <v>41566.78633101852</v>
      </c>
      <c r="V896" s="85" t="s">
        <v>3306</v>
      </c>
      <c r="W896" s="81"/>
      <c r="X896" s="81"/>
      <c r="Y896" s="84" t="s">
        <v>5121</v>
      </c>
    </row>
    <row r="897" spans="1:25">
      <c r="A897" s="66" t="s">
        <v>436</v>
      </c>
      <c r="B897" s="66" t="s">
        <v>436</v>
      </c>
      <c r="C897" s="67"/>
      <c r="D897" s="68"/>
      <c r="E897" s="69"/>
      <c r="F897" s="70"/>
      <c r="G897" s="67"/>
      <c r="H897" s="71"/>
      <c r="I897" s="72"/>
      <c r="J897" s="72"/>
      <c r="K897" s="36"/>
      <c r="L897" s="79"/>
      <c r="M897" s="79"/>
      <c r="N897" s="74"/>
      <c r="O897" s="81" t="s">
        <v>179</v>
      </c>
      <c r="P897" s="83">
        <v>41566.791817129626</v>
      </c>
      <c r="Q897" s="81" t="s">
        <v>1293</v>
      </c>
      <c r="R897" s="81"/>
      <c r="S897" s="81"/>
      <c r="T897" s="81" t="s">
        <v>2393</v>
      </c>
      <c r="U897" s="83">
        <v>41566.791817129626</v>
      </c>
      <c r="V897" s="85" t="s">
        <v>3307</v>
      </c>
      <c r="W897" s="81"/>
      <c r="X897" s="81"/>
      <c r="Y897" s="84" t="s">
        <v>5122</v>
      </c>
    </row>
    <row r="898" spans="1:25">
      <c r="A898" s="66" t="s">
        <v>436</v>
      </c>
      <c r="B898" s="66" t="s">
        <v>436</v>
      </c>
      <c r="C898" s="67"/>
      <c r="D898" s="68"/>
      <c r="E898" s="69"/>
      <c r="F898" s="70"/>
      <c r="G898" s="67"/>
      <c r="H898" s="71"/>
      <c r="I898" s="72"/>
      <c r="J898" s="72"/>
      <c r="K898" s="36"/>
      <c r="L898" s="79"/>
      <c r="M898" s="79"/>
      <c r="N898" s="74"/>
      <c r="O898" s="81" t="s">
        <v>179</v>
      </c>
      <c r="P898" s="83">
        <v>41566.87427083333</v>
      </c>
      <c r="Q898" s="81" t="s">
        <v>1294</v>
      </c>
      <c r="R898" s="81"/>
      <c r="S898" s="81"/>
      <c r="T898" s="81" t="s">
        <v>2393</v>
      </c>
      <c r="U898" s="83">
        <v>41566.87427083333</v>
      </c>
      <c r="V898" s="85" t="s">
        <v>3308</v>
      </c>
      <c r="W898" s="81"/>
      <c r="X898" s="81"/>
      <c r="Y898" s="84" t="s">
        <v>5123</v>
      </c>
    </row>
    <row r="899" spans="1:25">
      <c r="A899" s="66" t="s">
        <v>436</v>
      </c>
      <c r="B899" s="66" t="s">
        <v>436</v>
      </c>
      <c r="C899" s="67"/>
      <c r="D899" s="68"/>
      <c r="E899" s="69"/>
      <c r="F899" s="70"/>
      <c r="G899" s="67"/>
      <c r="H899" s="71"/>
      <c r="I899" s="72"/>
      <c r="J899" s="72"/>
      <c r="K899" s="36"/>
      <c r="L899" s="79"/>
      <c r="M899" s="79"/>
      <c r="N899" s="74"/>
      <c r="O899" s="81" t="s">
        <v>179</v>
      </c>
      <c r="P899" s="83">
        <v>41567.577962962961</v>
      </c>
      <c r="Q899" s="81" t="s">
        <v>1295</v>
      </c>
      <c r="R899" s="81"/>
      <c r="S899" s="81"/>
      <c r="T899" s="81" t="s">
        <v>2393</v>
      </c>
      <c r="U899" s="83">
        <v>41567.577962962961</v>
      </c>
      <c r="V899" s="85" t="s">
        <v>3309</v>
      </c>
      <c r="W899" s="81"/>
      <c r="X899" s="81"/>
      <c r="Y899" s="84" t="s">
        <v>5124</v>
      </c>
    </row>
    <row r="900" spans="1:25">
      <c r="A900" s="66" t="s">
        <v>436</v>
      </c>
      <c r="B900" s="66" t="s">
        <v>436</v>
      </c>
      <c r="C900" s="67"/>
      <c r="D900" s="68"/>
      <c r="E900" s="69"/>
      <c r="F900" s="70"/>
      <c r="G900" s="67"/>
      <c r="H900" s="71"/>
      <c r="I900" s="72"/>
      <c r="J900" s="72"/>
      <c r="K900" s="36"/>
      <c r="L900" s="79"/>
      <c r="M900" s="79"/>
      <c r="N900" s="74"/>
      <c r="O900" s="81" t="s">
        <v>179</v>
      </c>
      <c r="P900" s="83">
        <v>41568.887361111112</v>
      </c>
      <c r="Q900" s="81" t="s">
        <v>1296</v>
      </c>
      <c r="R900" s="81"/>
      <c r="S900" s="81"/>
      <c r="T900" s="81" t="s">
        <v>2489</v>
      </c>
      <c r="U900" s="83">
        <v>41568.887361111112</v>
      </c>
      <c r="V900" s="85" t="s">
        <v>3310</v>
      </c>
      <c r="W900" s="81"/>
      <c r="X900" s="81"/>
      <c r="Y900" s="84" t="s">
        <v>5125</v>
      </c>
    </row>
    <row r="901" spans="1:25">
      <c r="A901" s="66" t="s">
        <v>436</v>
      </c>
      <c r="B901" s="66" t="s">
        <v>494</v>
      </c>
      <c r="C901" s="67"/>
      <c r="D901" s="68"/>
      <c r="E901" s="69"/>
      <c r="F901" s="70"/>
      <c r="G901" s="67"/>
      <c r="H901" s="71"/>
      <c r="I901" s="72"/>
      <c r="J901" s="72"/>
      <c r="K901" s="36"/>
      <c r="L901" s="79"/>
      <c r="M901" s="79"/>
      <c r="N901" s="74"/>
      <c r="O901" s="81" t="s">
        <v>622</v>
      </c>
      <c r="P901" s="83">
        <v>41568.892789351848</v>
      </c>
      <c r="Q901" s="81" t="s">
        <v>1282</v>
      </c>
      <c r="R901" s="85" t="s">
        <v>2246</v>
      </c>
      <c r="S901" s="81" t="s">
        <v>2366</v>
      </c>
      <c r="T901" s="81" t="s">
        <v>2413</v>
      </c>
      <c r="U901" s="83">
        <v>41568.892789351848</v>
      </c>
      <c r="V901" s="85" t="s">
        <v>3311</v>
      </c>
      <c r="W901" s="81"/>
      <c r="X901" s="81"/>
      <c r="Y901" s="84" t="s">
        <v>5126</v>
      </c>
    </row>
    <row r="902" spans="1:25">
      <c r="A902" s="66" t="s">
        <v>437</v>
      </c>
      <c r="B902" s="66" t="s">
        <v>438</v>
      </c>
      <c r="C902" s="67"/>
      <c r="D902" s="68"/>
      <c r="E902" s="69"/>
      <c r="F902" s="70"/>
      <c r="G902" s="67"/>
      <c r="H902" s="71"/>
      <c r="I902" s="72"/>
      <c r="J902" s="72"/>
      <c r="K902" s="36"/>
      <c r="L902" s="79"/>
      <c r="M902" s="79"/>
      <c r="N902" s="74"/>
      <c r="O902" s="81" t="s">
        <v>622</v>
      </c>
      <c r="P902" s="83">
        <v>41565.607407407406</v>
      </c>
      <c r="Q902" s="81" t="s">
        <v>747</v>
      </c>
      <c r="R902" s="81"/>
      <c r="S902" s="81"/>
      <c r="T902" s="81" t="s">
        <v>2393</v>
      </c>
      <c r="U902" s="83">
        <v>41565.607407407406</v>
      </c>
      <c r="V902" s="85" t="s">
        <v>3312</v>
      </c>
      <c r="W902" s="81"/>
      <c r="X902" s="81"/>
      <c r="Y902" s="84" t="s">
        <v>5127</v>
      </c>
    </row>
    <row r="903" spans="1:25">
      <c r="A903" s="66" t="s">
        <v>438</v>
      </c>
      <c r="B903" s="66" t="s">
        <v>438</v>
      </c>
      <c r="C903" s="67"/>
      <c r="D903" s="68"/>
      <c r="E903" s="69"/>
      <c r="F903" s="70"/>
      <c r="G903" s="67"/>
      <c r="H903" s="71"/>
      <c r="I903" s="72"/>
      <c r="J903" s="72"/>
      <c r="K903" s="36"/>
      <c r="L903" s="79"/>
      <c r="M903" s="79"/>
      <c r="N903" s="74"/>
      <c r="O903" s="81" t="s">
        <v>179</v>
      </c>
      <c r="P903" s="83">
        <v>41564.752696759257</v>
      </c>
      <c r="Q903" s="81" t="s">
        <v>1297</v>
      </c>
      <c r="R903" s="81"/>
      <c r="S903" s="81"/>
      <c r="T903" s="81" t="s">
        <v>2490</v>
      </c>
      <c r="U903" s="83">
        <v>41564.752696759257</v>
      </c>
      <c r="V903" s="85" t="s">
        <v>3313</v>
      </c>
      <c r="W903" s="81"/>
      <c r="X903" s="81"/>
      <c r="Y903" s="84" t="s">
        <v>5128</v>
      </c>
    </row>
    <row r="904" spans="1:25">
      <c r="A904" s="66" t="s">
        <v>438</v>
      </c>
      <c r="B904" s="66" t="s">
        <v>438</v>
      </c>
      <c r="C904" s="67"/>
      <c r="D904" s="68"/>
      <c r="E904" s="69"/>
      <c r="F904" s="70"/>
      <c r="G904" s="67"/>
      <c r="H904" s="71"/>
      <c r="I904" s="72"/>
      <c r="J904" s="72"/>
      <c r="K904" s="36"/>
      <c r="L904" s="79"/>
      <c r="M904" s="79"/>
      <c r="N904" s="74"/>
      <c r="O904" s="81" t="s">
        <v>179</v>
      </c>
      <c r="P904" s="83">
        <v>41564.970763888887</v>
      </c>
      <c r="Q904" s="81" t="s">
        <v>1298</v>
      </c>
      <c r="R904" s="81"/>
      <c r="S904" s="81"/>
      <c r="T904" s="81" t="s">
        <v>2454</v>
      </c>
      <c r="U904" s="83">
        <v>41564.970763888887</v>
      </c>
      <c r="V904" s="85" t="s">
        <v>3314</v>
      </c>
      <c r="W904" s="81"/>
      <c r="X904" s="81"/>
      <c r="Y904" s="84" t="s">
        <v>5129</v>
      </c>
    </row>
    <row r="905" spans="1:25">
      <c r="A905" s="66" t="s">
        <v>438</v>
      </c>
      <c r="B905" s="66" t="s">
        <v>438</v>
      </c>
      <c r="C905" s="67"/>
      <c r="D905" s="68"/>
      <c r="E905" s="69"/>
      <c r="F905" s="70"/>
      <c r="G905" s="67"/>
      <c r="H905" s="71"/>
      <c r="I905" s="72"/>
      <c r="J905" s="72"/>
      <c r="K905" s="36"/>
      <c r="L905" s="79"/>
      <c r="M905" s="79"/>
      <c r="N905" s="74"/>
      <c r="O905" s="81" t="s">
        <v>179</v>
      </c>
      <c r="P905" s="83">
        <v>41565.459664351853</v>
      </c>
      <c r="Q905" s="81" t="s">
        <v>1299</v>
      </c>
      <c r="R905" s="81"/>
      <c r="S905" s="81"/>
      <c r="T905" s="81" t="s">
        <v>2395</v>
      </c>
      <c r="U905" s="83">
        <v>41565.459664351853</v>
      </c>
      <c r="V905" s="85" t="s">
        <v>3315</v>
      </c>
      <c r="W905" s="81"/>
      <c r="X905" s="81"/>
      <c r="Y905" s="84" t="s">
        <v>5130</v>
      </c>
    </row>
    <row r="906" spans="1:25">
      <c r="A906" s="66" t="s">
        <v>438</v>
      </c>
      <c r="B906" s="66" t="s">
        <v>438</v>
      </c>
      <c r="C906" s="67"/>
      <c r="D906" s="68"/>
      <c r="E906" s="69"/>
      <c r="F906" s="70"/>
      <c r="G906" s="67"/>
      <c r="H906" s="71"/>
      <c r="I906" s="72"/>
      <c r="J906" s="72"/>
      <c r="K906" s="36"/>
      <c r="L906" s="79"/>
      <c r="M906" s="79"/>
      <c r="N906" s="74"/>
      <c r="O906" s="81" t="s">
        <v>179</v>
      </c>
      <c r="P906" s="83">
        <v>41565.580497685187</v>
      </c>
      <c r="Q906" s="81" t="s">
        <v>1300</v>
      </c>
      <c r="R906" s="81"/>
      <c r="S906" s="81"/>
      <c r="T906" s="81" t="s">
        <v>2393</v>
      </c>
      <c r="U906" s="83">
        <v>41565.580497685187</v>
      </c>
      <c r="V906" s="85" t="s">
        <v>3316</v>
      </c>
      <c r="W906" s="81"/>
      <c r="X906" s="81"/>
      <c r="Y906" s="84" t="s">
        <v>5131</v>
      </c>
    </row>
    <row r="907" spans="1:25">
      <c r="A907" s="66" t="s">
        <v>438</v>
      </c>
      <c r="B907" s="66" t="s">
        <v>438</v>
      </c>
      <c r="C907" s="67"/>
      <c r="D907" s="68"/>
      <c r="E907" s="69"/>
      <c r="F907" s="70"/>
      <c r="G907" s="67"/>
      <c r="H907" s="71"/>
      <c r="I907" s="72"/>
      <c r="J907" s="72"/>
      <c r="K907" s="36"/>
      <c r="L907" s="79"/>
      <c r="M907" s="79"/>
      <c r="N907" s="74"/>
      <c r="O907" s="81" t="s">
        <v>179</v>
      </c>
      <c r="P907" s="83">
        <v>41565.597858796296</v>
      </c>
      <c r="Q907" s="81" t="s">
        <v>1301</v>
      </c>
      <c r="R907" s="81"/>
      <c r="S907" s="81"/>
      <c r="T907" s="81" t="s">
        <v>2393</v>
      </c>
      <c r="U907" s="83">
        <v>41565.597858796296</v>
      </c>
      <c r="V907" s="85" t="s">
        <v>3317</v>
      </c>
      <c r="W907" s="81"/>
      <c r="X907" s="81"/>
      <c r="Y907" s="84" t="s">
        <v>5132</v>
      </c>
    </row>
    <row r="908" spans="1:25">
      <c r="A908" s="66" t="s">
        <v>438</v>
      </c>
      <c r="B908" s="66" t="s">
        <v>437</v>
      </c>
      <c r="C908" s="67"/>
      <c r="D908" s="68"/>
      <c r="E908" s="69"/>
      <c r="F908" s="70"/>
      <c r="G908" s="67"/>
      <c r="H908" s="71"/>
      <c r="I908" s="72"/>
      <c r="J908" s="72"/>
      <c r="K908" s="36"/>
      <c r="L908" s="79"/>
      <c r="M908" s="79"/>
      <c r="N908" s="74"/>
      <c r="O908" s="81" t="s">
        <v>622</v>
      </c>
      <c r="P908" s="83">
        <v>41566.458993055552</v>
      </c>
      <c r="Q908" s="81" t="s">
        <v>1302</v>
      </c>
      <c r="R908" s="85" t="s">
        <v>2247</v>
      </c>
      <c r="S908" s="81" t="s">
        <v>2367</v>
      </c>
      <c r="T908" s="81" t="s">
        <v>2454</v>
      </c>
      <c r="U908" s="83">
        <v>41566.458993055552</v>
      </c>
      <c r="V908" s="85" t="s">
        <v>3318</v>
      </c>
      <c r="W908" s="81"/>
      <c r="X908" s="81"/>
      <c r="Y908" s="84" t="s">
        <v>5133</v>
      </c>
    </row>
    <row r="909" spans="1:25">
      <c r="A909" s="66" t="s">
        <v>438</v>
      </c>
      <c r="B909" s="66" t="s">
        <v>438</v>
      </c>
      <c r="C909" s="67"/>
      <c r="D909" s="68"/>
      <c r="E909" s="69"/>
      <c r="F909" s="70"/>
      <c r="G909" s="67"/>
      <c r="H909" s="71"/>
      <c r="I909" s="72"/>
      <c r="J909" s="72"/>
      <c r="K909" s="36"/>
      <c r="L909" s="79"/>
      <c r="M909" s="79"/>
      <c r="N909" s="74"/>
      <c r="O909" s="81" t="s">
        <v>179</v>
      </c>
      <c r="P909" s="83">
        <v>41566.733298611114</v>
      </c>
      <c r="Q909" s="81" t="s">
        <v>1303</v>
      </c>
      <c r="R909" s="85" t="s">
        <v>2248</v>
      </c>
      <c r="S909" s="81" t="s">
        <v>2367</v>
      </c>
      <c r="T909" s="81" t="s">
        <v>2491</v>
      </c>
      <c r="U909" s="83">
        <v>41566.733298611114</v>
      </c>
      <c r="V909" s="85" t="s">
        <v>3319</v>
      </c>
      <c r="W909" s="81"/>
      <c r="X909" s="81"/>
      <c r="Y909" s="84" t="s">
        <v>5134</v>
      </c>
    </row>
    <row r="910" spans="1:25">
      <c r="A910" s="66" t="s">
        <v>438</v>
      </c>
      <c r="B910" s="66" t="s">
        <v>438</v>
      </c>
      <c r="C910" s="67"/>
      <c r="D910" s="68"/>
      <c r="E910" s="69"/>
      <c r="F910" s="70"/>
      <c r="G910" s="67"/>
      <c r="H910" s="71"/>
      <c r="I910" s="72"/>
      <c r="J910" s="72"/>
      <c r="K910" s="36"/>
      <c r="L910" s="79"/>
      <c r="M910" s="79"/>
      <c r="N910" s="74"/>
      <c r="O910" s="81" t="s">
        <v>179</v>
      </c>
      <c r="P910" s="83">
        <v>41566.749282407407</v>
      </c>
      <c r="Q910" s="81" t="s">
        <v>1304</v>
      </c>
      <c r="R910" s="81"/>
      <c r="S910" s="81"/>
      <c r="T910" s="81" t="s">
        <v>2393</v>
      </c>
      <c r="U910" s="83">
        <v>41566.749282407407</v>
      </c>
      <c r="V910" s="85" t="s">
        <v>3320</v>
      </c>
      <c r="W910" s="81"/>
      <c r="X910" s="81"/>
      <c r="Y910" s="84" t="s">
        <v>5135</v>
      </c>
    </row>
    <row r="911" spans="1:25">
      <c r="A911" s="66" t="s">
        <v>439</v>
      </c>
      <c r="B911" s="66" t="s">
        <v>438</v>
      </c>
      <c r="C911" s="67"/>
      <c r="D911" s="68"/>
      <c r="E911" s="69"/>
      <c r="F911" s="70"/>
      <c r="G911" s="67"/>
      <c r="H911" s="71"/>
      <c r="I911" s="72"/>
      <c r="J911" s="72"/>
      <c r="K911" s="36"/>
      <c r="L911" s="79"/>
      <c r="M911" s="79"/>
      <c r="N911" s="74"/>
      <c r="O911" s="81" t="s">
        <v>622</v>
      </c>
      <c r="P911" s="83">
        <v>41565.598738425928</v>
      </c>
      <c r="Q911" s="81" t="s">
        <v>747</v>
      </c>
      <c r="R911" s="81"/>
      <c r="S911" s="81"/>
      <c r="T911" s="81" t="s">
        <v>2393</v>
      </c>
      <c r="U911" s="83">
        <v>41565.598738425928</v>
      </c>
      <c r="V911" s="85" t="s">
        <v>3321</v>
      </c>
      <c r="W911" s="81"/>
      <c r="X911" s="81"/>
      <c r="Y911" s="84" t="s">
        <v>5136</v>
      </c>
    </row>
    <row r="912" spans="1:25">
      <c r="A912" s="66" t="s">
        <v>305</v>
      </c>
      <c r="B912" s="66" t="s">
        <v>305</v>
      </c>
      <c r="C912" s="67"/>
      <c r="D912" s="68"/>
      <c r="E912" s="69"/>
      <c r="F912" s="70"/>
      <c r="G912" s="67"/>
      <c r="H912" s="71"/>
      <c r="I912" s="72"/>
      <c r="J912" s="72"/>
      <c r="K912" s="36"/>
      <c r="L912" s="79"/>
      <c r="M912" s="79"/>
      <c r="N912" s="74"/>
      <c r="O912" s="81" t="s">
        <v>179</v>
      </c>
      <c r="P912" s="83">
        <v>41563.087083333332</v>
      </c>
      <c r="Q912" s="81" t="s">
        <v>1305</v>
      </c>
      <c r="R912" s="81"/>
      <c r="S912" s="81"/>
      <c r="T912" s="81" t="s">
        <v>2393</v>
      </c>
      <c r="U912" s="83">
        <v>41563.087083333332</v>
      </c>
      <c r="V912" s="85" t="s">
        <v>3322</v>
      </c>
      <c r="W912" s="81"/>
      <c r="X912" s="81"/>
      <c r="Y912" s="84" t="s">
        <v>5137</v>
      </c>
    </row>
    <row r="913" spans="1:25">
      <c r="A913" s="66" t="s">
        <v>305</v>
      </c>
      <c r="B913" s="66" t="s">
        <v>305</v>
      </c>
      <c r="C913" s="67"/>
      <c r="D913" s="68"/>
      <c r="E913" s="69"/>
      <c r="F913" s="70"/>
      <c r="G913" s="67"/>
      <c r="H913" s="71"/>
      <c r="I913" s="72"/>
      <c r="J913" s="72"/>
      <c r="K913" s="36"/>
      <c r="L913" s="79"/>
      <c r="M913" s="79"/>
      <c r="N913" s="74"/>
      <c r="O913" s="81" t="s">
        <v>179</v>
      </c>
      <c r="P913" s="83">
        <v>41565.784189814818</v>
      </c>
      <c r="Q913" s="81" t="s">
        <v>1306</v>
      </c>
      <c r="R913" s="81"/>
      <c r="S913" s="81"/>
      <c r="T913" s="81" t="s">
        <v>2393</v>
      </c>
      <c r="U913" s="83">
        <v>41565.784189814818</v>
      </c>
      <c r="V913" s="85" t="s">
        <v>3323</v>
      </c>
      <c r="W913" s="81"/>
      <c r="X913" s="81"/>
      <c r="Y913" s="84" t="s">
        <v>5138</v>
      </c>
    </row>
    <row r="914" spans="1:25">
      <c r="A914" s="66" t="s">
        <v>305</v>
      </c>
      <c r="B914" s="66" t="s">
        <v>305</v>
      </c>
      <c r="C914" s="67"/>
      <c r="D914" s="68"/>
      <c r="E914" s="69"/>
      <c r="F914" s="70"/>
      <c r="G914" s="67"/>
      <c r="H914" s="71"/>
      <c r="I914" s="72"/>
      <c r="J914" s="72"/>
      <c r="K914" s="36"/>
      <c r="L914" s="79"/>
      <c r="M914" s="79"/>
      <c r="N914" s="74"/>
      <c r="O914" s="81" t="s">
        <v>179</v>
      </c>
      <c r="P914" s="83">
        <v>41565.830960648149</v>
      </c>
      <c r="Q914" s="81" t="s">
        <v>1307</v>
      </c>
      <c r="R914" s="81"/>
      <c r="S914" s="81"/>
      <c r="T914" s="81" t="s">
        <v>2393</v>
      </c>
      <c r="U914" s="83">
        <v>41565.830960648149</v>
      </c>
      <c r="V914" s="85" t="s">
        <v>3324</v>
      </c>
      <c r="W914" s="81"/>
      <c r="X914" s="81"/>
      <c r="Y914" s="84" t="s">
        <v>5139</v>
      </c>
    </row>
    <row r="915" spans="1:25">
      <c r="A915" s="66" t="s">
        <v>439</v>
      </c>
      <c r="B915" s="66" t="s">
        <v>305</v>
      </c>
      <c r="C915" s="67"/>
      <c r="D915" s="68"/>
      <c r="E915" s="69"/>
      <c r="F915" s="70"/>
      <c r="G915" s="67"/>
      <c r="H915" s="71"/>
      <c r="I915" s="72"/>
      <c r="J915" s="72"/>
      <c r="K915" s="36"/>
      <c r="L915" s="79"/>
      <c r="M915" s="79"/>
      <c r="N915" s="74"/>
      <c r="O915" s="81" t="s">
        <v>622</v>
      </c>
      <c r="P915" s="83">
        <v>41568.691967592589</v>
      </c>
      <c r="Q915" s="81" t="s">
        <v>1202</v>
      </c>
      <c r="R915" s="81"/>
      <c r="S915" s="81"/>
      <c r="T915" s="81" t="s">
        <v>2393</v>
      </c>
      <c r="U915" s="83">
        <v>41568.691967592589</v>
      </c>
      <c r="V915" s="85" t="s">
        <v>3325</v>
      </c>
      <c r="W915" s="81"/>
      <c r="X915" s="81"/>
      <c r="Y915" s="84" t="s">
        <v>5140</v>
      </c>
    </row>
    <row r="916" spans="1:25">
      <c r="A916" s="66" t="s">
        <v>439</v>
      </c>
      <c r="B916" s="66" t="s">
        <v>439</v>
      </c>
      <c r="C916" s="67"/>
      <c r="D916" s="68"/>
      <c r="E916" s="69"/>
      <c r="F916" s="70"/>
      <c r="G916" s="67"/>
      <c r="H916" s="71"/>
      <c r="I916" s="72"/>
      <c r="J916" s="72"/>
      <c r="K916" s="36"/>
      <c r="L916" s="79"/>
      <c r="M916" s="79"/>
      <c r="N916" s="74"/>
      <c r="O916" s="81" t="s">
        <v>179</v>
      </c>
      <c r="P916" s="83">
        <v>41564.204479166663</v>
      </c>
      <c r="Q916" s="81" t="s">
        <v>1308</v>
      </c>
      <c r="R916" s="81"/>
      <c r="S916" s="81"/>
      <c r="T916" s="81" t="s">
        <v>2393</v>
      </c>
      <c r="U916" s="83">
        <v>41564.204479166663</v>
      </c>
      <c r="V916" s="85" t="s">
        <v>3326</v>
      </c>
      <c r="W916" s="81"/>
      <c r="X916" s="81"/>
      <c r="Y916" s="84" t="s">
        <v>5141</v>
      </c>
    </row>
    <row r="917" spans="1:25">
      <c r="A917" s="66" t="s">
        <v>439</v>
      </c>
      <c r="B917" s="66" t="s">
        <v>439</v>
      </c>
      <c r="C917" s="67"/>
      <c r="D917" s="68"/>
      <c r="E917" s="69"/>
      <c r="F917" s="70"/>
      <c r="G917" s="67"/>
      <c r="H917" s="71"/>
      <c r="I917" s="72"/>
      <c r="J917" s="72"/>
      <c r="K917" s="36"/>
      <c r="L917" s="79"/>
      <c r="M917" s="79"/>
      <c r="N917" s="74"/>
      <c r="O917" s="81" t="s">
        <v>179</v>
      </c>
      <c r="P917" s="83">
        <v>41565.487592592595</v>
      </c>
      <c r="Q917" s="81" t="s">
        <v>1309</v>
      </c>
      <c r="R917" s="81"/>
      <c r="S917" s="81"/>
      <c r="T917" s="81" t="s">
        <v>2393</v>
      </c>
      <c r="U917" s="83">
        <v>41565.487592592595</v>
      </c>
      <c r="V917" s="85" t="s">
        <v>3327</v>
      </c>
      <c r="W917" s="81"/>
      <c r="X917" s="81"/>
      <c r="Y917" s="84" t="s">
        <v>5142</v>
      </c>
    </row>
    <row r="918" spans="1:25">
      <c r="A918" s="66" t="s">
        <v>439</v>
      </c>
      <c r="B918" s="66" t="s">
        <v>489</v>
      </c>
      <c r="C918" s="67"/>
      <c r="D918" s="68"/>
      <c r="E918" s="69"/>
      <c r="F918" s="70"/>
      <c r="G918" s="67"/>
      <c r="H918" s="71"/>
      <c r="I918" s="72"/>
      <c r="J918" s="72"/>
      <c r="K918" s="36"/>
      <c r="L918" s="79"/>
      <c r="M918" s="79"/>
      <c r="N918" s="74"/>
      <c r="O918" s="81" t="s">
        <v>622</v>
      </c>
      <c r="P918" s="83">
        <v>41565.512152777781</v>
      </c>
      <c r="Q918" s="81" t="s">
        <v>1310</v>
      </c>
      <c r="R918" s="85" t="s">
        <v>2164</v>
      </c>
      <c r="S918" s="81" t="s">
        <v>2338</v>
      </c>
      <c r="T918" s="81" t="s">
        <v>2393</v>
      </c>
      <c r="U918" s="83">
        <v>41565.512152777781</v>
      </c>
      <c r="V918" s="85" t="s">
        <v>3328</v>
      </c>
      <c r="W918" s="81"/>
      <c r="X918" s="81"/>
      <c r="Y918" s="84" t="s">
        <v>5143</v>
      </c>
    </row>
    <row r="919" spans="1:25">
      <c r="A919" s="66" t="s">
        <v>439</v>
      </c>
      <c r="B919" s="66" t="s">
        <v>439</v>
      </c>
      <c r="C919" s="67"/>
      <c r="D919" s="68"/>
      <c r="E919" s="69"/>
      <c r="F919" s="70"/>
      <c r="G919" s="67"/>
      <c r="H919" s="71"/>
      <c r="I919" s="72"/>
      <c r="J919" s="72"/>
      <c r="K919" s="36"/>
      <c r="L919" s="79"/>
      <c r="M919" s="79"/>
      <c r="N919" s="74"/>
      <c r="O919" s="81" t="s">
        <v>179</v>
      </c>
      <c r="P919" s="83">
        <v>41565.59170138889</v>
      </c>
      <c r="Q919" s="81" t="s">
        <v>1311</v>
      </c>
      <c r="R919" s="81"/>
      <c r="S919" s="81"/>
      <c r="T919" s="81" t="s">
        <v>2393</v>
      </c>
      <c r="U919" s="83">
        <v>41565.59170138889</v>
      </c>
      <c r="V919" s="85" t="s">
        <v>3329</v>
      </c>
      <c r="W919" s="81"/>
      <c r="X919" s="81"/>
      <c r="Y919" s="84" t="s">
        <v>5144</v>
      </c>
    </row>
    <row r="920" spans="1:25">
      <c r="A920" s="66" t="s">
        <v>439</v>
      </c>
      <c r="B920" s="66" t="s">
        <v>489</v>
      </c>
      <c r="C920" s="67"/>
      <c r="D920" s="68"/>
      <c r="E920" s="69"/>
      <c r="F920" s="70"/>
      <c r="G920" s="67"/>
      <c r="H920" s="71"/>
      <c r="I920" s="72"/>
      <c r="J920" s="72"/>
      <c r="K920" s="36"/>
      <c r="L920" s="79"/>
      <c r="M920" s="79"/>
      <c r="N920" s="74"/>
      <c r="O920" s="81" t="s">
        <v>622</v>
      </c>
      <c r="P920" s="83">
        <v>41565.706238425926</v>
      </c>
      <c r="Q920" s="81" t="s">
        <v>776</v>
      </c>
      <c r="R920" s="85" t="s">
        <v>2164</v>
      </c>
      <c r="S920" s="81" t="s">
        <v>2338</v>
      </c>
      <c r="T920" s="81" t="s">
        <v>2393</v>
      </c>
      <c r="U920" s="83">
        <v>41565.706238425926</v>
      </c>
      <c r="V920" s="85" t="s">
        <v>3330</v>
      </c>
      <c r="W920" s="81"/>
      <c r="X920" s="81"/>
      <c r="Y920" s="84" t="s">
        <v>5145</v>
      </c>
    </row>
    <row r="921" spans="1:25">
      <c r="A921" s="66" t="s">
        <v>439</v>
      </c>
      <c r="B921" s="66" t="s">
        <v>407</v>
      </c>
      <c r="C921" s="67"/>
      <c r="D921" s="68"/>
      <c r="E921" s="69"/>
      <c r="F921" s="70"/>
      <c r="G921" s="67"/>
      <c r="H921" s="71"/>
      <c r="I921" s="72"/>
      <c r="J921" s="72"/>
      <c r="K921" s="36"/>
      <c r="L921" s="79"/>
      <c r="M921" s="79"/>
      <c r="N921" s="74"/>
      <c r="O921" s="81" t="s">
        <v>622</v>
      </c>
      <c r="P921" s="83">
        <v>41566.87060185185</v>
      </c>
      <c r="Q921" s="81" t="s">
        <v>1312</v>
      </c>
      <c r="R921" s="81"/>
      <c r="S921" s="81"/>
      <c r="T921" s="81" t="s">
        <v>2477</v>
      </c>
      <c r="U921" s="83">
        <v>41566.87060185185</v>
      </c>
      <c r="V921" s="85" t="s">
        <v>3331</v>
      </c>
      <c r="W921" s="81"/>
      <c r="X921" s="81"/>
      <c r="Y921" s="84" t="s">
        <v>5146</v>
      </c>
    </row>
    <row r="922" spans="1:25">
      <c r="A922" s="66" t="s">
        <v>439</v>
      </c>
      <c r="B922" s="66" t="s">
        <v>440</v>
      </c>
      <c r="C922" s="67"/>
      <c r="D922" s="68"/>
      <c r="E922" s="69"/>
      <c r="F922" s="70"/>
      <c r="G922" s="67"/>
      <c r="H922" s="71"/>
      <c r="I922" s="72"/>
      <c r="J922" s="72"/>
      <c r="K922" s="36"/>
      <c r="L922" s="79"/>
      <c r="M922" s="79"/>
      <c r="N922" s="74"/>
      <c r="O922" s="81" t="s">
        <v>622</v>
      </c>
      <c r="P922" s="83">
        <v>41566.874108796299</v>
      </c>
      <c r="Q922" s="81" t="s">
        <v>1313</v>
      </c>
      <c r="R922" s="81"/>
      <c r="S922" s="81"/>
      <c r="T922" s="81" t="s">
        <v>2393</v>
      </c>
      <c r="U922" s="83">
        <v>41566.874108796299</v>
      </c>
      <c r="V922" s="85" t="s">
        <v>3332</v>
      </c>
      <c r="W922" s="81"/>
      <c r="X922" s="81"/>
      <c r="Y922" s="84" t="s">
        <v>5147</v>
      </c>
    </row>
    <row r="923" spans="1:25">
      <c r="A923" s="66" t="s">
        <v>439</v>
      </c>
      <c r="B923" s="66" t="s">
        <v>439</v>
      </c>
      <c r="C923" s="67"/>
      <c r="D923" s="68"/>
      <c r="E923" s="69"/>
      <c r="F923" s="70"/>
      <c r="G923" s="67"/>
      <c r="H923" s="71"/>
      <c r="I923" s="72"/>
      <c r="J923" s="72"/>
      <c r="K923" s="36"/>
      <c r="L923" s="79"/>
      <c r="M923" s="79"/>
      <c r="N923" s="74"/>
      <c r="O923" s="81" t="s">
        <v>179</v>
      </c>
      <c r="P923" s="83">
        <v>41567.246527777781</v>
      </c>
      <c r="Q923" s="81" t="s">
        <v>1314</v>
      </c>
      <c r="R923" s="81"/>
      <c r="S923" s="81"/>
      <c r="T923" s="81" t="s">
        <v>2393</v>
      </c>
      <c r="U923" s="83">
        <v>41567.246527777781</v>
      </c>
      <c r="V923" s="85" t="s">
        <v>3333</v>
      </c>
      <c r="W923" s="81"/>
      <c r="X923" s="81"/>
      <c r="Y923" s="84" t="s">
        <v>5148</v>
      </c>
    </row>
    <row r="924" spans="1:25">
      <c r="A924" s="66" t="s">
        <v>439</v>
      </c>
      <c r="B924" s="66" t="s">
        <v>493</v>
      </c>
      <c r="C924" s="67"/>
      <c r="D924" s="68"/>
      <c r="E924" s="69"/>
      <c r="F924" s="70"/>
      <c r="G924" s="67"/>
      <c r="H924" s="71"/>
      <c r="I924" s="72"/>
      <c r="J924" s="72"/>
      <c r="K924" s="36"/>
      <c r="L924" s="79"/>
      <c r="M924" s="79"/>
      <c r="N924" s="74"/>
      <c r="O924" s="81" t="s">
        <v>622</v>
      </c>
      <c r="P924" s="83">
        <v>41568.694178240738</v>
      </c>
      <c r="Q924" s="81" t="s">
        <v>1315</v>
      </c>
      <c r="R924" s="81"/>
      <c r="S924" s="81"/>
      <c r="T924" s="81" t="s">
        <v>2393</v>
      </c>
      <c r="U924" s="83">
        <v>41568.694178240738</v>
      </c>
      <c r="V924" s="85" t="s">
        <v>3334</v>
      </c>
      <c r="W924" s="81"/>
      <c r="X924" s="81"/>
      <c r="Y924" s="84" t="s">
        <v>5149</v>
      </c>
    </row>
    <row r="925" spans="1:25">
      <c r="A925" s="66" t="s">
        <v>439</v>
      </c>
      <c r="B925" s="66" t="s">
        <v>417</v>
      </c>
      <c r="C925" s="67"/>
      <c r="D925" s="68"/>
      <c r="E925" s="69"/>
      <c r="F925" s="70"/>
      <c r="G925" s="67"/>
      <c r="H925" s="71"/>
      <c r="I925" s="72"/>
      <c r="J925" s="72"/>
      <c r="K925" s="36"/>
      <c r="L925" s="79"/>
      <c r="M925" s="79"/>
      <c r="N925" s="74"/>
      <c r="O925" s="81" t="s">
        <v>622</v>
      </c>
      <c r="P925" s="83">
        <v>41568.694178240738</v>
      </c>
      <c r="Q925" s="81" t="s">
        <v>1315</v>
      </c>
      <c r="R925" s="81"/>
      <c r="S925" s="81"/>
      <c r="T925" s="81" t="s">
        <v>2393</v>
      </c>
      <c r="U925" s="83">
        <v>41568.694178240738</v>
      </c>
      <c r="V925" s="85" t="s">
        <v>3334</v>
      </c>
      <c r="W925" s="81"/>
      <c r="X925" s="81"/>
      <c r="Y925" s="84" t="s">
        <v>5149</v>
      </c>
    </row>
    <row r="926" spans="1:25">
      <c r="A926" s="66" t="s">
        <v>439</v>
      </c>
      <c r="B926" s="66" t="s">
        <v>505</v>
      </c>
      <c r="C926" s="67"/>
      <c r="D926" s="68"/>
      <c r="E926" s="69"/>
      <c r="F926" s="70"/>
      <c r="G926" s="67"/>
      <c r="H926" s="71"/>
      <c r="I926" s="72"/>
      <c r="J926" s="72"/>
      <c r="K926" s="36"/>
      <c r="L926" s="79"/>
      <c r="M926" s="79"/>
      <c r="N926" s="74"/>
      <c r="O926" s="81" t="s">
        <v>622</v>
      </c>
      <c r="P926" s="83">
        <v>41568.712962962964</v>
      </c>
      <c r="Q926" s="81" t="s">
        <v>963</v>
      </c>
      <c r="R926" s="81"/>
      <c r="S926" s="81"/>
      <c r="T926" s="81" t="s">
        <v>2449</v>
      </c>
      <c r="U926" s="83">
        <v>41568.712962962964</v>
      </c>
      <c r="V926" s="85" t="s">
        <v>3335</v>
      </c>
      <c r="W926" s="81"/>
      <c r="X926" s="81"/>
      <c r="Y926" s="84" t="s">
        <v>5150</v>
      </c>
    </row>
    <row r="927" spans="1:25">
      <c r="A927" s="66" t="s">
        <v>439</v>
      </c>
      <c r="B927" s="66" t="s">
        <v>407</v>
      </c>
      <c r="C927" s="67"/>
      <c r="D927" s="68"/>
      <c r="E927" s="69"/>
      <c r="F927" s="70"/>
      <c r="G927" s="67"/>
      <c r="H927" s="71"/>
      <c r="I927" s="72"/>
      <c r="J927" s="72"/>
      <c r="K927" s="36"/>
      <c r="L927" s="79"/>
      <c r="M927" s="79"/>
      <c r="N927" s="74"/>
      <c r="O927" s="81" t="s">
        <v>622</v>
      </c>
      <c r="P927" s="83">
        <v>41568.712962962964</v>
      </c>
      <c r="Q927" s="81" t="s">
        <v>963</v>
      </c>
      <c r="R927" s="81"/>
      <c r="S927" s="81"/>
      <c r="T927" s="81" t="s">
        <v>2449</v>
      </c>
      <c r="U927" s="83">
        <v>41568.712962962964</v>
      </c>
      <c r="V927" s="85" t="s">
        <v>3335</v>
      </c>
      <c r="W927" s="81"/>
      <c r="X927" s="81"/>
      <c r="Y927" s="84" t="s">
        <v>5150</v>
      </c>
    </row>
    <row r="928" spans="1:25">
      <c r="A928" s="66" t="s">
        <v>439</v>
      </c>
      <c r="B928" s="66" t="s">
        <v>494</v>
      </c>
      <c r="C928" s="67"/>
      <c r="D928" s="68"/>
      <c r="E928" s="69"/>
      <c r="F928" s="70"/>
      <c r="G928" s="67"/>
      <c r="H928" s="71"/>
      <c r="I928" s="72"/>
      <c r="J928" s="72"/>
      <c r="K928" s="36"/>
      <c r="L928" s="79"/>
      <c r="M928" s="79"/>
      <c r="N928" s="74"/>
      <c r="O928" s="81" t="s">
        <v>622</v>
      </c>
      <c r="P928" s="83">
        <v>41568.892777777779</v>
      </c>
      <c r="Q928" s="81" t="s">
        <v>1282</v>
      </c>
      <c r="R928" s="85" t="s">
        <v>2246</v>
      </c>
      <c r="S928" s="81" t="s">
        <v>2366</v>
      </c>
      <c r="T928" s="81" t="s">
        <v>2413</v>
      </c>
      <c r="U928" s="83">
        <v>41568.892777777779</v>
      </c>
      <c r="V928" s="85" t="s">
        <v>3336</v>
      </c>
      <c r="W928" s="81"/>
      <c r="X928" s="81"/>
      <c r="Y928" s="84" t="s">
        <v>5151</v>
      </c>
    </row>
    <row r="929" spans="1:25">
      <c r="A929" s="66" t="s">
        <v>439</v>
      </c>
      <c r="B929" s="66" t="s">
        <v>442</v>
      </c>
      <c r="C929" s="67"/>
      <c r="D929" s="68"/>
      <c r="E929" s="69"/>
      <c r="F929" s="70"/>
      <c r="G929" s="67"/>
      <c r="H929" s="71"/>
      <c r="I929" s="72"/>
      <c r="J929" s="72"/>
      <c r="K929" s="36"/>
      <c r="L929" s="79"/>
      <c r="M929" s="79"/>
      <c r="N929" s="74"/>
      <c r="O929" s="81" t="s">
        <v>622</v>
      </c>
      <c r="P929" s="83">
        <v>41568.896435185183</v>
      </c>
      <c r="Q929" s="81" t="s">
        <v>1316</v>
      </c>
      <c r="R929" s="81"/>
      <c r="S929" s="81"/>
      <c r="T929" s="81" t="s">
        <v>2492</v>
      </c>
      <c r="U929" s="83">
        <v>41568.896435185183</v>
      </c>
      <c r="V929" s="85" t="s">
        <v>3337</v>
      </c>
      <c r="W929" s="81"/>
      <c r="X929" s="81"/>
      <c r="Y929" s="84" t="s">
        <v>5152</v>
      </c>
    </row>
    <row r="930" spans="1:25">
      <c r="A930" s="66" t="s">
        <v>336</v>
      </c>
      <c r="B930" s="66" t="s">
        <v>336</v>
      </c>
      <c r="C930" s="67"/>
      <c r="D930" s="68"/>
      <c r="E930" s="69"/>
      <c r="F930" s="70"/>
      <c r="G930" s="67"/>
      <c r="H930" s="71"/>
      <c r="I930" s="72"/>
      <c r="J930" s="72"/>
      <c r="K930" s="36"/>
      <c r="L930" s="79"/>
      <c r="M930" s="79"/>
      <c r="N930" s="74"/>
      <c r="O930" s="81" t="s">
        <v>179</v>
      </c>
      <c r="P930" s="83">
        <v>41563.774918981479</v>
      </c>
      <c r="Q930" s="81" t="s">
        <v>1317</v>
      </c>
      <c r="R930" s="81"/>
      <c r="S930" s="81"/>
      <c r="T930" s="81" t="s">
        <v>2393</v>
      </c>
      <c r="U930" s="83">
        <v>41563.774918981479</v>
      </c>
      <c r="V930" s="85" t="s">
        <v>3338</v>
      </c>
      <c r="W930" s="81"/>
      <c r="X930" s="81"/>
      <c r="Y930" s="84" t="s">
        <v>5153</v>
      </c>
    </row>
    <row r="931" spans="1:25">
      <c r="A931" s="66" t="s">
        <v>336</v>
      </c>
      <c r="B931" s="66" t="s">
        <v>358</v>
      </c>
      <c r="C931" s="67"/>
      <c r="D931" s="68"/>
      <c r="E931" s="69"/>
      <c r="F931" s="70"/>
      <c r="G931" s="67"/>
      <c r="H931" s="71"/>
      <c r="I931" s="72"/>
      <c r="J931" s="72"/>
      <c r="K931" s="36"/>
      <c r="L931" s="79"/>
      <c r="M931" s="79"/>
      <c r="N931" s="74"/>
      <c r="O931" s="81" t="s">
        <v>622</v>
      </c>
      <c r="P931" s="83">
        <v>41563.809560185182</v>
      </c>
      <c r="Q931" s="81" t="s">
        <v>1318</v>
      </c>
      <c r="R931" s="81"/>
      <c r="S931" s="81"/>
      <c r="T931" s="81" t="s">
        <v>2493</v>
      </c>
      <c r="U931" s="83">
        <v>41563.809560185182</v>
      </c>
      <c r="V931" s="85" t="s">
        <v>3339</v>
      </c>
      <c r="W931" s="81"/>
      <c r="X931" s="81"/>
      <c r="Y931" s="84" t="s">
        <v>5154</v>
      </c>
    </row>
    <row r="932" spans="1:25">
      <c r="A932" s="66" t="s">
        <v>336</v>
      </c>
      <c r="B932" s="66" t="s">
        <v>336</v>
      </c>
      <c r="C932" s="67"/>
      <c r="D932" s="68"/>
      <c r="E932" s="69"/>
      <c r="F932" s="70"/>
      <c r="G932" s="67"/>
      <c r="H932" s="71"/>
      <c r="I932" s="72"/>
      <c r="J932" s="72"/>
      <c r="K932" s="36"/>
      <c r="L932" s="79"/>
      <c r="M932" s="79"/>
      <c r="N932" s="74"/>
      <c r="O932" s="81" t="s">
        <v>179</v>
      </c>
      <c r="P932" s="83">
        <v>41563.811539351853</v>
      </c>
      <c r="Q932" s="81" t="s">
        <v>1319</v>
      </c>
      <c r="R932" s="81"/>
      <c r="S932" s="81"/>
      <c r="T932" s="81" t="s">
        <v>2393</v>
      </c>
      <c r="U932" s="83">
        <v>41563.811539351853</v>
      </c>
      <c r="V932" s="85" t="s">
        <v>3340</v>
      </c>
      <c r="W932" s="81"/>
      <c r="X932" s="81"/>
      <c r="Y932" s="84" t="s">
        <v>5155</v>
      </c>
    </row>
    <row r="933" spans="1:25">
      <c r="A933" s="66" t="s">
        <v>336</v>
      </c>
      <c r="B933" s="66" t="s">
        <v>493</v>
      </c>
      <c r="C933" s="67"/>
      <c r="D933" s="68"/>
      <c r="E933" s="69"/>
      <c r="F933" s="70"/>
      <c r="G933" s="67"/>
      <c r="H933" s="71"/>
      <c r="I933" s="72"/>
      <c r="J933" s="72"/>
      <c r="K933" s="36"/>
      <c r="L933" s="79"/>
      <c r="M933" s="79"/>
      <c r="N933" s="74"/>
      <c r="O933" s="81" t="s">
        <v>622</v>
      </c>
      <c r="P933" s="83">
        <v>41563.811967592592</v>
      </c>
      <c r="Q933" s="81" t="s">
        <v>1084</v>
      </c>
      <c r="R933" s="81"/>
      <c r="S933" s="81"/>
      <c r="T933" s="81" t="s">
        <v>2463</v>
      </c>
      <c r="U933" s="83">
        <v>41563.811967592592</v>
      </c>
      <c r="V933" s="85" t="s">
        <v>3341</v>
      </c>
      <c r="W933" s="81"/>
      <c r="X933" s="81"/>
      <c r="Y933" s="84" t="s">
        <v>5156</v>
      </c>
    </row>
    <row r="934" spans="1:25">
      <c r="A934" s="66" t="s">
        <v>336</v>
      </c>
      <c r="B934" s="66" t="s">
        <v>276</v>
      </c>
      <c r="C934" s="67"/>
      <c r="D934" s="68"/>
      <c r="E934" s="69"/>
      <c r="F934" s="70"/>
      <c r="G934" s="67"/>
      <c r="H934" s="71"/>
      <c r="I934" s="72"/>
      <c r="J934" s="72"/>
      <c r="K934" s="36"/>
      <c r="L934" s="79"/>
      <c r="M934" s="79"/>
      <c r="N934" s="74"/>
      <c r="O934" s="81" t="s">
        <v>622</v>
      </c>
      <c r="P934" s="83">
        <v>41563.811967592592</v>
      </c>
      <c r="Q934" s="81" t="s">
        <v>1084</v>
      </c>
      <c r="R934" s="81"/>
      <c r="S934" s="81"/>
      <c r="T934" s="81" t="s">
        <v>2463</v>
      </c>
      <c r="U934" s="83">
        <v>41563.811967592592</v>
      </c>
      <c r="V934" s="85" t="s">
        <v>3341</v>
      </c>
      <c r="W934" s="81"/>
      <c r="X934" s="81"/>
      <c r="Y934" s="84" t="s">
        <v>5156</v>
      </c>
    </row>
    <row r="935" spans="1:25">
      <c r="A935" s="66" t="s">
        <v>336</v>
      </c>
      <c r="B935" s="66" t="s">
        <v>336</v>
      </c>
      <c r="C935" s="67"/>
      <c r="D935" s="68"/>
      <c r="E935" s="69"/>
      <c r="F935" s="70"/>
      <c r="G935" s="67"/>
      <c r="H935" s="71"/>
      <c r="I935" s="72"/>
      <c r="J935" s="72"/>
      <c r="K935" s="36"/>
      <c r="L935" s="79"/>
      <c r="M935" s="79"/>
      <c r="N935" s="74"/>
      <c r="O935" s="81" t="s">
        <v>179</v>
      </c>
      <c r="P935" s="83">
        <v>41563.814201388886</v>
      </c>
      <c r="Q935" s="81" t="s">
        <v>1320</v>
      </c>
      <c r="R935" s="81"/>
      <c r="S935" s="81"/>
      <c r="T935" s="81" t="s">
        <v>2393</v>
      </c>
      <c r="U935" s="83">
        <v>41563.814201388886</v>
      </c>
      <c r="V935" s="85" t="s">
        <v>3342</v>
      </c>
      <c r="W935" s="81"/>
      <c r="X935" s="81"/>
      <c r="Y935" s="84" t="s">
        <v>5157</v>
      </c>
    </row>
    <row r="936" spans="1:25">
      <c r="A936" s="66" t="s">
        <v>336</v>
      </c>
      <c r="B936" s="66" t="s">
        <v>336</v>
      </c>
      <c r="C936" s="67"/>
      <c r="D936" s="68"/>
      <c r="E936" s="69"/>
      <c r="F936" s="70"/>
      <c r="G936" s="67"/>
      <c r="H936" s="71"/>
      <c r="I936" s="72"/>
      <c r="J936" s="72"/>
      <c r="K936" s="36"/>
      <c r="L936" s="79"/>
      <c r="M936" s="79"/>
      <c r="N936" s="74"/>
      <c r="O936" s="81" t="s">
        <v>179</v>
      </c>
      <c r="P936" s="83">
        <v>41563.815625000003</v>
      </c>
      <c r="Q936" s="81" t="s">
        <v>1321</v>
      </c>
      <c r="R936" s="81"/>
      <c r="S936" s="81"/>
      <c r="T936" s="81" t="s">
        <v>2393</v>
      </c>
      <c r="U936" s="83">
        <v>41563.815625000003</v>
      </c>
      <c r="V936" s="85" t="s">
        <v>3343</v>
      </c>
      <c r="W936" s="81"/>
      <c r="X936" s="81"/>
      <c r="Y936" s="84" t="s">
        <v>5158</v>
      </c>
    </row>
    <row r="937" spans="1:25">
      <c r="A937" s="66" t="s">
        <v>336</v>
      </c>
      <c r="B937" s="66" t="s">
        <v>336</v>
      </c>
      <c r="C937" s="67"/>
      <c r="D937" s="68"/>
      <c r="E937" s="69"/>
      <c r="F937" s="70"/>
      <c r="G937" s="67"/>
      <c r="H937" s="71"/>
      <c r="I937" s="72"/>
      <c r="J937" s="72"/>
      <c r="K937" s="36"/>
      <c r="L937" s="79"/>
      <c r="M937" s="79"/>
      <c r="N937" s="74"/>
      <c r="O937" s="81" t="s">
        <v>179</v>
      </c>
      <c r="P937" s="83">
        <v>41563.834745370368</v>
      </c>
      <c r="Q937" s="81" t="s">
        <v>1322</v>
      </c>
      <c r="R937" s="81"/>
      <c r="S937" s="81"/>
      <c r="T937" s="81" t="s">
        <v>2393</v>
      </c>
      <c r="U937" s="83">
        <v>41563.834745370368</v>
      </c>
      <c r="V937" s="85" t="s">
        <v>3344</v>
      </c>
      <c r="W937" s="81"/>
      <c r="X937" s="81"/>
      <c r="Y937" s="84" t="s">
        <v>5159</v>
      </c>
    </row>
    <row r="938" spans="1:25">
      <c r="A938" s="66" t="s">
        <v>336</v>
      </c>
      <c r="B938" s="66" t="s">
        <v>336</v>
      </c>
      <c r="C938" s="67"/>
      <c r="D938" s="68"/>
      <c r="E938" s="69"/>
      <c r="F938" s="70"/>
      <c r="G938" s="67"/>
      <c r="H938" s="71"/>
      <c r="I938" s="72"/>
      <c r="J938" s="72"/>
      <c r="K938" s="36"/>
      <c r="L938" s="79"/>
      <c r="M938" s="79"/>
      <c r="N938" s="74"/>
      <c r="O938" s="81" t="s">
        <v>179</v>
      </c>
      <c r="P938" s="83">
        <v>41563.846597222226</v>
      </c>
      <c r="Q938" s="81" t="s">
        <v>1323</v>
      </c>
      <c r="R938" s="81"/>
      <c r="S938" s="81"/>
      <c r="T938" s="81" t="s">
        <v>2393</v>
      </c>
      <c r="U938" s="83">
        <v>41563.846597222226</v>
      </c>
      <c r="V938" s="85" t="s">
        <v>3345</v>
      </c>
      <c r="W938" s="81"/>
      <c r="X938" s="81"/>
      <c r="Y938" s="84" t="s">
        <v>5160</v>
      </c>
    </row>
    <row r="939" spans="1:25">
      <c r="A939" s="66" t="s">
        <v>336</v>
      </c>
      <c r="B939" s="66" t="s">
        <v>336</v>
      </c>
      <c r="C939" s="67"/>
      <c r="D939" s="68"/>
      <c r="E939" s="69"/>
      <c r="F939" s="70"/>
      <c r="G939" s="67"/>
      <c r="H939" s="71"/>
      <c r="I939" s="72"/>
      <c r="J939" s="72"/>
      <c r="K939" s="36"/>
      <c r="L939" s="79"/>
      <c r="M939" s="79"/>
      <c r="N939" s="74"/>
      <c r="O939" s="81" t="s">
        <v>179</v>
      </c>
      <c r="P939" s="83">
        <v>41564.085312499999</v>
      </c>
      <c r="Q939" s="81" t="s">
        <v>1324</v>
      </c>
      <c r="R939" s="81"/>
      <c r="S939" s="81"/>
      <c r="T939" s="81" t="s">
        <v>2393</v>
      </c>
      <c r="U939" s="83">
        <v>41564.085312499999</v>
      </c>
      <c r="V939" s="85" t="s">
        <v>3346</v>
      </c>
      <c r="W939" s="81"/>
      <c r="X939" s="81"/>
      <c r="Y939" s="84" t="s">
        <v>5161</v>
      </c>
    </row>
    <row r="940" spans="1:25">
      <c r="A940" s="66" t="s">
        <v>336</v>
      </c>
      <c r="B940" s="66" t="s">
        <v>336</v>
      </c>
      <c r="C940" s="67"/>
      <c r="D940" s="68"/>
      <c r="E940" s="69"/>
      <c r="F940" s="70"/>
      <c r="G940" s="67"/>
      <c r="H940" s="71"/>
      <c r="I940" s="72"/>
      <c r="J940" s="72"/>
      <c r="K940" s="36"/>
      <c r="L940" s="79"/>
      <c r="M940" s="79"/>
      <c r="N940" s="74"/>
      <c r="O940" s="81" t="s">
        <v>179</v>
      </c>
      <c r="P940" s="83">
        <v>41564.11146990741</v>
      </c>
      <c r="Q940" s="81" t="s">
        <v>1325</v>
      </c>
      <c r="R940" s="81"/>
      <c r="S940" s="81"/>
      <c r="T940" s="81" t="s">
        <v>2393</v>
      </c>
      <c r="U940" s="83">
        <v>41564.11146990741</v>
      </c>
      <c r="V940" s="85" t="s">
        <v>3347</v>
      </c>
      <c r="W940" s="81"/>
      <c r="X940" s="81"/>
      <c r="Y940" s="84" t="s">
        <v>5162</v>
      </c>
    </row>
    <row r="941" spans="1:25">
      <c r="A941" s="66" t="s">
        <v>336</v>
      </c>
      <c r="B941" s="66" t="s">
        <v>488</v>
      </c>
      <c r="C941" s="67"/>
      <c r="D941" s="68"/>
      <c r="E941" s="69"/>
      <c r="F941" s="70"/>
      <c r="G941" s="67"/>
      <c r="H941" s="71"/>
      <c r="I941" s="72"/>
      <c r="J941" s="72"/>
      <c r="K941" s="36"/>
      <c r="L941" s="79"/>
      <c r="M941" s="79"/>
      <c r="N941" s="74"/>
      <c r="O941" s="81" t="s">
        <v>622</v>
      </c>
      <c r="P941" s="83">
        <v>41564.675775462965</v>
      </c>
      <c r="Q941" s="81" t="s">
        <v>1326</v>
      </c>
      <c r="R941" s="81"/>
      <c r="S941" s="81"/>
      <c r="T941" s="81" t="s">
        <v>2393</v>
      </c>
      <c r="U941" s="83">
        <v>41564.675775462965</v>
      </c>
      <c r="V941" s="85" t="s">
        <v>3348</v>
      </c>
      <c r="W941" s="81"/>
      <c r="X941" s="81"/>
      <c r="Y941" s="84" t="s">
        <v>5163</v>
      </c>
    </row>
    <row r="942" spans="1:25">
      <c r="A942" s="66" t="s">
        <v>336</v>
      </c>
      <c r="B942" s="66" t="s">
        <v>336</v>
      </c>
      <c r="C942" s="67"/>
      <c r="D942" s="68"/>
      <c r="E942" s="69"/>
      <c r="F942" s="70"/>
      <c r="G942" s="67"/>
      <c r="H942" s="71"/>
      <c r="I942" s="72"/>
      <c r="J942" s="72"/>
      <c r="K942" s="36"/>
      <c r="L942" s="79"/>
      <c r="M942" s="79"/>
      <c r="N942" s="74"/>
      <c r="O942" s="81" t="s">
        <v>179</v>
      </c>
      <c r="P942" s="83">
        <v>41564.783553240741</v>
      </c>
      <c r="Q942" s="81" t="s">
        <v>1327</v>
      </c>
      <c r="R942" s="81"/>
      <c r="S942" s="81"/>
      <c r="T942" s="81" t="s">
        <v>2393</v>
      </c>
      <c r="U942" s="83">
        <v>41564.783553240741</v>
      </c>
      <c r="V942" s="85" t="s">
        <v>3349</v>
      </c>
      <c r="W942" s="81"/>
      <c r="X942" s="81"/>
      <c r="Y942" s="84" t="s">
        <v>5164</v>
      </c>
    </row>
    <row r="943" spans="1:25">
      <c r="A943" s="66" t="s">
        <v>336</v>
      </c>
      <c r="B943" s="66" t="s">
        <v>336</v>
      </c>
      <c r="C943" s="67"/>
      <c r="D943" s="68"/>
      <c r="E943" s="69"/>
      <c r="F943" s="70"/>
      <c r="G943" s="67"/>
      <c r="H943" s="71"/>
      <c r="I943" s="72"/>
      <c r="J943" s="72"/>
      <c r="K943" s="36"/>
      <c r="L943" s="79"/>
      <c r="M943" s="79"/>
      <c r="N943" s="74"/>
      <c r="O943" s="81" t="s">
        <v>179</v>
      </c>
      <c r="P943" s="83">
        <v>41564.814212962963</v>
      </c>
      <c r="Q943" s="81" t="s">
        <v>1328</v>
      </c>
      <c r="R943" s="81"/>
      <c r="S943" s="81"/>
      <c r="T943" s="81" t="s">
        <v>2393</v>
      </c>
      <c r="U943" s="83">
        <v>41564.814212962963</v>
      </c>
      <c r="V943" s="85" t="s">
        <v>3350</v>
      </c>
      <c r="W943" s="81"/>
      <c r="X943" s="81"/>
      <c r="Y943" s="84" t="s">
        <v>5165</v>
      </c>
    </row>
    <row r="944" spans="1:25">
      <c r="A944" s="66" t="s">
        <v>336</v>
      </c>
      <c r="B944" s="66" t="s">
        <v>504</v>
      </c>
      <c r="C944" s="67"/>
      <c r="D944" s="68"/>
      <c r="E944" s="69"/>
      <c r="F944" s="70"/>
      <c r="G944" s="67"/>
      <c r="H944" s="71"/>
      <c r="I944" s="72"/>
      <c r="J944" s="72"/>
      <c r="K944" s="36"/>
      <c r="L944" s="79"/>
      <c r="M944" s="79"/>
      <c r="N944" s="74"/>
      <c r="O944" s="81" t="s">
        <v>622</v>
      </c>
      <c r="P944" s="83">
        <v>41566.006157407406</v>
      </c>
      <c r="Q944" s="81" t="s">
        <v>1204</v>
      </c>
      <c r="R944" s="85" t="s">
        <v>2236</v>
      </c>
      <c r="S944" s="81" t="s">
        <v>2332</v>
      </c>
      <c r="T944" s="81" t="s">
        <v>2393</v>
      </c>
      <c r="U944" s="83">
        <v>41566.006157407406</v>
      </c>
      <c r="V944" s="85" t="s">
        <v>3351</v>
      </c>
      <c r="W944" s="81"/>
      <c r="X944" s="81"/>
      <c r="Y944" s="84" t="s">
        <v>5166</v>
      </c>
    </row>
    <row r="945" spans="1:25">
      <c r="A945" s="66" t="s">
        <v>336</v>
      </c>
      <c r="B945" s="66" t="s">
        <v>440</v>
      </c>
      <c r="C945" s="67"/>
      <c r="D945" s="68"/>
      <c r="E945" s="69"/>
      <c r="F945" s="70"/>
      <c r="G945" s="67"/>
      <c r="H945" s="71"/>
      <c r="I945" s="72"/>
      <c r="J945" s="72"/>
      <c r="K945" s="36"/>
      <c r="L945" s="79"/>
      <c r="M945" s="79"/>
      <c r="N945" s="74"/>
      <c r="O945" s="81" t="s">
        <v>622</v>
      </c>
      <c r="P945" s="83">
        <v>41566.605497685188</v>
      </c>
      <c r="Q945" s="81" t="s">
        <v>952</v>
      </c>
      <c r="R945" s="81"/>
      <c r="S945" s="81"/>
      <c r="T945" s="81" t="s">
        <v>2422</v>
      </c>
      <c r="U945" s="83">
        <v>41566.605497685188</v>
      </c>
      <c r="V945" s="85" t="s">
        <v>3352</v>
      </c>
      <c r="W945" s="81"/>
      <c r="X945" s="81"/>
      <c r="Y945" s="84" t="s">
        <v>5167</v>
      </c>
    </row>
    <row r="946" spans="1:25">
      <c r="A946" s="66" t="s">
        <v>336</v>
      </c>
      <c r="B946" s="66" t="s">
        <v>437</v>
      </c>
      <c r="C946" s="67"/>
      <c r="D946" s="68"/>
      <c r="E946" s="69"/>
      <c r="F946" s="70"/>
      <c r="G946" s="67"/>
      <c r="H946" s="71"/>
      <c r="I946" s="72"/>
      <c r="J946" s="72"/>
      <c r="K946" s="36"/>
      <c r="L946" s="79"/>
      <c r="M946" s="79"/>
      <c r="N946" s="74"/>
      <c r="O946" s="81" t="s">
        <v>622</v>
      </c>
      <c r="P946" s="83">
        <v>41566.605949074074</v>
      </c>
      <c r="Q946" s="81" t="s">
        <v>1329</v>
      </c>
      <c r="R946" s="81"/>
      <c r="S946" s="81"/>
      <c r="T946" s="81" t="s">
        <v>2393</v>
      </c>
      <c r="U946" s="83">
        <v>41566.605949074074</v>
      </c>
      <c r="V946" s="85" t="s">
        <v>3353</v>
      </c>
      <c r="W946" s="81"/>
      <c r="X946" s="81"/>
      <c r="Y946" s="84" t="s">
        <v>5168</v>
      </c>
    </row>
    <row r="947" spans="1:25">
      <c r="A947" s="66" t="s">
        <v>440</v>
      </c>
      <c r="B947" s="66" t="s">
        <v>336</v>
      </c>
      <c r="C947" s="67"/>
      <c r="D947" s="68"/>
      <c r="E947" s="69"/>
      <c r="F947" s="70"/>
      <c r="G947" s="67"/>
      <c r="H947" s="71"/>
      <c r="I947" s="72"/>
      <c r="J947" s="72"/>
      <c r="K947" s="36"/>
      <c r="L947" s="79"/>
      <c r="M947" s="79"/>
      <c r="N947" s="74"/>
      <c r="O947" s="81" t="s">
        <v>622</v>
      </c>
      <c r="P947" s="83">
        <v>41563.812361111108</v>
      </c>
      <c r="Q947" s="81" t="s">
        <v>1330</v>
      </c>
      <c r="R947" s="81"/>
      <c r="S947" s="81"/>
      <c r="T947" s="81" t="s">
        <v>2393</v>
      </c>
      <c r="U947" s="83">
        <v>41563.812361111108</v>
      </c>
      <c r="V947" s="85" t="s">
        <v>3354</v>
      </c>
      <c r="W947" s="81"/>
      <c r="X947" s="81"/>
      <c r="Y947" s="84" t="s">
        <v>5169</v>
      </c>
    </row>
    <row r="948" spans="1:25">
      <c r="A948" s="66" t="s">
        <v>441</v>
      </c>
      <c r="B948" s="66" t="s">
        <v>505</v>
      </c>
      <c r="C948" s="67"/>
      <c r="D948" s="68"/>
      <c r="E948" s="69"/>
      <c r="F948" s="70"/>
      <c r="G948" s="67"/>
      <c r="H948" s="71"/>
      <c r="I948" s="72"/>
      <c r="J948" s="72"/>
      <c r="K948" s="36"/>
      <c r="L948" s="79"/>
      <c r="M948" s="79"/>
      <c r="N948" s="74"/>
      <c r="O948" s="81" t="s">
        <v>621</v>
      </c>
      <c r="P948" s="83">
        <v>41565.646736111114</v>
      </c>
      <c r="Q948" s="81" t="s">
        <v>1331</v>
      </c>
      <c r="R948" s="81"/>
      <c r="S948" s="81"/>
      <c r="T948" s="81" t="s">
        <v>2393</v>
      </c>
      <c r="U948" s="83">
        <v>41565.646736111114</v>
      </c>
      <c r="V948" s="85" t="s">
        <v>3355</v>
      </c>
      <c r="W948" s="81"/>
      <c r="X948" s="81"/>
      <c r="Y948" s="84" t="s">
        <v>5170</v>
      </c>
    </row>
    <row r="949" spans="1:25">
      <c r="A949" s="66" t="s">
        <v>442</v>
      </c>
      <c r="B949" s="66" t="s">
        <v>441</v>
      </c>
      <c r="C949" s="67"/>
      <c r="D949" s="68"/>
      <c r="E949" s="69"/>
      <c r="F949" s="70"/>
      <c r="G949" s="67"/>
      <c r="H949" s="71"/>
      <c r="I949" s="72"/>
      <c r="J949" s="72"/>
      <c r="K949" s="36"/>
      <c r="L949" s="79"/>
      <c r="M949" s="79"/>
      <c r="N949" s="74"/>
      <c r="O949" s="81" t="s">
        <v>622</v>
      </c>
      <c r="P949" s="83">
        <v>41567.054525462961</v>
      </c>
      <c r="Q949" s="81" t="s">
        <v>1332</v>
      </c>
      <c r="R949" s="81"/>
      <c r="S949" s="81"/>
      <c r="T949" s="81" t="s">
        <v>2393</v>
      </c>
      <c r="U949" s="83">
        <v>41567.054525462961</v>
      </c>
      <c r="V949" s="85" t="s">
        <v>3356</v>
      </c>
      <c r="W949" s="81"/>
      <c r="X949" s="81"/>
      <c r="Y949" s="84" t="s">
        <v>5171</v>
      </c>
    </row>
    <row r="950" spans="1:25">
      <c r="A950" s="66" t="s">
        <v>440</v>
      </c>
      <c r="B950" s="66" t="s">
        <v>441</v>
      </c>
      <c r="C950" s="67"/>
      <c r="D950" s="68"/>
      <c r="E950" s="69"/>
      <c r="F950" s="70"/>
      <c r="G950" s="67"/>
      <c r="H950" s="71"/>
      <c r="I950" s="72"/>
      <c r="J950" s="72"/>
      <c r="K950" s="36"/>
      <c r="L950" s="79"/>
      <c r="M950" s="79"/>
      <c r="N950" s="74"/>
      <c r="O950" s="81" t="s">
        <v>622</v>
      </c>
      <c r="P950" s="83">
        <v>41565.647592592592</v>
      </c>
      <c r="Q950" s="81" t="s">
        <v>1332</v>
      </c>
      <c r="R950" s="81"/>
      <c r="S950" s="81"/>
      <c r="T950" s="81" t="s">
        <v>2393</v>
      </c>
      <c r="U950" s="83">
        <v>41565.647592592592</v>
      </c>
      <c r="V950" s="85" t="s">
        <v>3357</v>
      </c>
      <c r="W950" s="81"/>
      <c r="X950" s="81"/>
      <c r="Y950" s="84" t="s">
        <v>5172</v>
      </c>
    </row>
    <row r="951" spans="1:25">
      <c r="A951" s="66" t="s">
        <v>443</v>
      </c>
      <c r="B951" s="66" t="s">
        <v>531</v>
      </c>
      <c r="C951" s="67"/>
      <c r="D951" s="68"/>
      <c r="E951" s="69"/>
      <c r="F951" s="70"/>
      <c r="G951" s="67"/>
      <c r="H951" s="71"/>
      <c r="I951" s="72"/>
      <c r="J951" s="72"/>
      <c r="K951" s="36"/>
      <c r="L951" s="79"/>
      <c r="M951" s="79"/>
      <c r="N951" s="74"/>
      <c r="O951" s="81" t="s">
        <v>622</v>
      </c>
      <c r="P951" s="83">
        <v>41565.440509259257</v>
      </c>
      <c r="Q951" s="81" t="s">
        <v>715</v>
      </c>
      <c r="R951" s="81"/>
      <c r="S951" s="81"/>
      <c r="T951" s="81" t="s">
        <v>2393</v>
      </c>
      <c r="U951" s="83">
        <v>41565.440509259257</v>
      </c>
      <c r="V951" s="85" t="s">
        <v>3358</v>
      </c>
      <c r="W951" s="81"/>
      <c r="X951" s="81"/>
      <c r="Y951" s="84" t="s">
        <v>5173</v>
      </c>
    </row>
    <row r="952" spans="1:25">
      <c r="A952" s="66" t="s">
        <v>440</v>
      </c>
      <c r="B952" s="66" t="s">
        <v>531</v>
      </c>
      <c r="C952" s="67"/>
      <c r="D952" s="68"/>
      <c r="E952" s="69"/>
      <c r="F952" s="70"/>
      <c r="G952" s="67"/>
      <c r="H952" s="71"/>
      <c r="I952" s="72"/>
      <c r="J952" s="72"/>
      <c r="K952" s="36"/>
      <c r="L952" s="79"/>
      <c r="M952" s="79"/>
      <c r="N952" s="74"/>
      <c r="O952" s="81" t="s">
        <v>622</v>
      </c>
      <c r="P952" s="83">
        <v>41565.655798611115</v>
      </c>
      <c r="Q952" s="81" t="s">
        <v>715</v>
      </c>
      <c r="R952" s="81"/>
      <c r="S952" s="81"/>
      <c r="T952" s="81" t="s">
        <v>2393</v>
      </c>
      <c r="U952" s="83">
        <v>41565.655798611115</v>
      </c>
      <c r="V952" s="85" t="s">
        <v>3359</v>
      </c>
      <c r="W952" s="81"/>
      <c r="X952" s="81"/>
      <c r="Y952" s="84" t="s">
        <v>5174</v>
      </c>
    </row>
    <row r="953" spans="1:25">
      <c r="A953" s="66" t="s">
        <v>443</v>
      </c>
      <c r="B953" s="66" t="s">
        <v>388</v>
      </c>
      <c r="C953" s="67"/>
      <c r="D953" s="68"/>
      <c r="E953" s="69"/>
      <c r="F953" s="70"/>
      <c r="G953" s="67"/>
      <c r="H953" s="71"/>
      <c r="I953" s="72"/>
      <c r="J953" s="72"/>
      <c r="K953" s="36"/>
      <c r="L953" s="79"/>
      <c r="M953" s="79"/>
      <c r="N953" s="74"/>
      <c r="O953" s="81" t="s">
        <v>622</v>
      </c>
      <c r="P953" s="83">
        <v>41565.440509259257</v>
      </c>
      <c r="Q953" s="81" t="s">
        <v>715</v>
      </c>
      <c r="R953" s="81"/>
      <c r="S953" s="81"/>
      <c r="T953" s="81" t="s">
        <v>2393</v>
      </c>
      <c r="U953" s="83">
        <v>41565.440509259257</v>
      </c>
      <c r="V953" s="85" t="s">
        <v>3358</v>
      </c>
      <c r="W953" s="81"/>
      <c r="X953" s="81"/>
      <c r="Y953" s="84" t="s">
        <v>5173</v>
      </c>
    </row>
    <row r="954" spans="1:25">
      <c r="A954" s="66" t="s">
        <v>385</v>
      </c>
      <c r="B954" s="66" t="s">
        <v>443</v>
      </c>
      <c r="C954" s="67"/>
      <c r="D954" s="68"/>
      <c r="E954" s="69"/>
      <c r="F954" s="70"/>
      <c r="G954" s="67"/>
      <c r="H954" s="71"/>
      <c r="I954" s="72"/>
      <c r="J954" s="72"/>
      <c r="K954" s="36"/>
      <c r="L954" s="79"/>
      <c r="M954" s="79"/>
      <c r="N954" s="74"/>
      <c r="O954" s="81" t="s">
        <v>622</v>
      </c>
      <c r="P954" s="83">
        <v>41566.939664351848</v>
      </c>
      <c r="Q954" s="81" t="s">
        <v>1333</v>
      </c>
      <c r="R954" s="81"/>
      <c r="S954" s="81"/>
      <c r="T954" s="81" t="s">
        <v>2393</v>
      </c>
      <c r="U954" s="83">
        <v>41566.939664351848</v>
      </c>
      <c r="V954" s="85" t="s">
        <v>3360</v>
      </c>
      <c r="W954" s="81"/>
      <c r="X954" s="81"/>
      <c r="Y954" s="84" t="s">
        <v>5175</v>
      </c>
    </row>
    <row r="955" spans="1:25">
      <c r="A955" s="66" t="s">
        <v>388</v>
      </c>
      <c r="B955" s="66" t="s">
        <v>443</v>
      </c>
      <c r="C955" s="67"/>
      <c r="D955" s="68"/>
      <c r="E955" s="69"/>
      <c r="F955" s="70"/>
      <c r="G955" s="67"/>
      <c r="H955" s="71"/>
      <c r="I955" s="72"/>
      <c r="J955" s="72"/>
      <c r="K955" s="36"/>
      <c r="L955" s="79"/>
      <c r="M955" s="79"/>
      <c r="N955" s="74"/>
      <c r="O955" s="81" t="s">
        <v>622</v>
      </c>
      <c r="P955" s="83">
        <v>41565.440243055556</v>
      </c>
      <c r="Q955" s="81" t="s">
        <v>1047</v>
      </c>
      <c r="R955" s="81"/>
      <c r="S955" s="81"/>
      <c r="T955" s="81" t="s">
        <v>2393</v>
      </c>
      <c r="U955" s="83">
        <v>41565.440243055556</v>
      </c>
      <c r="V955" s="85" t="s">
        <v>3027</v>
      </c>
      <c r="W955" s="81"/>
      <c r="X955" s="81"/>
      <c r="Y955" s="84" t="s">
        <v>4842</v>
      </c>
    </row>
    <row r="956" spans="1:25">
      <c r="A956" s="66" t="s">
        <v>440</v>
      </c>
      <c r="B956" s="66" t="s">
        <v>443</v>
      </c>
      <c r="C956" s="67"/>
      <c r="D956" s="68"/>
      <c r="E956" s="69"/>
      <c r="F956" s="70"/>
      <c r="G956" s="67"/>
      <c r="H956" s="71"/>
      <c r="I956" s="72"/>
      <c r="J956" s="72"/>
      <c r="K956" s="36"/>
      <c r="L956" s="79"/>
      <c r="M956" s="79"/>
      <c r="N956" s="74"/>
      <c r="O956" s="81" t="s">
        <v>622</v>
      </c>
      <c r="P956" s="83">
        <v>41565.655798611115</v>
      </c>
      <c r="Q956" s="81" t="s">
        <v>715</v>
      </c>
      <c r="R956" s="81"/>
      <c r="S956" s="81"/>
      <c r="T956" s="81" t="s">
        <v>2393</v>
      </c>
      <c r="U956" s="83">
        <v>41565.655798611115</v>
      </c>
      <c r="V956" s="85" t="s">
        <v>3359</v>
      </c>
      <c r="W956" s="81"/>
      <c r="X956" s="81"/>
      <c r="Y956" s="84" t="s">
        <v>5174</v>
      </c>
    </row>
    <row r="957" spans="1:25">
      <c r="A957" s="66" t="s">
        <v>440</v>
      </c>
      <c r="B957" s="66" t="s">
        <v>515</v>
      </c>
      <c r="C957" s="67"/>
      <c r="D957" s="68"/>
      <c r="E957" s="69"/>
      <c r="F957" s="70"/>
      <c r="G957" s="67"/>
      <c r="H957" s="71"/>
      <c r="I957" s="72"/>
      <c r="J957" s="72"/>
      <c r="K957" s="36"/>
      <c r="L957" s="79"/>
      <c r="M957" s="79"/>
      <c r="N957" s="74"/>
      <c r="O957" s="81" t="s">
        <v>622</v>
      </c>
      <c r="P957" s="83">
        <v>41565.692824074074</v>
      </c>
      <c r="Q957" s="81" t="s">
        <v>1334</v>
      </c>
      <c r="R957" s="81"/>
      <c r="S957" s="81"/>
      <c r="T957" s="81" t="s">
        <v>2494</v>
      </c>
      <c r="U957" s="83">
        <v>41565.692824074074</v>
      </c>
      <c r="V957" s="85" t="s">
        <v>3361</v>
      </c>
      <c r="W957" s="81"/>
      <c r="X957" s="81"/>
      <c r="Y957" s="84" t="s">
        <v>5176</v>
      </c>
    </row>
    <row r="958" spans="1:25">
      <c r="A958" s="66" t="s">
        <v>417</v>
      </c>
      <c r="B958" s="66" t="s">
        <v>493</v>
      </c>
      <c r="C958" s="67"/>
      <c r="D958" s="68"/>
      <c r="E958" s="69"/>
      <c r="F958" s="70"/>
      <c r="G958" s="67"/>
      <c r="H958" s="71"/>
      <c r="I958" s="72"/>
      <c r="J958" s="72"/>
      <c r="K958" s="36"/>
      <c r="L958" s="79"/>
      <c r="M958" s="79"/>
      <c r="N958" s="74"/>
      <c r="O958" s="81" t="s">
        <v>622</v>
      </c>
      <c r="P958" s="83">
        <v>41565.054513888892</v>
      </c>
      <c r="Q958" s="81" t="s">
        <v>1335</v>
      </c>
      <c r="R958" s="81"/>
      <c r="S958" s="81"/>
      <c r="T958" s="81" t="s">
        <v>2395</v>
      </c>
      <c r="U958" s="83">
        <v>41565.054513888892</v>
      </c>
      <c r="V958" s="85" t="s">
        <v>3362</v>
      </c>
      <c r="W958" s="81"/>
      <c r="X958" s="81"/>
      <c r="Y958" s="84" t="s">
        <v>5177</v>
      </c>
    </row>
    <row r="959" spans="1:25">
      <c r="A959" s="66" t="s">
        <v>417</v>
      </c>
      <c r="B959" s="66" t="s">
        <v>493</v>
      </c>
      <c r="C959" s="67"/>
      <c r="D959" s="68"/>
      <c r="E959" s="69"/>
      <c r="F959" s="70"/>
      <c r="G959" s="67"/>
      <c r="H959" s="71"/>
      <c r="I959" s="72"/>
      <c r="J959" s="72"/>
      <c r="K959" s="36"/>
      <c r="L959" s="79"/>
      <c r="M959" s="79"/>
      <c r="N959" s="74"/>
      <c r="O959" s="81" t="s">
        <v>622</v>
      </c>
      <c r="P959" s="83">
        <v>41565.527025462965</v>
      </c>
      <c r="Q959" s="81" t="s">
        <v>1336</v>
      </c>
      <c r="R959" s="81"/>
      <c r="S959" s="81"/>
      <c r="T959" s="81" t="s">
        <v>2395</v>
      </c>
      <c r="U959" s="83">
        <v>41565.527025462965</v>
      </c>
      <c r="V959" s="85" t="s">
        <v>3363</v>
      </c>
      <c r="W959" s="81"/>
      <c r="X959" s="81"/>
      <c r="Y959" s="84" t="s">
        <v>5178</v>
      </c>
    </row>
    <row r="960" spans="1:25">
      <c r="A960" s="66" t="s">
        <v>417</v>
      </c>
      <c r="B960" s="66" t="s">
        <v>502</v>
      </c>
      <c r="C960" s="67"/>
      <c r="D960" s="68"/>
      <c r="E960" s="69"/>
      <c r="F960" s="70"/>
      <c r="G960" s="67"/>
      <c r="H960" s="71"/>
      <c r="I960" s="72"/>
      <c r="J960" s="72"/>
      <c r="K960" s="36"/>
      <c r="L960" s="79"/>
      <c r="M960" s="79"/>
      <c r="N960" s="74"/>
      <c r="O960" s="81" t="s">
        <v>622</v>
      </c>
      <c r="P960" s="83">
        <v>41565.610208333332</v>
      </c>
      <c r="Q960" s="81" t="s">
        <v>1337</v>
      </c>
      <c r="R960" s="81"/>
      <c r="S960" s="81"/>
      <c r="T960" s="81" t="s">
        <v>2393</v>
      </c>
      <c r="U960" s="83">
        <v>41565.610208333332</v>
      </c>
      <c r="V960" s="85" t="s">
        <v>3364</v>
      </c>
      <c r="W960" s="81"/>
      <c r="X960" s="81"/>
      <c r="Y960" s="84" t="s">
        <v>5179</v>
      </c>
    </row>
    <row r="961" spans="1:25">
      <c r="A961" s="66" t="s">
        <v>417</v>
      </c>
      <c r="B961" s="66" t="s">
        <v>493</v>
      </c>
      <c r="C961" s="67"/>
      <c r="D961" s="68"/>
      <c r="E961" s="69"/>
      <c r="F961" s="70"/>
      <c r="G961" s="67"/>
      <c r="H961" s="71"/>
      <c r="I961" s="72"/>
      <c r="J961" s="72"/>
      <c r="K961" s="36"/>
      <c r="L961" s="79"/>
      <c r="M961" s="79"/>
      <c r="N961" s="74"/>
      <c r="O961" s="81" t="s">
        <v>622</v>
      </c>
      <c r="P961" s="83">
        <v>41565.704733796294</v>
      </c>
      <c r="Q961" s="81" t="s">
        <v>1338</v>
      </c>
      <c r="R961" s="81"/>
      <c r="S961" s="81"/>
      <c r="T961" s="81" t="s">
        <v>2393</v>
      </c>
      <c r="U961" s="83">
        <v>41565.704733796294</v>
      </c>
      <c r="V961" s="85" t="s">
        <v>3365</v>
      </c>
      <c r="W961" s="81"/>
      <c r="X961" s="81"/>
      <c r="Y961" s="84" t="s">
        <v>5180</v>
      </c>
    </row>
    <row r="962" spans="1:25">
      <c r="A962" s="66" t="s">
        <v>417</v>
      </c>
      <c r="B962" s="66" t="s">
        <v>407</v>
      </c>
      <c r="C962" s="67"/>
      <c r="D962" s="68"/>
      <c r="E962" s="69"/>
      <c r="F962" s="70"/>
      <c r="G962" s="67"/>
      <c r="H962" s="71"/>
      <c r="I962" s="72"/>
      <c r="J962" s="72"/>
      <c r="K962" s="36"/>
      <c r="L962" s="79"/>
      <c r="M962" s="79"/>
      <c r="N962" s="74"/>
      <c r="O962" s="81" t="s">
        <v>622</v>
      </c>
      <c r="P962" s="83">
        <v>41566.728692129633</v>
      </c>
      <c r="Q962" s="81" t="s">
        <v>1339</v>
      </c>
      <c r="R962" s="81"/>
      <c r="S962" s="81"/>
      <c r="T962" s="81" t="s">
        <v>2495</v>
      </c>
      <c r="U962" s="83">
        <v>41566.728692129633</v>
      </c>
      <c r="V962" s="85" t="s">
        <v>3366</v>
      </c>
      <c r="W962" s="81"/>
      <c r="X962" s="81"/>
      <c r="Y962" s="84" t="s">
        <v>5181</v>
      </c>
    </row>
    <row r="963" spans="1:25">
      <c r="A963" s="66" t="s">
        <v>440</v>
      </c>
      <c r="B963" s="66" t="s">
        <v>417</v>
      </c>
      <c r="C963" s="67"/>
      <c r="D963" s="68"/>
      <c r="E963" s="69"/>
      <c r="F963" s="70"/>
      <c r="G963" s="67"/>
      <c r="H963" s="71"/>
      <c r="I963" s="72"/>
      <c r="J963" s="72"/>
      <c r="K963" s="36"/>
      <c r="L963" s="79"/>
      <c r="M963" s="79"/>
      <c r="N963" s="74"/>
      <c r="O963" s="81" t="s">
        <v>622</v>
      </c>
      <c r="P963" s="83">
        <v>41565.705891203703</v>
      </c>
      <c r="Q963" s="81" t="s">
        <v>1315</v>
      </c>
      <c r="R963" s="81"/>
      <c r="S963" s="81"/>
      <c r="T963" s="81" t="s">
        <v>2393</v>
      </c>
      <c r="U963" s="83">
        <v>41565.705891203703</v>
      </c>
      <c r="V963" s="85" t="s">
        <v>3367</v>
      </c>
      <c r="W963" s="81"/>
      <c r="X963" s="81"/>
      <c r="Y963" s="84" t="s">
        <v>5182</v>
      </c>
    </row>
    <row r="964" spans="1:25">
      <c r="A964" s="66" t="s">
        <v>440</v>
      </c>
      <c r="B964" s="66" t="s">
        <v>601</v>
      </c>
      <c r="C964" s="67"/>
      <c r="D964" s="68"/>
      <c r="E964" s="69"/>
      <c r="F964" s="70"/>
      <c r="G964" s="67"/>
      <c r="H964" s="71"/>
      <c r="I964" s="72"/>
      <c r="J964" s="72"/>
      <c r="K964" s="36"/>
      <c r="L964" s="79"/>
      <c r="M964" s="79"/>
      <c r="N964" s="74"/>
      <c r="O964" s="81" t="s">
        <v>622</v>
      </c>
      <c r="P964" s="83">
        <v>41565.835127314815</v>
      </c>
      <c r="Q964" s="81" t="s">
        <v>1340</v>
      </c>
      <c r="R964" s="85" t="s">
        <v>2249</v>
      </c>
      <c r="S964" s="81" t="s">
        <v>2368</v>
      </c>
      <c r="T964" s="81" t="s">
        <v>2494</v>
      </c>
      <c r="U964" s="83">
        <v>41565.835127314815</v>
      </c>
      <c r="V964" s="85" t="s">
        <v>3368</v>
      </c>
      <c r="W964" s="81"/>
      <c r="X964" s="81"/>
      <c r="Y964" s="84" t="s">
        <v>5183</v>
      </c>
    </row>
    <row r="965" spans="1:25">
      <c r="A965" s="66" t="s">
        <v>395</v>
      </c>
      <c r="B965" s="66" t="s">
        <v>396</v>
      </c>
      <c r="C965" s="67"/>
      <c r="D965" s="68"/>
      <c r="E965" s="69"/>
      <c r="F965" s="70"/>
      <c r="G965" s="67"/>
      <c r="H965" s="71"/>
      <c r="I965" s="72"/>
      <c r="J965" s="72"/>
      <c r="K965" s="36"/>
      <c r="L965" s="79"/>
      <c r="M965" s="79"/>
      <c r="N965" s="74"/>
      <c r="O965" s="81" t="s">
        <v>622</v>
      </c>
      <c r="P965" s="83">
        <v>41566.477673611109</v>
      </c>
      <c r="Q965" s="81" t="s">
        <v>1063</v>
      </c>
      <c r="R965" s="81"/>
      <c r="S965" s="81"/>
      <c r="T965" s="81" t="s">
        <v>2393</v>
      </c>
      <c r="U965" s="83">
        <v>41566.477673611109</v>
      </c>
      <c r="V965" s="85" t="s">
        <v>3046</v>
      </c>
      <c r="W965" s="81"/>
      <c r="X965" s="81"/>
      <c r="Y965" s="84" t="s">
        <v>4861</v>
      </c>
    </row>
    <row r="966" spans="1:25">
      <c r="A966" s="66" t="s">
        <v>396</v>
      </c>
      <c r="B966" s="66" t="s">
        <v>493</v>
      </c>
      <c r="C966" s="67"/>
      <c r="D966" s="68"/>
      <c r="E966" s="69"/>
      <c r="F966" s="70"/>
      <c r="G966" s="67"/>
      <c r="H966" s="71"/>
      <c r="I966" s="72"/>
      <c r="J966" s="72"/>
      <c r="K966" s="36"/>
      <c r="L966" s="79"/>
      <c r="M966" s="79"/>
      <c r="N966" s="74"/>
      <c r="O966" s="81" t="s">
        <v>622</v>
      </c>
      <c r="P966" s="83">
        <v>41563.826122685183</v>
      </c>
      <c r="Q966" s="81" t="s">
        <v>651</v>
      </c>
      <c r="R966" s="81"/>
      <c r="S966" s="81"/>
      <c r="T966" s="81" t="s">
        <v>2393</v>
      </c>
      <c r="U966" s="83">
        <v>41563.826122685183</v>
      </c>
      <c r="V966" s="85" t="s">
        <v>3369</v>
      </c>
      <c r="W966" s="81"/>
      <c r="X966" s="81"/>
      <c r="Y966" s="84" t="s">
        <v>5184</v>
      </c>
    </row>
    <row r="967" spans="1:25">
      <c r="A967" s="66" t="s">
        <v>396</v>
      </c>
      <c r="B967" s="66" t="s">
        <v>396</v>
      </c>
      <c r="C967" s="67"/>
      <c r="D967" s="68"/>
      <c r="E967" s="69"/>
      <c r="F967" s="70"/>
      <c r="G967" s="67"/>
      <c r="H967" s="71"/>
      <c r="I967" s="72"/>
      <c r="J967" s="72"/>
      <c r="K967" s="36"/>
      <c r="L967" s="79"/>
      <c r="M967" s="79"/>
      <c r="N967" s="74"/>
      <c r="O967" s="81" t="s">
        <v>179</v>
      </c>
      <c r="P967" s="83">
        <v>41565.76085648148</v>
      </c>
      <c r="Q967" s="81" t="s">
        <v>1341</v>
      </c>
      <c r="R967" s="81"/>
      <c r="S967" s="81"/>
      <c r="T967" s="81" t="s">
        <v>2393</v>
      </c>
      <c r="U967" s="83">
        <v>41565.76085648148</v>
      </c>
      <c r="V967" s="85" t="s">
        <v>3370</v>
      </c>
      <c r="W967" s="81"/>
      <c r="X967" s="81"/>
      <c r="Y967" s="84" t="s">
        <v>5185</v>
      </c>
    </row>
    <row r="968" spans="1:25">
      <c r="A968" s="66" t="s">
        <v>396</v>
      </c>
      <c r="B968" s="66" t="s">
        <v>440</v>
      </c>
      <c r="C968" s="67"/>
      <c r="D968" s="68"/>
      <c r="E968" s="69"/>
      <c r="F968" s="70"/>
      <c r="G968" s="67"/>
      <c r="H968" s="71"/>
      <c r="I968" s="72"/>
      <c r="J968" s="72"/>
      <c r="K968" s="36"/>
      <c r="L968" s="79"/>
      <c r="M968" s="79"/>
      <c r="N968" s="74"/>
      <c r="O968" s="81" t="s">
        <v>622</v>
      </c>
      <c r="P968" s="83">
        <v>41565.762557870374</v>
      </c>
      <c r="Q968" s="81" t="s">
        <v>1342</v>
      </c>
      <c r="R968" s="81"/>
      <c r="S968" s="81"/>
      <c r="T968" s="81" t="s">
        <v>2393</v>
      </c>
      <c r="U968" s="83">
        <v>41565.762557870374</v>
      </c>
      <c r="V968" s="85" t="s">
        <v>3371</v>
      </c>
      <c r="W968" s="81"/>
      <c r="X968" s="81"/>
      <c r="Y968" s="84" t="s">
        <v>5186</v>
      </c>
    </row>
    <row r="969" spans="1:25">
      <c r="A969" s="66" t="s">
        <v>396</v>
      </c>
      <c r="B969" s="66" t="s">
        <v>396</v>
      </c>
      <c r="C969" s="67"/>
      <c r="D969" s="68"/>
      <c r="E969" s="69"/>
      <c r="F969" s="70"/>
      <c r="G969" s="67"/>
      <c r="H969" s="71"/>
      <c r="I969" s="72"/>
      <c r="J969" s="72"/>
      <c r="K969" s="36"/>
      <c r="L969" s="79"/>
      <c r="M969" s="79"/>
      <c r="N969" s="74"/>
      <c r="O969" s="81" t="s">
        <v>179</v>
      </c>
      <c r="P969" s="83">
        <v>41565.771122685182</v>
      </c>
      <c r="Q969" s="81" t="s">
        <v>1343</v>
      </c>
      <c r="R969" s="81"/>
      <c r="S969" s="81"/>
      <c r="T969" s="81" t="s">
        <v>2393</v>
      </c>
      <c r="U969" s="83">
        <v>41565.771122685182</v>
      </c>
      <c r="V969" s="85" t="s">
        <v>3372</v>
      </c>
      <c r="W969" s="81"/>
      <c r="X969" s="81"/>
      <c r="Y969" s="84" t="s">
        <v>5187</v>
      </c>
    </row>
    <row r="970" spans="1:25">
      <c r="A970" s="66" t="s">
        <v>396</v>
      </c>
      <c r="B970" s="66" t="s">
        <v>396</v>
      </c>
      <c r="C970" s="67"/>
      <c r="D970" s="68"/>
      <c r="E970" s="69"/>
      <c r="F970" s="70"/>
      <c r="G970" s="67"/>
      <c r="H970" s="71"/>
      <c r="I970" s="72"/>
      <c r="J970" s="72"/>
      <c r="K970" s="36"/>
      <c r="L970" s="79"/>
      <c r="M970" s="79"/>
      <c r="N970" s="74"/>
      <c r="O970" s="81" t="s">
        <v>179</v>
      </c>
      <c r="P970" s="83">
        <v>41566.073703703703</v>
      </c>
      <c r="Q970" s="81" t="s">
        <v>1344</v>
      </c>
      <c r="R970" s="81"/>
      <c r="S970" s="81"/>
      <c r="T970" s="81" t="s">
        <v>2393</v>
      </c>
      <c r="U970" s="83">
        <v>41566.073703703703</v>
      </c>
      <c r="V970" s="85" t="s">
        <v>3373</v>
      </c>
      <c r="W970" s="81"/>
      <c r="X970" s="81"/>
      <c r="Y970" s="84" t="s">
        <v>5188</v>
      </c>
    </row>
    <row r="971" spans="1:25">
      <c r="A971" s="66" t="s">
        <v>396</v>
      </c>
      <c r="B971" s="66" t="s">
        <v>395</v>
      </c>
      <c r="C971" s="67"/>
      <c r="D971" s="68"/>
      <c r="E971" s="69"/>
      <c r="F971" s="70"/>
      <c r="G971" s="67"/>
      <c r="H971" s="71"/>
      <c r="I971" s="72"/>
      <c r="J971" s="72"/>
      <c r="K971" s="36"/>
      <c r="L971" s="79"/>
      <c r="M971" s="79"/>
      <c r="N971" s="74"/>
      <c r="O971" s="81" t="s">
        <v>622</v>
      </c>
      <c r="P971" s="83">
        <v>41566.992650462962</v>
      </c>
      <c r="Q971" s="81" t="s">
        <v>1064</v>
      </c>
      <c r="R971" s="81"/>
      <c r="S971" s="81"/>
      <c r="T971" s="81" t="s">
        <v>2393</v>
      </c>
      <c r="U971" s="83">
        <v>41566.992650462962</v>
      </c>
      <c r="V971" s="85" t="s">
        <v>3047</v>
      </c>
      <c r="W971" s="81"/>
      <c r="X971" s="81"/>
      <c r="Y971" s="84" t="s">
        <v>4862</v>
      </c>
    </row>
    <row r="972" spans="1:25">
      <c r="A972" s="66" t="s">
        <v>396</v>
      </c>
      <c r="B972" s="66" t="s">
        <v>395</v>
      </c>
      <c r="C972" s="67"/>
      <c r="D972" s="68"/>
      <c r="E972" s="69"/>
      <c r="F972" s="70"/>
      <c r="G972" s="67"/>
      <c r="H972" s="71"/>
      <c r="I972" s="72"/>
      <c r="J972" s="72"/>
      <c r="K972" s="36"/>
      <c r="L972" s="79"/>
      <c r="M972" s="79"/>
      <c r="N972" s="74"/>
      <c r="O972" s="81" t="s">
        <v>622</v>
      </c>
      <c r="P972" s="83">
        <v>41567.003194444442</v>
      </c>
      <c r="Q972" s="81" t="s">
        <v>1065</v>
      </c>
      <c r="R972" s="81"/>
      <c r="S972" s="81"/>
      <c r="T972" s="81" t="s">
        <v>2393</v>
      </c>
      <c r="U972" s="83">
        <v>41567.003194444442</v>
      </c>
      <c r="V972" s="85" t="s">
        <v>3048</v>
      </c>
      <c r="W972" s="81"/>
      <c r="X972" s="81"/>
      <c r="Y972" s="84" t="s">
        <v>4863</v>
      </c>
    </row>
    <row r="973" spans="1:25">
      <c r="A973" s="66" t="s">
        <v>440</v>
      </c>
      <c r="B973" s="66" t="s">
        <v>396</v>
      </c>
      <c r="C973" s="67"/>
      <c r="D973" s="68"/>
      <c r="E973" s="69"/>
      <c r="F973" s="70"/>
      <c r="G973" s="67"/>
      <c r="H973" s="71"/>
      <c r="I973" s="72"/>
      <c r="J973" s="72"/>
      <c r="K973" s="36"/>
      <c r="L973" s="79"/>
      <c r="M973" s="79"/>
      <c r="N973" s="74"/>
      <c r="O973" s="81" t="s">
        <v>622</v>
      </c>
      <c r="P973" s="83">
        <v>41565.890729166669</v>
      </c>
      <c r="Q973" s="81" t="s">
        <v>1201</v>
      </c>
      <c r="R973" s="81"/>
      <c r="S973" s="81"/>
      <c r="T973" s="81" t="s">
        <v>2393</v>
      </c>
      <c r="U973" s="83">
        <v>41565.890729166669</v>
      </c>
      <c r="V973" s="85" t="s">
        <v>3374</v>
      </c>
      <c r="W973" s="81"/>
      <c r="X973" s="81"/>
      <c r="Y973" s="84" t="s">
        <v>5189</v>
      </c>
    </row>
    <row r="974" spans="1:25">
      <c r="A974" s="66" t="s">
        <v>374</v>
      </c>
      <c r="B974" s="66" t="s">
        <v>588</v>
      </c>
      <c r="C974" s="67"/>
      <c r="D974" s="68"/>
      <c r="E974" s="69"/>
      <c r="F974" s="70"/>
      <c r="G974" s="67"/>
      <c r="H974" s="71"/>
      <c r="I974" s="72"/>
      <c r="J974" s="72"/>
      <c r="K974" s="36"/>
      <c r="L974" s="79"/>
      <c r="M974" s="79"/>
      <c r="N974" s="74"/>
      <c r="O974" s="81" t="s">
        <v>622</v>
      </c>
      <c r="P974" s="83">
        <v>41566.672754629632</v>
      </c>
      <c r="Q974" s="81" t="s">
        <v>1345</v>
      </c>
      <c r="R974" s="81"/>
      <c r="S974" s="81"/>
      <c r="T974" s="81" t="s">
        <v>2393</v>
      </c>
      <c r="U974" s="83">
        <v>41566.672754629632</v>
      </c>
      <c r="V974" s="85" t="s">
        <v>3375</v>
      </c>
      <c r="W974" s="81"/>
      <c r="X974" s="81"/>
      <c r="Y974" s="84" t="s">
        <v>5190</v>
      </c>
    </row>
    <row r="975" spans="1:25">
      <c r="A975" s="66" t="s">
        <v>440</v>
      </c>
      <c r="B975" s="66" t="s">
        <v>588</v>
      </c>
      <c r="C975" s="67"/>
      <c r="D975" s="68"/>
      <c r="E975" s="69"/>
      <c r="F975" s="70"/>
      <c r="G975" s="67"/>
      <c r="H975" s="71"/>
      <c r="I975" s="72"/>
      <c r="J975" s="72"/>
      <c r="K975" s="36"/>
      <c r="L975" s="79"/>
      <c r="M975" s="79"/>
      <c r="N975" s="74"/>
      <c r="O975" s="81" t="s">
        <v>622</v>
      </c>
      <c r="P975" s="83">
        <v>41566.792187500003</v>
      </c>
      <c r="Q975" s="81" t="s">
        <v>1346</v>
      </c>
      <c r="R975" s="81"/>
      <c r="S975" s="81"/>
      <c r="T975" s="81" t="s">
        <v>2393</v>
      </c>
      <c r="U975" s="83">
        <v>41566.792187500003</v>
      </c>
      <c r="V975" s="85" t="s">
        <v>3376</v>
      </c>
      <c r="W975" s="81"/>
      <c r="X975" s="81"/>
      <c r="Y975" s="84" t="s">
        <v>5191</v>
      </c>
    </row>
    <row r="976" spans="1:25">
      <c r="A976" s="66" t="s">
        <v>440</v>
      </c>
      <c r="B976" s="66" t="s">
        <v>588</v>
      </c>
      <c r="C976" s="67"/>
      <c r="D976" s="68"/>
      <c r="E976" s="69"/>
      <c r="F976" s="70"/>
      <c r="G976" s="67"/>
      <c r="H976" s="71"/>
      <c r="I976" s="72"/>
      <c r="J976" s="72"/>
      <c r="K976" s="36"/>
      <c r="L976" s="79"/>
      <c r="M976" s="79"/>
      <c r="N976" s="74"/>
      <c r="O976" s="81" t="s">
        <v>622</v>
      </c>
      <c r="P976" s="83">
        <v>41566.793495370373</v>
      </c>
      <c r="Q976" s="81" t="s">
        <v>1347</v>
      </c>
      <c r="R976" s="81"/>
      <c r="S976" s="81"/>
      <c r="T976" s="81" t="s">
        <v>2393</v>
      </c>
      <c r="U976" s="83">
        <v>41566.793495370373</v>
      </c>
      <c r="V976" s="85" t="s">
        <v>3377</v>
      </c>
      <c r="W976" s="81"/>
      <c r="X976" s="81"/>
      <c r="Y976" s="84" t="s">
        <v>5192</v>
      </c>
    </row>
    <row r="977" spans="1:25">
      <c r="A977" s="66" t="s">
        <v>440</v>
      </c>
      <c r="B977" s="66" t="s">
        <v>588</v>
      </c>
      <c r="C977" s="67"/>
      <c r="D977" s="68"/>
      <c r="E977" s="69"/>
      <c r="F977" s="70"/>
      <c r="G977" s="67"/>
      <c r="H977" s="71"/>
      <c r="I977" s="72"/>
      <c r="J977" s="72"/>
      <c r="K977" s="36"/>
      <c r="L977" s="79"/>
      <c r="M977" s="79"/>
      <c r="N977" s="74"/>
      <c r="O977" s="81" t="s">
        <v>622</v>
      </c>
      <c r="P977" s="83">
        <v>41566.804224537038</v>
      </c>
      <c r="Q977" s="81" t="s">
        <v>1348</v>
      </c>
      <c r="R977" s="81"/>
      <c r="S977" s="81"/>
      <c r="T977" s="81" t="s">
        <v>2393</v>
      </c>
      <c r="U977" s="83">
        <v>41566.804224537038</v>
      </c>
      <c r="V977" s="85" t="s">
        <v>3378</v>
      </c>
      <c r="W977" s="81"/>
      <c r="X977" s="81"/>
      <c r="Y977" s="84" t="s">
        <v>5193</v>
      </c>
    </row>
    <row r="978" spans="1:25">
      <c r="A978" s="66" t="s">
        <v>385</v>
      </c>
      <c r="B978" s="66" t="s">
        <v>489</v>
      </c>
      <c r="C978" s="67"/>
      <c r="D978" s="68"/>
      <c r="E978" s="69"/>
      <c r="F978" s="70"/>
      <c r="G978" s="67"/>
      <c r="H978" s="71"/>
      <c r="I978" s="72"/>
      <c r="J978" s="72"/>
      <c r="K978" s="36"/>
      <c r="L978" s="79"/>
      <c r="M978" s="79"/>
      <c r="N978" s="74"/>
      <c r="O978" s="81" t="s">
        <v>622</v>
      </c>
      <c r="P978" s="83">
        <v>41566.936226851853</v>
      </c>
      <c r="Q978" s="81" t="s">
        <v>676</v>
      </c>
      <c r="R978" s="85" t="s">
        <v>2145</v>
      </c>
      <c r="S978" s="81" t="s">
        <v>2338</v>
      </c>
      <c r="T978" s="81" t="s">
        <v>2393</v>
      </c>
      <c r="U978" s="83">
        <v>41566.936226851853</v>
      </c>
      <c r="V978" s="85" t="s">
        <v>3379</v>
      </c>
      <c r="W978" s="81"/>
      <c r="X978" s="81"/>
      <c r="Y978" s="84" t="s">
        <v>5194</v>
      </c>
    </row>
    <row r="979" spans="1:25">
      <c r="A979" s="66" t="s">
        <v>385</v>
      </c>
      <c r="B979" s="66" t="s">
        <v>413</v>
      </c>
      <c r="C979" s="67"/>
      <c r="D979" s="68"/>
      <c r="E979" s="69"/>
      <c r="F979" s="70"/>
      <c r="G979" s="67"/>
      <c r="H979" s="71"/>
      <c r="I979" s="72"/>
      <c r="J979" s="72"/>
      <c r="K979" s="36"/>
      <c r="L979" s="79"/>
      <c r="M979" s="79"/>
      <c r="N979" s="74"/>
      <c r="O979" s="81" t="s">
        <v>622</v>
      </c>
      <c r="P979" s="83">
        <v>41566.939664351848</v>
      </c>
      <c r="Q979" s="81" t="s">
        <v>1333</v>
      </c>
      <c r="R979" s="81"/>
      <c r="S979" s="81"/>
      <c r="T979" s="81" t="s">
        <v>2393</v>
      </c>
      <c r="U979" s="83">
        <v>41566.939664351848</v>
      </c>
      <c r="V979" s="85" t="s">
        <v>3360</v>
      </c>
      <c r="W979" s="81"/>
      <c r="X979" s="81"/>
      <c r="Y979" s="84" t="s">
        <v>5175</v>
      </c>
    </row>
    <row r="980" spans="1:25">
      <c r="A980" s="66" t="s">
        <v>385</v>
      </c>
      <c r="B980" s="66" t="s">
        <v>326</v>
      </c>
      <c r="C980" s="67"/>
      <c r="D980" s="68"/>
      <c r="E980" s="69"/>
      <c r="F980" s="70"/>
      <c r="G980" s="67"/>
      <c r="H980" s="71"/>
      <c r="I980" s="72"/>
      <c r="J980" s="72"/>
      <c r="K980" s="36"/>
      <c r="L980" s="79"/>
      <c r="M980" s="79"/>
      <c r="N980" s="74"/>
      <c r="O980" s="81" t="s">
        <v>622</v>
      </c>
      <c r="P980" s="83">
        <v>41566.939664351848</v>
      </c>
      <c r="Q980" s="81" t="s">
        <v>1333</v>
      </c>
      <c r="R980" s="81"/>
      <c r="S980" s="81"/>
      <c r="T980" s="81" t="s">
        <v>2393</v>
      </c>
      <c r="U980" s="83">
        <v>41566.939664351848</v>
      </c>
      <c r="V980" s="85" t="s">
        <v>3360</v>
      </c>
      <c r="W980" s="81"/>
      <c r="X980" s="81"/>
      <c r="Y980" s="84" t="s">
        <v>5175</v>
      </c>
    </row>
    <row r="981" spans="1:25">
      <c r="A981" s="66" t="s">
        <v>385</v>
      </c>
      <c r="B981" s="66" t="s">
        <v>482</v>
      </c>
      <c r="C981" s="67"/>
      <c r="D981" s="68"/>
      <c r="E981" s="69"/>
      <c r="F981" s="70"/>
      <c r="G981" s="67"/>
      <c r="H981" s="71"/>
      <c r="I981" s="72"/>
      <c r="J981" s="72"/>
      <c r="K981" s="36"/>
      <c r="L981" s="79"/>
      <c r="M981" s="79"/>
      <c r="N981" s="74"/>
      <c r="O981" s="81" t="s">
        <v>622</v>
      </c>
      <c r="P981" s="83">
        <v>41566.939664351848</v>
      </c>
      <c r="Q981" s="81" t="s">
        <v>1333</v>
      </c>
      <c r="R981" s="81"/>
      <c r="S981" s="81"/>
      <c r="T981" s="81" t="s">
        <v>2393</v>
      </c>
      <c r="U981" s="83">
        <v>41566.939664351848</v>
      </c>
      <c r="V981" s="85" t="s">
        <v>3360</v>
      </c>
      <c r="W981" s="81"/>
      <c r="X981" s="81"/>
      <c r="Y981" s="84" t="s">
        <v>5175</v>
      </c>
    </row>
    <row r="982" spans="1:25">
      <c r="A982" s="66" t="s">
        <v>385</v>
      </c>
      <c r="B982" s="66" t="s">
        <v>407</v>
      </c>
      <c r="C982" s="67"/>
      <c r="D982" s="68"/>
      <c r="E982" s="69"/>
      <c r="F982" s="70"/>
      <c r="G982" s="67"/>
      <c r="H982" s="71"/>
      <c r="I982" s="72"/>
      <c r="J982" s="72"/>
      <c r="K982" s="36"/>
      <c r="L982" s="79"/>
      <c r="M982" s="79"/>
      <c r="N982" s="74"/>
      <c r="O982" s="81" t="s">
        <v>622</v>
      </c>
      <c r="P982" s="83">
        <v>41566.939664351848</v>
      </c>
      <c r="Q982" s="81" t="s">
        <v>1333</v>
      </c>
      <c r="R982" s="81"/>
      <c r="S982" s="81"/>
      <c r="T982" s="81" t="s">
        <v>2393</v>
      </c>
      <c r="U982" s="83">
        <v>41566.939664351848</v>
      </c>
      <c r="V982" s="85" t="s">
        <v>3360</v>
      </c>
      <c r="W982" s="81"/>
      <c r="X982" s="81"/>
      <c r="Y982" s="84" t="s">
        <v>5175</v>
      </c>
    </row>
    <row r="983" spans="1:25">
      <c r="A983" s="66" t="s">
        <v>440</v>
      </c>
      <c r="B983" s="66" t="s">
        <v>385</v>
      </c>
      <c r="C983" s="67"/>
      <c r="D983" s="68"/>
      <c r="E983" s="69"/>
      <c r="F983" s="70"/>
      <c r="G983" s="67"/>
      <c r="H983" s="71"/>
      <c r="I983" s="72"/>
      <c r="J983" s="72"/>
      <c r="K983" s="36"/>
      <c r="L983" s="79"/>
      <c r="M983" s="79"/>
      <c r="N983" s="74"/>
      <c r="O983" s="81" t="s">
        <v>622</v>
      </c>
      <c r="P983" s="83">
        <v>41567.084039351852</v>
      </c>
      <c r="Q983" s="81" t="s">
        <v>1349</v>
      </c>
      <c r="R983" s="81"/>
      <c r="S983" s="81"/>
      <c r="T983" s="81" t="s">
        <v>2393</v>
      </c>
      <c r="U983" s="83">
        <v>41567.084039351852</v>
      </c>
      <c r="V983" s="85" t="s">
        <v>3380</v>
      </c>
      <c r="W983" s="81"/>
      <c r="X983" s="81"/>
      <c r="Y983" s="84" t="s">
        <v>5195</v>
      </c>
    </row>
    <row r="984" spans="1:25">
      <c r="A984" s="66" t="s">
        <v>444</v>
      </c>
      <c r="B984" s="66" t="s">
        <v>444</v>
      </c>
      <c r="C984" s="67"/>
      <c r="D984" s="68"/>
      <c r="E984" s="69"/>
      <c r="F984" s="70"/>
      <c r="G984" s="67"/>
      <c r="H984" s="71"/>
      <c r="I984" s="72"/>
      <c r="J984" s="72"/>
      <c r="K984" s="36"/>
      <c r="L984" s="79"/>
      <c r="M984" s="79"/>
      <c r="N984" s="74"/>
      <c r="O984" s="81" t="s">
        <v>179</v>
      </c>
      <c r="P984" s="83">
        <v>41564.864652777775</v>
      </c>
      <c r="Q984" s="81" t="s">
        <v>1350</v>
      </c>
      <c r="R984" s="85" t="s">
        <v>2163</v>
      </c>
      <c r="S984" s="81" t="s">
        <v>2349</v>
      </c>
      <c r="T984" s="81" t="s">
        <v>2393</v>
      </c>
      <c r="U984" s="83">
        <v>41564.864652777775</v>
      </c>
      <c r="V984" s="85" t="s">
        <v>3381</v>
      </c>
      <c r="W984" s="81"/>
      <c r="X984" s="81"/>
      <c r="Y984" s="84" t="s">
        <v>5196</v>
      </c>
    </row>
    <row r="985" spans="1:25">
      <c r="A985" s="66" t="s">
        <v>444</v>
      </c>
      <c r="B985" s="66" t="s">
        <v>494</v>
      </c>
      <c r="C985" s="67"/>
      <c r="D985" s="68"/>
      <c r="E985" s="69"/>
      <c r="F985" s="70"/>
      <c r="G985" s="67"/>
      <c r="H985" s="71"/>
      <c r="I985" s="72"/>
      <c r="J985" s="72"/>
      <c r="K985" s="36"/>
      <c r="L985" s="79"/>
      <c r="M985" s="79"/>
      <c r="N985" s="74"/>
      <c r="O985" s="81" t="s">
        <v>622</v>
      </c>
      <c r="P985" s="83">
        <v>41568.966134259259</v>
      </c>
      <c r="Q985" s="81" t="s">
        <v>1351</v>
      </c>
      <c r="R985" s="85" t="s">
        <v>2246</v>
      </c>
      <c r="S985" s="81" t="s">
        <v>2366</v>
      </c>
      <c r="T985" s="81" t="s">
        <v>2413</v>
      </c>
      <c r="U985" s="83">
        <v>41568.966134259259</v>
      </c>
      <c r="V985" s="85" t="s">
        <v>3382</v>
      </c>
      <c r="W985" s="81"/>
      <c r="X985" s="81"/>
      <c r="Y985" s="84" t="s">
        <v>5197</v>
      </c>
    </row>
    <row r="986" spans="1:25">
      <c r="A986" s="66" t="s">
        <v>445</v>
      </c>
      <c r="B986" s="66" t="s">
        <v>433</v>
      </c>
      <c r="C986" s="67"/>
      <c r="D986" s="68"/>
      <c r="E986" s="69"/>
      <c r="F986" s="70"/>
      <c r="G986" s="67"/>
      <c r="H986" s="71"/>
      <c r="I986" s="72"/>
      <c r="J986" s="72"/>
      <c r="K986" s="36"/>
      <c r="L986" s="79"/>
      <c r="M986" s="79"/>
      <c r="N986" s="74"/>
      <c r="O986" s="81" t="s">
        <v>622</v>
      </c>
      <c r="P986" s="83">
        <v>41563.831701388888</v>
      </c>
      <c r="Q986" s="81" t="s">
        <v>1352</v>
      </c>
      <c r="R986" s="81"/>
      <c r="S986" s="81"/>
      <c r="T986" s="81" t="s">
        <v>2393</v>
      </c>
      <c r="U986" s="83">
        <v>41563.831701388888</v>
      </c>
      <c r="V986" s="85" t="s">
        <v>3383</v>
      </c>
      <c r="W986" s="81"/>
      <c r="X986" s="81"/>
      <c r="Y986" s="84" t="s">
        <v>5198</v>
      </c>
    </row>
    <row r="987" spans="1:25">
      <c r="A987" s="66" t="s">
        <v>433</v>
      </c>
      <c r="B987" s="66" t="s">
        <v>504</v>
      </c>
      <c r="C987" s="67"/>
      <c r="D987" s="68"/>
      <c r="E987" s="69"/>
      <c r="F987" s="70"/>
      <c r="G987" s="67"/>
      <c r="H987" s="71"/>
      <c r="I987" s="72"/>
      <c r="J987" s="72"/>
      <c r="K987" s="36"/>
      <c r="L987" s="79"/>
      <c r="M987" s="79"/>
      <c r="N987" s="74"/>
      <c r="O987" s="81" t="s">
        <v>622</v>
      </c>
      <c r="P987" s="83">
        <v>41563.661817129629</v>
      </c>
      <c r="Q987" s="81" t="s">
        <v>1353</v>
      </c>
      <c r="R987" s="81"/>
      <c r="S987" s="81"/>
      <c r="T987" s="81" t="s">
        <v>2393</v>
      </c>
      <c r="U987" s="83">
        <v>41563.661817129629</v>
      </c>
      <c r="V987" s="85" t="s">
        <v>3384</v>
      </c>
      <c r="W987" s="81"/>
      <c r="X987" s="81"/>
      <c r="Y987" s="84" t="s">
        <v>5199</v>
      </c>
    </row>
    <row r="988" spans="1:25">
      <c r="A988" s="66" t="s">
        <v>433</v>
      </c>
      <c r="B988" s="66" t="s">
        <v>445</v>
      </c>
      <c r="C988" s="67"/>
      <c r="D988" s="68"/>
      <c r="E988" s="69"/>
      <c r="F988" s="70"/>
      <c r="G988" s="67"/>
      <c r="H988" s="71"/>
      <c r="I988" s="72"/>
      <c r="J988" s="72"/>
      <c r="K988" s="36"/>
      <c r="L988" s="79"/>
      <c r="M988" s="79"/>
      <c r="N988" s="74"/>
      <c r="O988" s="81" t="s">
        <v>622</v>
      </c>
      <c r="P988" s="83">
        <v>41563.661817129629</v>
      </c>
      <c r="Q988" s="81" t="s">
        <v>1353</v>
      </c>
      <c r="R988" s="81"/>
      <c r="S988" s="81"/>
      <c r="T988" s="81" t="s">
        <v>2393</v>
      </c>
      <c r="U988" s="83">
        <v>41563.661817129629</v>
      </c>
      <c r="V988" s="85" t="s">
        <v>3384</v>
      </c>
      <c r="W988" s="81"/>
      <c r="X988" s="81"/>
      <c r="Y988" s="84" t="s">
        <v>5199</v>
      </c>
    </row>
    <row r="989" spans="1:25">
      <c r="A989" s="66" t="s">
        <v>433</v>
      </c>
      <c r="B989" s="66" t="s">
        <v>445</v>
      </c>
      <c r="C989" s="67"/>
      <c r="D989" s="68"/>
      <c r="E989" s="69"/>
      <c r="F989" s="70"/>
      <c r="G989" s="67"/>
      <c r="H989" s="71"/>
      <c r="I989" s="72"/>
      <c r="J989" s="72"/>
      <c r="K989" s="36"/>
      <c r="L989" s="79"/>
      <c r="M989" s="79"/>
      <c r="N989" s="74"/>
      <c r="O989" s="81" t="s">
        <v>622</v>
      </c>
      <c r="P989" s="83">
        <v>41563.712476851855</v>
      </c>
      <c r="Q989" s="81" t="s">
        <v>1354</v>
      </c>
      <c r="R989" s="81"/>
      <c r="S989" s="81"/>
      <c r="T989" s="81" t="s">
        <v>2393</v>
      </c>
      <c r="U989" s="83">
        <v>41563.712476851855</v>
      </c>
      <c r="V989" s="85" t="s">
        <v>3385</v>
      </c>
      <c r="W989" s="81"/>
      <c r="X989" s="81"/>
      <c r="Y989" s="84" t="s">
        <v>5200</v>
      </c>
    </row>
    <row r="990" spans="1:25">
      <c r="A990" s="66" t="s">
        <v>446</v>
      </c>
      <c r="B990" s="66" t="s">
        <v>433</v>
      </c>
      <c r="C990" s="67"/>
      <c r="D990" s="68"/>
      <c r="E990" s="69"/>
      <c r="F990" s="70"/>
      <c r="G990" s="67"/>
      <c r="H990" s="71"/>
      <c r="I990" s="72"/>
      <c r="J990" s="72"/>
      <c r="K990" s="36"/>
      <c r="L990" s="79"/>
      <c r="M990" s="79"/>
      <c r="N990" s="74"/>
      <c r="O990" s="81" t="s">
        <v>622</v>
      </c>
      <c r="P990" s="83">
        <v>41563.713078703702</v>
      </c>
      <c r="Q990" s="81" t="s">
        <v>637</v>
      </c>
      <c r="R990" s="81"/>
      <c r="S990" s="81"/>
      <c r="T990" s="81" t="s">
        <v>2393</v>
      </c>
      <c r="U990" s="83">
        <v>41563.713078703702</v>
      </c>
      <c r="V990" s="85" t="s">
        <v>3386</v>
      </c>
      <c r="W990" s="81"/>
      <c r="X990" s="81"/>
      <c r="Y990" s="84" t="s">
        <v>5201</v>
      </c>
    </row>
    <row r="991" spans="1:25">
      <c r="A991" s="66" t="s">
        <v>446</v>
      </c>
      <c r="B991" s="66" t="s">
        <v>602</v>
      </c>
      <c r="C991" s="67"/>
      <c r="D991" s="68"/>
      <c r="E991" s="69"/>
      <c r="F991" s="70"/>
      <c r="G991" s="67"/>
      <c r="H991" s="71"/>
      <c r="I991" s="72"/>
      <c r="J991" s="72"/>
      <c r="K991" s="36"/>
      <c r="L991" s="79"/>
      <c r="M991" s="79"/>
      <c r="N991" s="74"/>
      <c r="O991" s="81" t="s">
        <v>622</v>
      </c>
      <c r="P991" s="83">
        <v>41563.955011574071</v>
      </c>
      <c r="Q991" s="81" t="s">
        <v>1355</v>
      </c>
      <c r="R991" s="81"/>
      <c r="S991" s="81"/>
      <c r="T991" s="81" t="s">
        <v>2393</v>
      </c>
      <c r="U991" s="83">
        <v>41563.955011574071</v>
      </c>
      <c r="V991" s="85" t="s">
        <v>3387</v>
      </c>
      <c r="W991" s="81"/>
      <c r="X991" s="81"/>
      <c r="Y991" s="84" t="s">
        <v>5202</v>
      </c>
    </row>
    <row r="992" spans="1:25">
      <c r="A992" s="66" t="s">
        <v>308</v>
      </c>
      <c r="B992" s="66" t="s">
        <v>489</v>
      </c>
      <c r="C992" s="67"/>
      <c r="D992" s="68"/>
      <c r="E992" s="69"/>
      <c r="F992" s="70"/>
      <c r="G992" s="67"/>
      <c r="H992" s="71"/>
      <c r="I992" s="72"/>
      <c r="J992" s="72"/>
      <c r="K992" s="36"/>
      <c r="L992" s="79"/>
      <c r="M992" s="79"/>
      <c r="N992" s="74"/>
      <c r="O992" s="81" t="s">
        <v>622</v>
      </c>
      <c r="P992" s="83">
        <v>41564.822708333333</v>
      </c>
      <c r="Q992" s="81" t="s">
        <v>676</v>
      </c>
      <c r="R992" s="85" t="s">
        <v>2145</v>
      </c>
      <c r="S992" s="81" t="s">
        <v>2338</v>
      </c>
      <c r="T992" s="81" t="s">
        <v>2393</v>
      </c>
      <c r="U992" s="83">
        <v>41564.822708333333</v>
      </c>
      <c r="V992" s="85" t="s">
        <v>3388</v>
      </c>
      <c r="W992" s="81"/>
      <c r="X992" s="81"/>
      <c r="Y992" s="84" t="s">
        <v>5203</v>
      </c>
    </row>
    <row r="993" spans="1:25">
      <c r="A993" s="66" t="s">
        <v>308</v>
      </c>
      <c r="B993" s="66" t="s">
        <v>407</v>
      </c>
      <c r="C993" s="67"/>
      <c r="D993" s="68"/>
      <c r="E993" s="69"/>
      <c r="F993" s="70"/>
      <c r="G993" s="67"/>
      <c r="H993" s="71"/>
      <c r="I993" s="72"/>
      <c r="J993" s="72"/>
      <c r="K993" s="36"/>
      <c r="L993" s="79"/>
      <c r="M993" s="79"/>
      <c r="N993" s="74"/>
      <c r="O993" s="81" t="s">
        <v>622</v>
      </c>
      <c r="P993" s="83">
        <v>41564.82708333333</v>
      </c>
      <c r="Q993" s="81" t="s">
        <v>877</v>
      </c>
      <c r="R993" s="81"/>
      <c r="S993" s="81"/>
      <c r="T993" s="81" t="s">
        <v>2397</v>
      </c>
      <c r="U993" s="83">
        <v>41564.82708333333</v>
      </c>
      <c r="V993" s="85" t="s">
        <v>3389</v>
      </c>
      <c r="W993" s="81"/>
      <c r="X993" s="81"/>
      <c r="Y993" s="84" t="s">
        <v>5204</v>
      </c>
    </row>
    <row r="994" spans="1:25">
      <c r="A994" s="66" t="s">
        <v>308</v>
      </c>
      <c r="B994" s="66" t="s">
        <v>308</v>
      </c>
      <c r="C994" s="67"/>
      <c r="D994" s="68"/>
      <c r="E994" s="69"/>
      <c r="F994" s="70"/>
      <c r="G994" s="67"/>
      <c r="H994" s="71"/>
      <c r="I994" s="72"/>
      <c r="J994" s="72"/>
      <c r="K994" s="36"/>
      <c r="L994" s="79"/>
      <c r="M994" s="79"/>
      <c r="N994" s="74"/>
      <c r="O994" s="81" t="s">
        <v>179</v>
      </c>
      <c r="P994" s="83">
        <v>41565.048796296294</v>
      </c>
      <c r="Q994" s="81" t="s">
        <v>1356</v>
      </c>
      <c r="R994" s="81"/>
      <c r="S994" s="81"/>
      <c r="T994" s="81" t="s">
        <v>2496</v>
      </c>
      <c r="U994" s="83">
        <v>41565.048796296294</v>
      </c>
      <c r="V994" s="85" t="s">
        <v>3390</v>
      </c>
      <c r="W994" s="81"/>
      <c r="X994" s="81"/>
      <c r="Y994" s="84" t="s">
        <v>5205</v>
      </c>
    </row>
    <row r="995" spans="1:25">
      <c r="A995" s="66" t="s">
        <v>308</v>
      </c>
      <c r="B995" s="66" t="s">
        <v>489</v>
      </c>
      <c r="C995" s="67"/>
      <c r="D995" s="68"/>
      <c r="E995" s="69"/>
      <c r="F995" s="70"/>
      <c r="G995" s="67"/>
      <c r="H995" s="71"/>
      <c r="I995" s="72"/>
      <c r="J995" s="72"/>
      <c r="K995" s="36"/>
      <c r="L995" s="79"/>
      <c r="M995" s="79"/>
      <c r="N995" s="74"/>
      <c r="O995" s="81" t="s">
        <v>622</v>
      </c>
      <c r="P995" s="83">
        <v>41565.708634259259</v>
      </c>
      <c r="Q995" s="81" t="s">
        <v>776</v>
      </c>
      <c r="R995" s="85" t="s">
        <v>2164</v>
      </c>
      <c r="S995" s="81" t="s">
        <v>2338</v>
      </c>
      <c r="T995" s="81" t="s">
        <v>2393</v>
      </c>
      <c r="U995" s="83">
        <v>41565.708634259259</v>
      </c>
      <c r="V995" s="85" t="s">
        <v>3391</v>
      </c>
      <c r="W995" s="81"/>
      <c r="X995" s="81"/>
      <c r="Y995" s="84" t="s">
        <v>5206</v>
      </c>
    </row>
    <row r="996" spans="1:25">
      <c r="A996" s="66" t="s">
        <v>308</v>
      </c>
      <c r="B996" s="66" t="s">
        <v>308</v>
      </c>
      <c r="C996" s="67"/>
      <c r="D996" s="68"/>
      <c r="E996" s="69"/>
      <c r="F996" s="70"/>
      <c r="G996" s="67"/>
      <c r="H996" s="71"/>
      <c r="I996" s="72"/>
      <c r="J996" s="72"/>
      <c r="K996" s="36"/>
      <c r="L996" s="79"/>
      <c r="M996" s="79"/>
      <c r="N996" s="74"/>
      <c r="O996" s="81" t="s">
        <v>179</v>
      </c>
      <c r="P996" s="83">
        <v>41565.749548611115</v>
      </c>
      <c r="Q996" s="81" t="s">
        <v>1357</v>
      </c>
      <c r="R996" s="81"/>
      <c r="S996" s="81"/>
      <c r="T996" s="81" t="s">
        <v>2393</v>
      </c>
      <c r="U996" s="83">
        <v>41565.749548611115</v>
      </c>
      <c r="V996" s="85" t="s">
        <v>3392</v>
      </c>
      <c r="W996" s="81"/>
      <c r="X996" s="81"/>
      <c r="Y996" s="84" t="s">
        <v>5207</v>
      </c>
    </row>
    <row r="997" spans="1:25">
      <c r="A997" s="66" t="s">
        <v>446</v>
      </c>
      <c r="B997" s="66" t="s">
        <v>308</v>
      </c>
      <c r="C997" s="67"/>
      <c r="D997" s="68"/>
      <c r="E997" s="69"/>
      <c r="F997" s="70"/>
      <c r="G997" s="67"/>
      <c r="H997" s="71"/>
      <c r="I997" s="72"/>
      <c r="J997" s="72"/>
      <c r="K997" s="36"/>
      <c r="L997" s="79"/>
      <c r="M997" s="79"/>
      <c r="N997" s="74"/>
      <c r="O997" s="81" t="s">
        <v>622</v>
      </c>
      <c r="P997" s="83">
        <v>41565.074305555558</v>
      </c>
      <c r="Q997" s="81" t="s">
        <v>1358</v>
      </c>
      <c r="R997" s="81"/>
      <c r="S997" s="81"/>
      <c r="T997" s="81" t="s">
        <v>2496</v>
      </c>
      <c r="U997" s="83">
        <v>41565.074305555558</v>
      </c>
      <c r="V997" s="85" t="s">
        <v>3393</v>
      </c>
      <c r="W997" s="81"/>
      <c r="X997" s="81"/>
      <c r="Y997" s="84" t="s">
        <v>5208</v>
      </c>
    </row>
    <row r="998" spans="1:25">
      <c r="A998" s="66" t="s">
        <v>233</v>
      </c>
      <c r="B998" s="66" t="s">
        <v>447</v>
      </c>
      <c r="C998" s="67"/>
      <c r="D998" s="68"/>
      <c r="E998" s="69"/>
      <c r="F998" s="70"/>
      <c r="G998" s="67"/>
      <c r="H998" s="71"/>
      <c r="I998" s="72"/>
      <c r="J998" s="72"/>
      <c r="K998" s="36"/>
      <c r="L998" s="79"/>
      <c r="M998" s="79"/>
      <c r="N998" s="74"/>
      <c r="O998" s="81" t="s">
        <v>622</v>
      </c>
      <c r="P998" s="83">
        <v>41564.618657407409</v>
      </c>
      <c r="Q998" s="81" t="s">
        <v>674</v>
      </c>
      <c r="R998" s="81"/>
      <c r="S998" s="81"/>
      <c r="T998" s="81" t="s">
        <v>2393</v>
      </c>
      <c r="U998" s="83">
        <v>41564.618657407409</v>
      </c>
      <c r="V998" s="85" t="s">
        <v>2621</v>
      </c>
      <c r="W998" s="81"/>
      <c r="X998" s="81"/>
      <c r="Y998" s="84" t="s">
        <v>4436</v>
      </c>
    </row>
    <row r="999" spans="1:25">
      <c r="A999" s="66" t="s">
        <v>447</v>
      </c>
      <c r="B999" s="66" t="s">
        <v>447</v>
      </c>
      <c r="C999" s="67"/>
      <c r="D999" s="68"/>
      <c r="E999" s="69"/>
      <c r="F999" s="70"/>
      <c r="G999" s="67"/>
      <c r="H999" s="71"/>
      <c r="I999" s="72"/>
      <c r="J999" s="72"/>
      <c r="K999" s="36"/>
      <c r="L999" s="79"/>
      <c r="M999" s="79"/>
      <c r="N999" s="74"/>
      <c r="O999" s="81" t="s">
        <v>179</v>
      </c>
      <c r="P999" s="83">
        <v>41564.617962962962</v>
      </c>
      <c r="Q999" s="81" t="s">
        <v>1359</v>
      </c>
      <c r="R999" s="81"/>
      <c r="S999" s="81"/>
      <c r="T999" s="81" t="s">
        <v>2393</v>
      </c>
      <c r="U999" s="83">
        <v>41564.617962962962</v>
      </c>
      <c r="V999" s="85" t="s">
        <v>3394</v>
      </c>
      <c r="W999" s="81"/>
      <c r="X999" s="81"/>
      <c r="Y999" s="84" t="s">
        <v>5209</v>
      </c>
    </row>
    <row r="1000" spans="1:25">
      <c r="A1000" s="66" t="s">
        <v>447</v>
      </c>
      <c r="B1000" s="66" t="s">
        <v>447</v>
      </c>
      <c r="C1000" s="67"/>
      <c r="D1000" s="68"/>
      <c r="E1000" s="69"/>
      <c r="F1000" s="70"/>
      <c r="G1000" s="67"/>
      <c r="H1000" s="71"/>
      <c r="I1000" s="72"/>
      <c r="J1000" s="72"/>
      <c r="K1000" s="36"/>
      <c r="L1000" s="79"/>
      <c r="M1000" s="79"/>
      <c r="N1000" s="74"/>
      <c r="O1000" s="81" t="s">
        <v>179</v>
      </c>
      <c r="P1000" s="83">
        <v>41564.809733796297</v>
      </c>
      <c r="Q1000" s="81" t="s">
        <v>1360</v>
      </c>
      <c r="R1000" s="81"/>
      <c r="S1000" s="81"/>
      <c r="T1000" s="81" t="s">
        <v>2393</v>
      </c>
      <c r="U1000" s="83">
        <v>41564.809733796297</v>
      </c>
      <c r="V1000" s="85" t="s">
        <v>3395</v>
      </c>
      <c r="W1000" s="81"/>
      <c r="X1000" s="81"/>
      <c r="Y1000" s="84" t="s">
        <v>5210</v>
      </c>
    </row>
    <row r="1001" spans="1:25">
      <c r="A1001" s="66" t="s">
        <v>447</v>
      </c>
      <c r="B1001" s="66" t="s">
        <v>447</v>
      </c>
      <c r="C1001" s="67"/>
      <c r="D1001" s="68"/>
      <c r="E1001" s="69"/>
      <c r="F1001" s="70"/>
      <c r="G1001" s="67"/>
      <c r="H1001" s="71"/>
      <c r="I1001" s="72"/>
      <c r="J1001" s="72"/>
      <c r="K1001" s="36"/>
      <c r="L1001" s="79"/>
      <c r="M1001" s="79"/>
      <c r="N1001" s="74"/>
      <c r="O1001" s="81" t="s">
        <v>179</v>
      </c>
      <c r="P1001" s="83">
        <v>41565.658761574072</v>
      </c>
      <c r="Q1001" s="81" t="s">
        <v>1361</v>
      </c>
      <c r="R1001" s="81"/>
      <c r="S1001" s="81"/>
      <c r="T1001" s="81" t="s">
        <v>2497</v>
      </c>
      <c r="U1001" s="83">
        <v>41565.658761574072</v>
      </c>
      <c r="V1001" s="85" t="s">
        <v>3396</v>
      </c>
      <c r="W1001" s="81"/>
      <c r="X1001" s="81"/>
      <c r="Y1001" s="84" t="s">
        <v>5211</v>
      </c>
    </row>
    <row r="1002" spans="1:25">
      <c r="A1002" s="66" t="s">
        <v>339</v>
      </c>
      <c r="B1002" s="66" t="s">
        <v>447</v>
      </c>
      <c r="C1002" s="67"/>
      <c r="D1002" s="68"/>
      <c r="E1002" s="69"/>
      <c r="F1002" s="70"/>
      <c r="G1002" s="67"/>
      <c r="H1002" s="71"/>
      <c r="I1002" s="72"/>
      <c r="J1002" s="72"/>
      <c r="K1002" s="36"/>
      <c r="L1002" s="79"/>
      <c r="M1002" s="79"/>
      <c r="N1002" s="74"/>
      <c r="O1002" s="81" t="s">
        <v>622</v>
      </c>
      <c r="P1002" s="83">
        <v>41564.831736111111</v>
      </c>
      <c r="Q1002" s="81" t="s">
        <v>1362</v>
      </c>
      <c r="R1002" s="81"/>
      <c r="S1002" s="81"/>
      <c r="T1002" s="81" t="s">
        <v>2393</v>
      </c>
      <c r="U1002" s="83">
        <v>41564.831736111111</v>
      </c>
      <c r="V1002" s="85" t="s">
        <v>3397</v>
      </c>
      <c r="W1002" s="81"/>
      <c r="X1002" s="81"/>
      <c r="Y1002" s="84" t="s">
        <v>5212</v>
      </c>
    </row>
    <row r="1003" spans="1:25">
      <c r="A1003" s="66" t="s">
        <v>339</v>
      </c>
      <c r="B1003" s="66" t="s">
        <v>447</v>
      </c>
      <c r="C1003" s="67"/>
      <c r="D1003" s="68"/>
      <c r="E1003" s="69"/>
      <c r="F1003" s="70"/>
      <c r="G1003" s="67"/>
      <c r="H1003" s="71"/>
      <c r="I1003" s="72"/>
      <c r="J1003" s="72"/>
      <c r="K1003" s="36"/>
      <c r="L1003" s="79"/>
      <c r="M1003" s="79"/>
      <c r="N1003" s="74"/>
      <c r="O1003" s="81" t="s">
        <v>622</v>
      </c>
      <c r="P1003" s="83">
        <v>41565.680509259262</v>
      </c>
      <c r="Q1003" s="81" t="s">
        <v>1363</v>
      </c>
      <c r="R1003" s="81"/>
      <c r="S1003" s="81"/>
      <c r="T1003" s="81" t="s">
        <v>2393</v>
      </c>
      <c r="U1003" s="83">
        <v>41565.680509259262</v>
      </c>
      <c r="V1003" s="85" t="s">
        <v>3398</v>
      </c>
      <c r="W1003" s="81"/>
      <c r="X1003" s="81"/>
      <c r="Y1003" s="84" t="s">
        <v>5213</v>
      </c>
    </row>
    <row r="1004" spans="1:25">
      <c r="A1004" s="66" t="s">
        <v>442</v>
      </c>
      <c r="B1004" s="66" t="s">
        <v>447</v>
      </c>
      <c r="C1004" s="67"/>
      <c r="D1004" s="68"/>
      <c r="E1004" s="69"/>
      <c r="F1004" s="70"/>
      <c r="G1004" s="67"/>
      <c r="H1004" s="71"/>
      <c r="I1004" s="72"/>
      <c r="J1004" s="72"/>
      <c r="K1004" s="36"/>
      <c r="L1004" s="79"/>
      <c r="M1004" s="79"/>
      <c r="N1004" s="74"/>
      <c r="O1004" s="81" t="s">
        <v>622</v>
      </c>
      <c r="P1004" s="83">
        <v>41568.889872685184</v>
      </c>
      <c r="Q1004" s="81" t="s">
        <v>1363</v>
      </c>
      <c r="R1004" s="81"/>
      <c r="S1004" s="81"/>
      <c r="T1004" s="81" t="s">
        <v>2393</v>
      </c>
      <c r="U1004" s="83">
        <v>41568.889872685184</v>
      </c>
      <c r="V1004" s="85" t="s">
        <v>3399</v>
      </c>
      <c r="W1004" s="81"/>
      <c r="X1004" s="81"/>
      <c r="Y1004" s="84" t="s">
        <v>5214</v>
      </c>
    </row>
    <row r="1005" spans="1:25">
      <c r="A1005" s="66" t="s">
        <v>440</v>
      </c>
      <c r="B1005" s="66" t="s">
        <v>447</v>
      </c>
      <c r="C1005" s="67"/>
      <c r="D1005" s="68"/>
      <c r="E1005" s="69"/>
      <c r="F1005" s="70"/>
      <c r="G1005" s="67"/>
      <c r="H1005" s="71"/>
      <c r="I1005" s="72"/>
      <c r="J1005" s="72"/>
      <c r="K1005" s="36"/>
      <c r="L1005" s="79"/>
      <c r="M1005" s="79"/>
      <c r="N1005" s="74"/>
      <c r="O1005" s="81" t="s">
        <v>622</v>
      </c>
      <c r="P1005" s="83">
        <v>41568.895416666666</v>
      </c>
      <c r="Q1005" s="81" t="s">
        <v>1363</v>
      </c>
      <c r="R1005" s="81"/>
      <c r="S1005" s="81"/>
      <c r="T1005" s="81" t="s">
        <v>2393</v>
      </c>
      <c r="U1005" s="83">
        <v>41568.895416666666</v>
      </c>
      <c r="V1005" s="85" t="s">
        <v>3400</v>
      </c>
      <c r="W1005" s="81"/>
      <c r="X1005" s="81"/>
      <c r="Y1005" s="84" t="s">
        <v>5215</v>
      </c>
    </row>
    <row r="1006" spans="1:25">
      <c r="A1006" s="66" t="s">
        <v>446</v>
      </c>
      <c r="B1006" s="66" t="s">
        <v>447</v>
      </c>
      <c r="C1006" s="67"/>
      <c r="D1006" s="68"/>
      <c r="E1006" s="69"/>
      <c r="F1006" s="70"/>
      <c r="G1006" s="67"/>
      <c r="H1006" s="71"/>
      <c r="I1006" s="72"/>
      <c r="J1006" s="72"/>
      <c r="K1006" s="36"/>
      <c r="L1006" s="79"/>
      <c r="M1006" s="79"/>
      <c r="N1006" s="74"/>
      <c r="O1006" s="81" t="s">
        <v>622</v>
      </c>
      <c r="P1006" s="83">
        <v>41565.690439814818</v>
      </c>
      <c r="Q1006" s="81" t="s">
        <v>1363</v>
      </c>
      <c r="R1006" s="81"/>
      <c r="S1006" s="81"/>
      <c r="T1006" s="81" t="s">
        <v>2393</v>
      </c>
      <c r="U1006" s="83">
        <v>41565.690439814818</v>
      </c>
      <c r="V1006" s="85" t="s">
        <v>3401</v>
      </c>
      <c r="W1006" s="81"/>
      <c r="X1006" s="81"/>
      <c r="Y1006" s="84" t="s">
        <v>5216</v>
      </c>
    </row>
    <row r="1007" spans="1:25">
      <c r="A1007" s="66" t="s">
        <v>380</v>
      </c>
      <c r="B1007" s="66" t="s">
        <v>380</v>
      </c>
      <c r="C1007" s="67"/>
      <c r="D1007" s="68"/>
      <c r="E1007" s="69"/>
      <c r="F1007" s="70"/>
      <c r="G1007" s="67"/>
      <c r="H1007" s="71"/>
      <c r="I1007" s="72"/>
      <c r="J1007" s="72"/>
      <c r="K1007" s="36"/>
      <c r="L1007" s="79"/>
      <c r="M1007" s="79"/>
      <c r="N1007" s="74"/>
      <c r="O1007" s="81" t="s">
        <v>179</v>
      </c>
      <c r="P1007" s="83">
        <v>41564.566203703704</v>
      </c>
      <c r="Q1007" s="81" t="s">
        <v>1364</v>
      </c>
      <c r="R1007" s="81"/>
      <c r="S1007" s="81"/>
      <c r="T1007" s="81" t="s">
        <v>2393</v>
      </c>
      <c r="U1007" s="83">
        <v>41564.566203703704</v>
      </c>
      <c r="V1007" s="85" t="s">
        <v>3402</v>
      </c>
      <c r="W1007" s="81"/>
      <c r="X1007" s="81"/>
      <c r="Y1007" s="84" t="s">
        <v>5217</v>
      </c>
    </row>
    <row r="1008" spans="1:25">
      <c r="A1008" s="66" t="s">
        <v>380</v>
      </c>
      <c r="B1008" s="66" t="s">
        <v>380</v>
      </c>
      <c r="C1008" s="67"/>
      <c r="D1008" s="68"/>
      <c r="E1008" s="69"/>
      <c r="F1008" s="70"/>
      <c r="G1008" s="67"/>
      <c r="H1008" s="71"/>
      <c r="I1008" s="72"/>
      <c r="J1008" s="72"/>
      <c r="K1008" s="36"/>
      <c r="L1008" s="79"/>
      <c r="M1008" s="79"/>
      <c r="N1008" s="74"/>
      <c r="O1008" s="81" t="s">
        <v>179</v>
      </c>
      <c r="P1008" s="83">
        <v>41564.567731481482</v>
      </c>
      <c r="Q1008" s="81" t="s">
        <v>1365</v>
      </c>
      <c r="R1008" s="81"/>
      <c r="S1008" s="81"/>
      <c r="T1008" s="81" t="s">
        <v>2393</v>
      </c>
      <c r="U1008" s="83">
        <v>41564.567731481482</v>
      </c>
      <c r="V1008" s="85" t="s">
        <v>3403</v>
      </c>
      <c r="W1008" s="81"/>
      <c r="X1008" s="81"/>
      <c r="Y1008" s="84" t="s">
        <v>5218</v>
      </c>
    </row>
    <row r="1009" spans="1:25">
      <c r="A1009" s="66" t="s">
        <v>380</v>
      </c>
      <c r="B1009" s="66" t="s">
        <v>380</v>
      </c>
      <c r="C1009" s="67"/>
      <c r="D1009" s="68"/>
      <c r="E1009" s="69"/>
      <c r="F1009" s="70"/>
      <c r="G1009" s="67"/>
      <c r="H1009" s="71"/>
      <c r="I1009" s="72"/>
      <c r="J1009" s="72"/>
      <c r="K1009" s="36"/>
      <c r="L1009" s="79"/>
      <c r="M1009" s="79"/>
      <c r="N1009" s="74"/>
      <c r="O1009" s="81" t="s">
        <v>179</v>
      </c>
      <c r="P1009" s="83">
        <v>41564.58803240741</v>
      </c>
      <c r="Q1009" s="81" t="s">
        <v>1366</v>
      </c>
      <c r="R1009" s="81"/>
      <c r="S1009" s="81"/>
      <c r="T1009" s="81" t="s">
        <v>2393</v>
      </c>
      <c r="U1009" s="83">
        <v>41564.58803240741</v>
      </c>
      <c r="V1009" s="85" t="s">
        <v>3404</v>
      </c>
      <c r="W1009" s="81"/>
      <c r="X1009" s="81"/>
      <c r="Y1009" s="84" t="s">
        <v>5219</v>
      </c>
    </row>
    <row r="1010" spans="1:25">
      <c r="A1010" s="66" t="s">
        <v>380</v>
      </c>
      <c r="B1010" s="66" t="s">
        <v>380</v>
      </c>
      <c r="C1010" s="67"/>
      <c r="D1010" s="68"/>
      <c r="E1010" s="69"/>
      <c r="F1010" s="70"/>
      <c r="G1010" s="67"/>
      <c r="H1010" s="71"/>
      <c r="I1010" s="72"/>
      <c r="J1010" s="72"/>
      <c r="K1010" s="36"/>
      <c r="L1010" s="79"/>
      <c r="M1010" s="79"/>
      <c r="N1010" s="74"/>
      <c r="O1010" s="81" t="s">
        <v>179</v>
      </c>
      <c r="P1010" s="83">
        <v>41564.606319444443</v>
      </c>
      <c r="Q1010" s="81" t="s">
        <v>1367</v>
      </c>
      <c r="R1010" s="81"/>
      <c r="S1010" s="81"/>
      <c r="T1010" s="81" t="s">
        <v>2393</v>
      </c>
      <c r="U1010" s="83">
        <v>41564.606319444443</v>
      </c>
      <c r="V1010" s="85" t="s">
        <v>3405</v>
      </c>
      <c r="W1010" s="81"/>
      <c r="X1010" s="81"/>
      <c r="Y1010" s="84" t="s">
        <v>5220</v>
      </c>
    </row>
    <row r="1011" spans="1:25">
      <c r="A1011" s="66" t="s">
        <v>380</v>
      </c>
      <c r="B1011" s="66" t="s">
        <v>380</v>
      </c>
      <c r="C1011" s="67"/>
      <c r="D1011" s="68"/>
      <c r="E1011" s="69"/>
      <c r="F1011" s="70"/>
      <c r="G1011" s="67"/>
      <c r="H1011" s="71"/>
      <c r="I1011" s="72"/>
      <c r="J1011" s="72"/>
      <c r="K1011" s="36"/>
      <c r="L1011" s="79"/>
      <c r="M1011" s="79"/>
      <c r="N1011" s="74"/>
      <c r="O1011" s="81" t="s">
        <v>179</v>
      </c>
      <c r="P1011" s="83">
        <v>41565.086134259262</v>
      </c>
      <c r="Q1011" s="81" t="s">
        <v>1368</v>
      </c>
      <c r="R1011" s="81"/>
      <c r="S1011" s="81"/>
      <c r="T1011" s="81" t="s">
        <v>2393</v>
      </c>
      <c r="U1011" s="83">
        <v>41565.086134259262</v>
      </c>
      <c r="V1011" s="85" t="s">
        <v>3406</v>
      </c>
      <c r="W1011" s="81"/>
      <c r="X1011" s="81"/>
      <c r="Y1011" s="84" t="s">
        <v>5221</v>
      </c>
    </row>
    <row r="1012" spans="1:25">
      <c r="A1012" s="66" t="s">
        <v>380</v>
      </c>
      <c r="B1012" s="66" t="s">
        <v>380</v>
      </c>
      <c r="C1012" s="67"/>
      <c r="D1012" s="68"/>
      <c r="E1012" s="69"/>
      <c r="F1012" s="70"/>
      <c r="G1012" s="67"/>
      <c r="H1012" s="71"/>
      <c r="I1012" s="72"/>
      <c r="J1012" s="72"/>
      <c r="K1012" s="36"/>
      <c r="L1012" s="79"/>
      <c r="M1012" s="79"/>
      <c r="N1012" s="74"/>
      <c r="O1012" s="81" t="s">
        <v>179</v>
      </c>
      <c r="P1012" s="83">
        <v>41565.553229166668</v>
      </c>
      <c r="Q1012" s="81" t="s">
        <v>1369</v>
      </c>
      <c r="R1012" s="81"/>
      <c r="S1012" s="81"/>
      <c r="T1012" s="81" t="s">
        <v>2393</v>
      </c>
      <c r="U1012" s="83">
        <v>41565.553229166668</v>
      </c>
      <c r="V1012" s="85" t="s">
        <v>3407</v>
      </c>
      <c r="W1012" s="81"/>
      <c r="X1012" s="81"/>
      <c r="Y1012" s="84" t="s">
        <v>5222</v>
      </c>
    </row>
    <row r="1013" spans="1:25">
      <c r="A1013" s="66" t="s">
        <v>380</v>
      </c>
      <c r="B1013" s="66" t="s">
        <v>380</v>
      </c>
      <c r="C1013" s="67"/>
      <c r="D1013" s="68"/>
      <c r="E1013" s="69"/>
      <c r="F1013" s="70"/>
      <c r="G1013" s="67"/>
      <c r="H1013" s="71"/>
      <c r="I1013" s="72"/>
      <c r="J1013" s="72"/>
      <c r="K1013" s="36"/>
      <c r="L1013" s="79"/>
      <c r="M1013" s="79"/>
      <c r="N1013" s="74"/>
      <c r="O1013" s="81" t="s">
        <v>179</v>
      </c>
      <c r="P1013" s="83">
        <v>41565.556238425925</v>
      </c>
      <c r="Q1013" s="81" t="s">
        <v>1370</v>
      </c>
      <c r="R1013" s="81"/>
      <c r="S1013" s="81"/>
      <c r="T1013" s="81" t="s">
        <v>2393</v>
      </c>
      <c r="U1013" s="83">
        <v>41565.556238425925</v>
      </c>
      <c r="V1013" s="85" t="s">
        <v>3408</v>
      </c>
      <c r="W1013" s="81"/>
      <c r="X1013" s="81"/>
      <c r="Y1013" s="84" t="s">
        <v>5223</v>
      </c>
    </row>
    <row r="1014" spans="1:25">
      <c r="A1014" s="66" t="s">
        <v>380</v>
      </c>
      <c r="B1014" s="66" t="s">
        <v>380</v>
      </c>
      <c r="C1014" s="67"/>
      <c r="D1014" s="68"/>
      <c r="E1014" s="69"/>
      <c r="F1014" s="70"/>
      <c r="G1014" s="67"/>
      <c r="H1014" s="71"/>
      <c r="I1014" s="72"/>
      <c r="J1014" s="72"/>
      <c r="K1014" s="36"/>
      <c r="L1014" s="79"/>
      <c r="M1014" s="79"/>
      <c r="N1014" s="74"/>
      <c r="O1014" s="81" t="s">
        <v>179</v>
      </c>
      <c r="P1014" s="83">
        <v>41565.556932870371</v>
      </c>
      <c r="Q1014" s="81" t="s">
        <v>1371</v>
      </c>
      <c r="R1014" s="81"/>
      <c r="S1014" s="81"/>
      <c r="T1014" s="81" t="s">
        <v>2393</v>
      </c>
      <c r="U1014" s="83">
        <v>41565.556932870371</v>
      </c>
      <c r="V1014" s="85" t="s">
        <v>3409</v>
      </c>
      <c r="W1014" s="81"/>
      <c r="X1014" s="81"/>
      <c r="Y1014" s="84" t="s">
        <v>5224</v>
      </c>
    </row>
    <row r="1015" spans="1:25">
      <c r="A1015" s="66" t="s">
        <v>380</v>
      </c>
      <c r="B1015" s="66" t="s">
        <v>380</v>
      </c>
      <c r="C1015" s="67"/>
      <c r="D1015" s="68"/>
      <c r="E1015" s="69"/>
      <c r="F1015" s="70"/>
      <c r="G1015" s="67"/>
      <c r="H1015" s="71"/>
      <c r="I1015" s="72"/>
      <c r="J1015" s="72"/>
      <c r="K1015" s="36"/>
      <c r="L1015" s="79"/>
      <c r="M1015" s="79"/>
      <c r="N1015" s="74"/>
      <c r="O1015" s="81" t="s">
        <v>179</v>
      </c>
      <c r="P1015" s="83">
        <v>41565.843912037039</v>
      </c>
      <c r="Q1015" s="81" t="s">
        <v>1372</v>
      </c>
      <c r="R1015" s="81"/>
      <c r="S1015" s="81"/>
      <c r="T1015" s="81" t="s">
        <v>2393</v>
      </c>
      <c r="U1015" s="83">
        <v>41565.843912037039</v>
      </c>
      <c r="V1015" s="85" t="s">
        <v>3410</v>
      </c>
      <c r="W1015" s="81"/>
      <c r="X1015" s="81"/>
      <c r="Y1015" s="84" t="s">
        <v>5225</v>
      </c>
    </row>
    <row r="1016" spans="1:25">
      <c r="A1016" s="66" t="s">
        <v>380</v>
      </c>
      <c r="B1016" s="66" t="s">
        <v>380</v>
      </c>
      <c r="C1016" s="67"/>
      <c r="D1016" s="68"/>
      <c r="E1016" s="69"/>
      <c r="F1016" s="70"/>
      <c r="G1016" s="67"/>
      <c r="H1016" s="71"/>
      <c r="I1016" s="72"/>
      <c r="J1016" s="72"/>
      <c r="K1016" s="36"/>
      <c r="L1016" s="79"/>
      <c r="M1016" s="79"/>
      <c r="N1016" s="74"/>
      <c r="O1016" s="81" t="s">
        <v>179</v>
      </c>
      <c r="P1016" s="83">
        <v>41565.843993055554</v>
      </c>
      <c r="Q1016" s="81" t="s">
        <v>1373</v>
      </c>
      <c r="R1016" s="81"/>
      <c r="S1016" s="81"/>
      <c r="T1016" s="81" t="s">
        <v>2393</v>
      </c>
      <c r="U1016" s="83">
        <v>41565.843993055554</v>
      </c>
      <c r="V1016" s="85" t="s">
        <v>3411</v>
      </c>
      <c r="W1016" s="81"/>
      <c r="X1016" s="81"/>
      <c r="Y1016" s="84" t="s">
        <v>5226</v>
      </c>
    </row>
    <row r="1017" spans="1:25">
      <c r="A1017" s="66" t="s">
        <v>380</v>
      </c>
      <c r="B1017" s="66" t="s">
        <v>380</v>
      </c>
      <c r="C1017" s="67"/>
      <c r="D1017" s="68"/>
      <c r="E1017" s="69"/>
      <c r="F1017" s="70"/>
      <c r="G1017" s="67"/>
      <c r="H1017" s="71"/>
      <c r="I1017" s="72"/>
      <c r="J1017" s="72"/>
      <c r="K1017" s="36"/>
      <c r="L1017" s="79"/>
      <c r="M1017" s="79"/>
      <c r="N1017" s="74"/>
      <c r="O1017" s="81" t="s">
        <v>179</v>
      </c>
      <c r="P1017" s="83">
        <v>41565.844085648147</v>
      </c>
      <c r="Q1017" s="81" t="s">
        <v>1374</v>
      </c>
      <c r="R1017" s="81"/>
      <c r="S1017" s="81"/>
      <c r="T1017" s="81" t="s">
        <v>2393</v>
      </c>
      <c r="U1017" s="83">
        <v>41565.844085648147</v>
      </c>
      <c r="V1017" s="85" t="s">
        <v>3412</v>
      </c>
      <c r="W1017" s="81"/>
      <c r="X1017" s="81"/>
      <c r="Y1017" s="84" t="s">
        <v>5227</v>
      </c>
    </row>
    <row r="1018" spans="1:25">
      <c r="A1018" s="66" t="s">
        <v>380</v>
      </c>
      <c r="B1018" s="66" t="s">
        <v>380</v>
      </c>
      <c r="C1018" s="67"/>
      <c r="D1018" s="68"/>
      <c r="E1018" s="69"/>
      <c r="F1018" s="70"/>
      <c r="G1018" s="67"/>
      <c r="H1018" s="71"/>
      <c r="I1018" s="72"/>
      <c r="J1018" s="72"/>
      <c r="K1018" s="36"/>
      <c r="L1018" s="79"/>
      <c r="M1018" s="79"/>
      <c r="N1018" s="74"/>
      <c r="O1018" s="81" t="s">
        <v>179</v>
      </c>
      <c r="P1018" s="83">
        <v>41565.844178240739</v>
      </c>
      <c r="Q1018" s="81" t="s">
        <v>1375</v>
      </c>
      <c r="R1018" s="81"/>
      <c r="S1018" s="81"/>
      <c r="T1018" s="81" t="s">
        <v>2393</v>
      </c>
      <c r="U1018" s="83">
        <v>41565.844178240739</v>
      </c>
      <c r="V1018" s="85" t="s">
        <v>3413</v>
      </c>
      <c r="W1018" s="81"/>
      <c r="X1018" s="81"/>
      <c r="Y1018" s="84" t="s">
        <v>5228</v>
      </c>
    </row>
    <row r="1019" spans="1:25">
      <c r="A1019" s="66" t="s">
        <v>380</v>
      </c>
      <c r="B1019" s="66" t="s">
        <v>380</v>
      </c>
      <c r="C1019" s="67"/>
      <c r="D1019" s="68"/>
      <c r="E1019" s="69"/>
      <c r="F1019" s="70"/>
      <c r="G1019" s="67"/>
      <c r="H1019" s="71"/>
      <c r="I1019" s="72"/>
      <c r="J1019" s="72"/>
      <c r="K1019" s="36"/>
      <c r="L1019" s="79"/>
      <c r="M1019" s="79"/>
      <c r="N1019" s="74"/>
      <c r="O1019" s="81" t="s">
        <v>179</v>
      </c>
      <c r="P1019" s="83">
        <v>41565.844317129631</v>
      </c>
      <c r="Q1019" s="81" t="s">
        <v>1376</v>
      </c>
      <c r="R1019" s="81"/>
      <c r="S1019" s="81"/>
      <c r="T1019" s="81" t="s">
        <v>2393</v>
      </c>
      <c r="U1019" s="83">
        <v>41565.844317129631</v>
      </c>
      <c r="V1019" s="85" t="s">
        <v>3414</v>
      </c>
      <c r="W1019" s="81"/>
      <c r="X1019" s="81"/>
      <c r="Y1019" s="84" t="s">
        <v>5229</v>
      </c>
    </row>
    <row r="1020" spans="1:25">
      <c r="A1020" s="66" t="s">
        <v>380</v>
      </c>
      <c r="B1020" s="66" t="s">
        <v>380</v>
      </c>
      <c r="C1020" s="67"/>
      <c r="D1020" s="68"/>
      <c r="E1020" s="69"/>
      <c r="F1020" s="70"/>
      <c r="G1020" s="67"/>
      <c r="H1020" s="71"/>
      <c r="I1020" s="72"/>
      <c r="J1020" s="72"/>
      <c r="K1020" s="36"/>
      <c r="L1020" s="79"/>
      <c r="M1020" s="79"/>
      <c r="N1020" s="74"/>
      <c r="O1020" s="81" t="s">
        <v>179</v>
      </c>
      <c r="P1020" s="83">
        <v>41565.852511574078</v>
      </c>
      <c r="Q1020" s="81" t="s">
        <v>1377</v>
      </c>
      <c r="R1020" s="81"/>
      <c r="S1020" s="81"/>
      <c r="T1020" s="81" t="s">
        <v>2393</v>
      </c>
      <c r="U1020" s="83">
        <v>41565.852511574078</v>
      </c>
      <c r="V1020" s="85" t="s">
        <v>3415</v>
      </c>
      <c r="W1020" s="81"/>
      <c r="X1020" s="81"/>
      <c r="Y1020" s="84" t="s">
        <v>5230</v>
      </c>
    </row>
    <row r="1021" spans="1:25">
      <c r="A1021" s="66" t="s">
        <v>380</v>
      </c>
      <c r="B1021" s="66" t="s">
        <v>413</v>
      </c>
      <c r="C1021" s="67"/>
      <c r="D1021" s="68"/>
      <c r="E1021" s="69"/>
      <c r="F1021" s="70"/>
      <c r="G1021" s="67"/>
      <c r="H1021" s="71"/>
      <c r="I1021" s="72"/>
      <c r="J1021" s="72"/>
      <c r="K1021" s="36"/>
      <c r="L1021" s="79"/>
      <c r="M1021" s="79"/>
      <c r="N1021" s="74"/>
      <c r="O1021" s="81" t="s">
        <v>622</v>
      </c>
      <c r="P1021" s="83">
        <v>41565.853032407409</v>
      </c>
      <c r="Q1021" s="81" t="s">
        <v>1378</v>
      </c>
      <c r="R1021" s="85" t="s">
        <v>2250</v>
      </c>
      <c r="S1021" s="81" t="s">
        <v>2369</v>
      </c>
      <c r="T1021" s="81" t="s">
        <v>2393</v>
      </c>
      <c r="U1021" s="83">
        <v>41565.853032407409</v>
      </c>
      <c r="V1021" s="85" t="s">
        <v>3416</v>
      </c>
      <c r="W1021" s="81"/>
      <c r="X1021" s="81"/>
      <c r="Y1021" s="84" t="s">
        <v>5231</v>
      </c>
    </row>
    <row r="1022" spans="1:25">
      <c r="A1022" s="66" t="s">
        <v>380</v>
      </c>
      <c r="B1022" s="66" t="s">
        <v>380</v>
      </c>
      <c r="C1022" s="67"/>
      <c r="D1022" s="68"/>
      <c r="E1022" s="69"/>
      <c r="F1022" s="70"/>
      <c r="G1022" s="67"/>
      <c r="H1022" s="71"/>
      <c r="I1022" s="72"/>
      <c r="J1022" s="72"/>
      <c r="K1022" s="36"/>
      <c r="L1022" s="79"/>
      <c r="M1022" s="79"/>
      <c r="N1022" s="74"/>
      <c r="O1022" s="81" t="s">
        <v>179</v>
      </c>
      <c r="P1022" s="83">
        <v>41565.85423611111</v>
      </c>
      <c r="Q1022" s="81" t="s">
        <v>1379</v>
      </c>
      <c r="R1022" s="81"/>
      <c r="S1022" s="81"/>
      <c r="T1022" s="81" t="s">
        <v>2393</v>
      </c>
      <c r="U1022" s="83">
        <v>41565.85423611111</v>
      </c>
      <c r="V1022" s="85" t="s">
        <v>3417</v>
      </c>
      <c r="W1022" s="81"/>
      <c r="X1022" s="81"/>
      <c r="Y1022" s="84" t="s">
        <v>5232</v>
      </c>
    </row>
    <row r="1023" spans="1:25">
      <c r="A1023" s="66" t="s">
        <v>380</v>
      </c>
      <c r="B1023" s="66" t="s">
        <v>380</v>
      </c>
      <c r="C1023" s="67"/>
      <c r="D1023" s="68"/>
      <c r="E1023" s="69"/>
      <c r="F1023" s="70"/>
      <c r="G1023" s="67"/>
      <c r="H1023" s="71"/>
      <c r="I1023" s="72"/>
      <c r="J1023" s="72"/>
      <c r="K1023" s="36"/>
      <c r="L1023" s="79"/>
      <c r="M1023" s="79"/>
      <c r="N1023" s="74"/>
      <c r="O1023" s="81" t="s">
        <v>179</v>
      </c>
      <c r="P1023" s="83">
        <v>41565.854548611111</v>
      </c>
      <c r="Q1023" s="81" t="s">
        <v>1380</v>
      </c>
      <c r="R1023" s="81"/>
      <c r="S1023" s="81"/>
      <c r="T1023" s="81" t="s">
        <v>2393</v>
      </c>
      <c r="U1023" s="83">
        <v>41565.854548611111</v>
      </c>
      <c r="V1023" s="85" t="s">
        <v>3418</v>
      </c>
      <c r="W1023" s="81"/>
      <c r="X1023" s="81"/>
      <c r="Y1023" s="84" t="s">
        <v>5233</v>
      </c>
    </row>
    <row r="1024" spans="1:25">
      <c r="A1024" s="66" t="s">
        <v>380</v>
      </c>
      <c r="B1024" s="66" t="s">
        <v>380</v>
      </c>
      <c r="C1024" s="67"/>
      <c r="D1024" s="68"/>
      <c r="E1024" s="69"/>
      <c r="F1024" s="70"/>
      <c r="G1024" s="67"/>
      <c r="H1024" s="71"/>
      <c r="I1024" s="72"/>
      <c r="J1024" s="72"/>
      <c r="K1024" s="36"/>
      <c r="L1024" s="79"/>
      <c r="M1024" s="79"/>
      <c r="N1024" s="74"/>
      <c r="O1024" s="81" t="s">
        <v>179</v>
      </c>
      <c r="P1024" s="83">
        <v>41565.854664351849</v>
      </c>
      <c r="Q1024" s="81" t="s">
        <v>1381</v>
      </c>
      <c r="R1024" s="81"/>
      <c r="S1024" s="81"/>
      <c r="T1024" s="81" t="s">
        <v>2393</v>
      </c>
      <c r="U1024" s="83">
        <v>41565.854664351849</v>
      </c>
      <c r="V1024" s="85" t="s">
        <v>3419</v>
      </c>
      <c r="W1024" s="81"/>
      <c r="X1024" s="81"/>
      <c r="Y1024" s="84" t="s">
        <v>5234</v>
      </c>
    </row>
    <row r="1025" spans="1:25">
      <c r="A1025" s="66" t="s">
        <v>380</v>
      </c>
      <c r="B1025" s="66" t="s">
        <v>380</v>
      </c>
      <c r="C1025" s="67"/>
      <c r="D1025" s="68"/>
      <c r="E1025" s="69"/>
      <c r="F1025" s="70"/>
      <c r="G1025" s="67"/>
      <c r="H1025" s="71"/>
      <c r="I1025" s="72"/>
      <c r="J1025" s="72"/>
      <c r="K1025" s="36"/>
      <c r="L1025" s="79"/>
      <c r="M1025" s="79"/>
      <c r="N1025" s="74"/>
      <c r="O1025" s="81" t="s">
        <v>179</v>
      </c>
      <c r="P1025" s="83">
        <v>41565.924745370372</v>
      </c>
      <c r="Q1025" s="81" t="s">
        <v>1382</v>
      </c>
      <c r="R1025" s="81"/>
      <c r="S1025" s="81"/>
      <c r="T1025" s="81" t="s">
        <v>2393</v>
      </c>
      <c r="U1025" s="83">
        <v>41565.924745370372</v>
      </c>
      <c r="V1025" s="85" t="s">
        <v>3420</v>
      </c>
      <c r="W1025" s="81"/>
      <c r="X1025" s="81"/>
      <c r="Y1025" s="84" t="s">
        <v>5235</v>
      </c>
    </row>
    <row r="1026" spans="1:25">
      <c r="A1026" s="66" t="s">
        <v>380</v>
      </c>
      <c r="B1026" s="66" t="s">
        <v>380</v>
      </c>
      <c r="C1026" s="67"/>
      <c r="D1026" s="68"/>
      <c r="E1026" s="69"/>
      <c r="F1026" s="70"/>
      <c r="G1026" s="67"/>
      <c r="H1026" s="71"/>
      <c r="I1026" s="72"/>
      <c r="J1026" s="72"/>
      <c r="K1026" s="36"/>
      <c r="L1026" s="79"/>
      <c r="M1026" s="79"/>
      <c r="N1026" s="74"/>
      <c r="O1026" s="81" t="s">
        <v>179</v>
      </c>
      <c r="P1026" s="83">
        <v>41566.657060185185</v>
      </c>
      <c r="Q1026" s="81" t="s">
        <v>1383</v>
      </c>
      <c r="R1026" s="81"/>
      <c r="S1026" s="81"/>
      <c r="T1026" s="81" t="s">
        <v>2393</v>
      </c>
      <c r="U1026" s="83">
        <v>41566.657060185185</v>
      </c>
      <c r="V1026" s="85" t="s">
        <v>3421</v>
      </c>
      <c r="W1026" s="81"/>
      <c r="X1026" s="81"/>
      <c r="Y1026" s="84" t="s">
        <v>5236</v>
      </c>
    </row>
    <row r="1027" spans="1:25">
      <c r="A1027" s="66" t="s">
        <v>380</v>
      </c>
      <c r="B1027" s="66" t="s">
        <v>380</v>
      </c>
      <c r="C1027" s="67"/>
      <c r="D1027" s="68"/>
      <c r="E1027" s="69"/>
      <c r="F1027" s="70"/>
      <c r="G1027" s="67"/>
      <c r="H1027" s="71"/>
      <c r="I1027" s="72"/>
      <c r="J1027" s="72"/>
      <c r="K1027" s="36"/>
      <c r="L1027" s="79"/>
      <c r="M1027" s="79"/>
      <c r="N1027" s="74"/>
      <c r="O1027" s="81" t="s">
        <v>179</v>
      </c>
      <c r="P1027" s="83">
        <v>41566.657071759262</v>
      </c>
      <c r="Q1027" s="81" t="s">
        <v>1384</v>
      </c>
      <c r="R1027" s="81"/>
      <c r="S1027" s="81"/>
      <c r="T1027" s="81" t="s">
        <v>2393</v>
      </c>
      <c r="U1027" s="83">
        <v>41566.657071759262</v>
      </c>
      <c r="V1027" s="85" t="s">
        <v>3422</v>
      </c>
      <c r="W1027" s="81"/>
      <c r="X1027" s="81"/>
      <c r="Y1027" s="84" t="s">
        <v>5237</v>
      </c>
    </row>
    <row r="1028" spans="1:25">
      <c r="A1028" s="66" t="s">
        <v>380</v>
      </c>
      <c r="B1028" s="66" t="s">
        <v>380</v>
      </c>
      <c r="C1028" s="67"/>
      <c r="D1028" s="68"/>
      <c r="E1028" s="69"/>
      <c r="F1028" s="70"/>
      <c r="G1028" s="67"/>
      <c r="H1028" s="71"/>
      <c r="I1028" s="72"/>
      <c r="J1028" s="72"/>
      <c r="K1028" s="36"/>
      <c r="L1028" s="79"/>
      <c r="M1028" s="79"/>
      <c r="N1028" s="74"/>
      <c r="O1028" s="81" t="s">
        <v>179</v>
      </c>
      <c r="P1028" s="83">
        <v>41566.657094907408</v>
      </c>
      <c r="Q1028" s="81" t="s">
        <v>1385</v>
      </c>
      <c r="R1028" s="81"/>
      <c r="S1028" s="81"/>
      <c r="T1028" s="81" t="s">
        <v>2393</v>
      </c>
      <c r="U1028" s="83">
        <v>41566.657094907408</v>
      </c>
      <c r="V1028" s="85" t="s">
        <v>3423</v>
      </c>
      <c r="W1028" s="81"/>
      <c r="X1028" s="81"/>
      <c r="Y1028" s="84" t="s">
        <v>5238</v>
      </c>
    </row>
    <row r="1029" spans="1:25">
      <c r="A1029" s="66" t="s">
        <v>380</v>
      </c>
      <c r="B1029" s="66" t="s">
        <v>380</v>
      </c>
      <c r="C1029" s="67"/>
      <c r="D1029" s="68"/>
      <c r="E1029" s="69"/>
      <c r="F1029" s="70"/>
      <c r="G1029" s="67"/>
      <c r="H1029" s="71"/>
      <c r="I1029" s="72"/>
      <c r="J1029" s="72"/>
      <c r="K1029" s="36"/>
      <c r="L1029" s="79"/>
      <c r="M1029" s="79"/>
      <c r="N1029" s="74"/>
      <c r="O1029" s="81" t="s">
        <v>179</v>
      </c>
      <c r="P1029" s="83">
        <v>41566.775462962964</v>
      </c>
      <c r="Q1029" s="81" t="s">
        <v>1386</v>
      </c>
      <c r="R1029" s="81"/>
      <c r="S1029" s="81"/>
      <c r="T1029" s="81" t="s">
        <v>2393</v>
      </c>
      <c r="U1029" s="83">
        <v>41566.775462962964</v>
      </c>
      <c r="V1029" s="85" t="s">
        <v>3424</v>
      </c>
      <c r="W1029" s="81"/>
      <c r="X1029" s="81"/>
      <c r="Y1029" s="84" t="s">
        <v>5239</v>
      </c>
    </row>
    <row r="1030" spans="1:25">
      <c r="A1030" s="66" t="s">
        <v>380</v>
      </c>
      <c r="B1030" s="66" t="s">
        <v>380</v>
      </c>
      <c r="C1030" s="67"/>
      <c r="D1030" s="68"/>
      <c r="E1030" s="69"/>
      <c r="F1030" s="70"/>
      <c r="G1030" s="67"/>
      <c r="H1030" s="71"/>
      <c r="I1030" s="72"/>
      <c r="J1030" s="72"/>
      <c r="K1030" s="36"/>
      <c r="L1030" s="79"/>
      <c r="M1030" s="79"/>
      <c r="N1030" s="74"/>
      <c r="O1030" s="81" t="s">
        <v>179</v>
      </c>
      <c r="P1030" s="83">
        <v>41566.810648148145</v>
      </c>
      <c r="Q1030" s="81" t="s">
        <v>1387</v>
      </c>
      <c r="R1030" s="81"/>
      <c r="S1030" s="81"/>
      <c r="T1030" s="81" t="s">
        <v>2393</v>
      </c>
      <c r="U1030" s="83">
        <v>41566.810648148145</v>
      </c>
      <c r="V1030" s="85" t="s">
        <v>3425</v>
      </c>
      <c r="W1030" s="81"/>
      <c r="X1030" s="81"/>
      <c r="Y1030" s="84" t="s">
        <v>5240</v>
      </c>
    </row>
    <row r="1031" spans="1:25">
      <c r="A1031" s="66" t="s">
        <v>380</v>
      </c>
      <c r="B1031" s="66" t="s">
        <v>440</v>
      </c>
      <c r="C1031" s="67"/>
      <c r="D1031" s="68"/>
      <c r="E1031" s="69"/>
      <c r="F1031" s="70"/>
      <c r="G1031" s="67"/>
      <c r="H1031" s="71"/>
      <c r="I1031" s="72"/>
      <c r="J1031" s="72"/>
      <c r="K1031" s="36"/>
      <c r="L1031" s="79"/>
      <c r="M1031" s="79"/>
      <c r="N1031" s="74"/>
      <c r="O1031" s="81" t="s">
        <v>622</v>
      </c>
      <c r="P1031" s="83">
        <v>41566.812141203707</v>
      </c>
      <c r="Q1031" s="81" t="s">
        <v>1005</v>
      </c>
      <c r="R1031" s="81"/>
      <c r="S1031" s="81"/>
      <c r="T1031" s="81" t="s">
        <v>2393</v>
      </c>
      <c r="U1031" s="83">
        <v>41566.812141203707</v>
      </c>
      <c r="V1031" s="85" t="s">
        <v>2977</v>
      </c>
      <c r="W1031" s="81"/>
      <c r="X1031" s="81"/>
      <c r="Y1031" s="84" t="s">
        <v>4792</v>
      </c>
    </row>
    <row r="1032" spans="1:25">
      <c r="A1032" s="66" t="s">
        <v>380</v>
      </c>
      <c r="B1032" s="66" t="s">
        <v>358</v>
      </c>
      <c r="C1032" s="67"/>
      <c r="D1032" s="68"/>
      <c r="E1032" s="69"/>
      <c r="F1032" s="70"/>
      <c r="G1032" s="67"/>
      <c r="H1032" s="71"/>
      <c r="I1032" s="72"/>
      <c r="J1032" s="72"/>
      <c r="K1032" s="36"/>
      <c r="L1032" s="79"/>
      <c r="M1032" s="79"/>
      <c r="N1032" s="74"/>
      <c r="O1032" s="81" t="s">
        <v>622</v>
      </c>
      <c r="P1032" s="83">
        <v>41566.815034722225</v>
      </c>
      <c r="Q1032" s="81" t="s">
        <v>1388</v>
      </c>
      <c r="R1032" s="85" t="s">
        <v>2251</v>
      </c>
      <c r="S1032" s="81" t="s">
        <v>2370</v>
      </c>
      <c r="T1032" s="81" t="s">
        <v>2393</v>
      </c>
      <c r="U1032" s="83">
        <v>41566.815034722225</v>
      </c>
      <c r="V1032" s="85" t="s">
        <v>3426</v>
      </c>
      <c r="W1032" s="81"/>
      <c r="X1032" s="81"/>
      <c r="Y1032" s="84" t="s">
        <v>5241</v>
      </c>
    </row>
    <row r="1033" spans="1:25">
      <c r="A1033" s="66" t="s">
        <v>380</v>
      </c>
      <c r="B1033" s="66" t="s">
        <v>504</v>
      </c>
      <c r="C1033" s="67"/>
      <c r="D1033" s="68"/>
      <c r="E1033" s="69"/>
      <c r="F1033" s="70"/>
      <c r="G1033" s="67"/>
      <c r="H1033" s="71"/>
      <c r="I1033" s="72"/>
      <c r="J1033" s="72"/>
      <c r="K1033" s="36"/>
      <c r="L1033" s="79"/>
      <c r="M1033" s="79"/>
      <c r="N1033" s="74"/>
      <c r="O1033" s="81" t="s">
        <v>622</v>
      </c>
      <c r="P1033" s="83">
        <v>41566.815347222226</v>
      </c>
      <c r="Q1033" s="81" t="s">
        <v>1389</v>
      </c>
      <c r="R1033" s="85" t="s">
        <v>2252</v>
      </c>
      <c r="S1033" s="81" t="s">
        <v>2371</v>
      </c>
      <c r="T1033" s="81" t="s">
        <v>2393</v>
      </c>
      <c r="U1033" s="83">
        <v>41566.815347222226</v>
      </c>
      <c r="V1033" s="85" t="s">
        <v>3427</v>
      </c>
      <c r="W1033" s="81"/>
      <c r="X1033" s="81"/>
      <c r="Y1033" s="84" t="s">
        <v>5242</v>
      </c>
    </row>
    <row r="1034" spans="1:25">
      <c r="A1034" s="66" t="s">
        <v>380</v>
      </c>
      <c r="B1034" s="66" t="s">
        <v>446</v>
      </c>
      <c r="C1034" s="67"/>
      <c r="D1034" s="68"/>
      <c r="E1034" s="69"/>
      <c r="F1034" s="70"/>
      <c r="G1034" s="67"/>
      <c r="H1034" s="71"/>
      <c r="I1034" s="72"/>
      <c r="J1034" s="72"/>
      <c r="K1034" s="36"/>
      <c r="L1034" s="79"/>
      <c r="M1034" s="79"/>
      <c r="N1034" s="74"/>
      <c r="O1034" s="81" t="s">
        <v>622</v>
      </c>
      <c r="P1034" s="83">
        <v>41566.815347222226</v>
      </c>
      <c r="Q1034" s="81" t="s">
        <v>1389</v>
      </c>
      <c r="R1034" s="85" t="s">
        <v>2252</v>
      </c>
      <c r="S1034" s="81" t="s">
        <v>2371</v>
      </c>
      <c r="T1034" s="81" t="s">
        <v>2393</v>
      </c>
      <c r="U1034" s="83">
        <v>41566.815347222226</v>
      </c>
      <c r="V1034" s="85" t="s">
        <v>3427</v>
      </c>
      <c r="W1034" s="81"/>
      <c r="X1034" s="81"/>
      <c r="Y1034" s="84" t="s">
        <v>5242</v>
      </c>
    </row>
    <row r="1035" spans="1:25">
      <c r="A1035" s="66" t="s">
        <v>380</v>
      </c>
      <c r="B1035" s="66" t="s">
        <v>380</v>
      </c>
      <c r="C1035" s="67"/>
      <c r="D1035" s="68"/>
      <c r="E1035" s="69"/>
      <c r="F1035" s="70"/>
      <c r="G1035" s="67"/>
      <c r="H1035" s="71"/>
      <c r="I1035" s="72"/>
      <c r="J1035" s="72"/>
      <c r="K1035" s="36"/>
      <c r="L1035" s="79"/>
      <c r="M1035" s="79"/>
      <c r="N1035" s="74"/>
      <c r="O1035" s="81" t="s">
        <v>179</v>
      </c>
      <c r="P1035" s="83">
        <v>41566.819282407407</v>
      </c>
      <c r="Q1035" s="81" t="s">
        <v>1390</v>
      </c>
      <c r="R1035" s="81"/>
      <c r="S1035" s="81"/>
      <c r="T1035" s="81" t="s">
        <v>2393</v>
      </c>
      <c r="U1035" s="83">
        <v>41566.819282407407</v>
      </c>
      <c r="V1035" s="85" t="s">
        <v>3428</v>
      </c>
      <c r="W1035" s="81"/>
      <c r="X1035" s="81"/>
      <c r="Y1035" s="84" t="s">
        <v>5243</v>
      </c>
    </row>
    <row r="1036" spans="1:25">
      <c r="A1036" s="66" t="s">
        <v>380</v>
      </c>
      <c r="B1036" s="66" t="s">
        <v>380</v>
      </c>
      <c r="C1036" s="67"/>
      <c r="D1036" s="68"/>
      <c r="E1036" s="69"/>
      <c r="F1036" s="70"/>
      <c r="G1036" s="67"/>
      <c r="H1036" s="71"/>
      <c r="I1036" s="72"/>
      <c r="J1036" s="72"/>
      <c r="K1036" s="36"/>
      <c r="L1036" s="79"/>
      <c r="M1036" s="79"/>
      <c r="N1036" s="74"/>
      <c r="O1036" s="81" t="s">
        <v>179</v>
      </c>
      <c r="P1036" s="83">
        <v>41566.844293981485</v>
      </c>
      <c r="Q1036" s="81" t="s">
        <v>1391</v>
      </c>
      <c r="R1036" s="81"/>
      <c r="S1036" s="81"/>
      <c r="T1036" s="81" t="s">
        <v>2393</v>
      </c>
      <c r="U1036" s="83">
        <v>41566.844293981485</v>
      </c>
      <c r="V1036" s="85" t="s">
        <v>3429</v>
      </c>
      <c r="W1036" s="81"/>
      <c r="X1036" s="81"/>
      <c r="Y1036" s="84" t="s">
        <v>5244</v>
      </c>
    </row>
    <row r="1037" spans="1:25">
      <c r="A1037" s="66" t="s">
        <v>380</v>
      </c>
      <c r="B1037" s="66" t="s">
        <v>380</v>
      </c>
      <c r="C1037" s="67"/>
      <c r="D1037" s="68"/>
      <c r="E1037" s="69"/>
      <c r="F1037" s="70"/>
      <c r="G1037" s="67"/>
      <c r="H1037" s="71"/>
      <c r="I1037" s="72"/>
      <c r="J1037" s="72"/>
      <c r="K1037" s="36"/>
      <c r="L1037" s="79"/>
      <c r="M1037" s="79"/>
      <c r="N1037" s="74"/>
      <c r="O1037" s="81" t="s">
        <v>179</v>
      </c>
      <c r="P1037" s="83">
        <v>41566.896932870368</v>
      </c>
      <c r="Q1037" s="81" t="s">
        <v>1392</v>
      </c>
      <c r="R1037" s="81"/>
      <c r="S1037" s="81"/>
      <c r="T1037" s="81" t="s">
        <v>2393</v>
      </c>
      <c r="U1037" s="83">
        <v>41566.896932870368</v>
      </c>
      <c r="V1037" s="85" t="s">
        <v>3430</v>
      </c>
      <c r="W1037" s="81"/>
      <c r="X1037" s="81"/>
      <c r="Y1037" s="84" t="s">
        <v>5245</v>
      </c>
    </row>
    <row r="1038" spans="1:25">
      <c r="A1038" s="66" t="s">
        <v>446</v>
      </c>
      <c r="B1038" s="66" t="s">
        <v>380</v>
      </c>
      <c r="C1038" s="67"/>
      <c r="D1038" s="68"/>
      <c r="E1038" s="69"/>
      <c r="F1038" s="70"/>
      <c r="G1038" s="67"/>
      <c r="H1038" s="71"/>
      <c r="I1038" s="72"/>
      <c r="J1038" s="72"/>
      <c r="K1038" s="36"/>
      <c r="L1038" s="79"/>
      <c r="M1038" s="79"/>
      <c r="N1038" s="74"/>
      <c r="O1038" s="81" t="s">
        <v>622</v>
      </c>
      <c r="P1038" s="83">
        <v>41565.11990740741</v>
      </c>
      <c r="Q1038" s="81" t="s">
        <v>1393</v>
      </c>
      <c r="R1038" s="81"/>
      <c r="S1038" s="81"/>
      <c r="T1038" s="81" t="s">
        <v>2393</v>
      </c>
      <c r="U1038" s="83">
        <v>41565.11990740741</v>
      </c>
      <c r="V1038" s="85" t="s">
        <v>3431</v>
      </c>
      <c r="W1038" s="81"/>
      <c r="X1038" s="81"/>
      <c r="Y1038" s="84" t="s">
        <v>5246</v>
      </c>
    </row>
    <row r="1039" spans="1:25">
      <c r="A1039" s="66" t="s">
        <v>446</v>
      </c>
      <c r="B1039" s="66" t="s">
        <v>380</v>
      </c>
      <c r="C1039" s="67"/>
      <c r="D1039" s="68"/>
      <c r="E1039" s="69"/>
      <c r="F1039" s="70"/>
      <c r="G1039" s="67"/>
      <c r="H1039" s="71"/>
      <c r="I1039" s="72"/>
      <c r="J1039" s="72"/>
      <c r="K1039" s="36"/>
      <c r="L1039" s="79"/>
      <c r="M1039" s="79"/>
      <c r="N1039" s="74"/>
      <c r="O1039" s="81" t="s">
        <v>622</v>
      </c>
      <c r="P1039" s="83">
        <v>41565.690717592595</v>
      </c>
      <c r="Q1039" s="81" t="s">
        <v>1197</v>
      </c>
      <c r="R1039" s="81"/>
      <c r="S1039" s="81"/>
      <c r="T1039" s="81" t="s">
        <v>2393</v>
      </c>
      <c r="U1039" s="83">
        <v>41565.690717592595</v>
      </c>
      <c r="V1039" s="85" t="s">
        <v>3432</v>
      </c>
      <c r="W1039" s="81"/>
      <c r="X1039" s="81"/>
      <c r="Y1039" s="84" t="s">
        <v>5247</v>
      </c>
    </row>
    <row r="1040" spans="1:25">
      <c r="A1040" s="66" t="s">
        <v>448</v>
      </c>
      <c r="B1040" s="66" t="s">
        <v>482</v>
      </c>
      <c r="C1040" s="67"/>
      <c r="D1040" s="68"/>
      <c r="E1040" s="69"/>
      <c r="F1040" s="70"/>
      <c r="G1040" s="67"/>
      <c r="H1040" s="71"/>
      <c r="I1040" s="72"/>
      <c r="J1040" s="72"/>
      <c r="K1040" s="36"/>
      <c r="L1040" s="79"/>
      <c r="M1040" s="79"/>
      <c r="N1040" s="74"/>
      <c r="O1040" s="81" t="s">
        <v>622</v>
      </c>
      <c r="P1040" s="83">
        <v>41563.924814814818</v>
      </c>
      <c r="Q1040" s="81" t="s">
        <v>1394</v>
      </c>
      <c r="R1040" s="81"/>
      <c r="S1040" s="81"/>
      <c r="T1040" s="81" t="s">
        <v>2393</v>
      </c>
      <c r="U1040" s="83">
        <v>41563.924814814818</v>
      </c>
      <c r="V1040" s="85" t="s">
        <v>3433</v>
      </c>
      <c r="W1040" s="81"/>
      <c r="X1040" s="81"/>
      <c r="Y1040" s="84" t="s">
        <v>5248</v>
      </c>
    </row>
    <row r="1041" spans="1:25">
      <c r="A1041" s="66" t="s">
        <v>448</v>
      </c>
      <c r="B1041" s="66" t="s">
        <v>494</v>
      </c>
      <c r="C1041" s="67"/>
      <c r="D1041" s="68"/>
      <c r="E1041" s="69"/>
      <c r="F1041" s="70"/>
      <c r="G1041" s="67"/>
      <c r="H1041" s="71"/>
      <c r="I1041" s="72"/>
      <c r="J1041" s="72"/>
      <c r="K1041" s="36"/>
      <c r="L1041" s="79"/>
      <c r="M1041" s="79"/>
      <c r="N1041" s="74"/>
      <c r="O1041" s="81" t="s">
        <v>622</v>
      </c>
      <c r="P1041" s="83">
        <v>41563.924814814818</v>
      </c>
      <c r="Q1041" s="81" t="s">
        <v>1394</v>
      </c>
      <c r="R1041" s="81"/>
      <c r="S1041" s="81"/>
      <c r="T1041" s="81" t="s">
        <v>2393</v>
      </c>
      <c r="U1041" s="83">
        <v>41563.924814814818</v>
      </c>
      <c r="V1041" s="85" t="s">
        <v>3433</v>
      </c>
      <c r="W1041" s="81"/>
      <c r="X1041" s="81"/>
      <c r="Y1041" s="84" t="s">
        <v>5248</v>
      </c>
    </row>
    <row r="1042" spans="1:25">
      <c r="A1042" s="66" t="s">
        <v>448</v>
      </c>
      <c r="B1042" s="66" t="s">
        <v>326</v>
      </c>
      <c r="C1042" s="67"/>
      <c r="D1042" s="68"/>
      <c r="E1042" s="69"/>
      <c r="F1042" s="70"/>
      <c r="G1042" s="67"/>
      <c r="H1042" s="71"/>
      <c r="I1042" s="72"/>
      <c r="J1042" s="72"/>
      <c r="K1042" s="36"/>
      <c r="L1042" s="79"/>
      <c r="M1042" s="79"/>
      <c r="N1042" s="74"/>
      <c r="O1042" s="81" t="s">
        <v>622</v>
      </c>
      <c r="P1042" s="83">
        <v>41564.675902777781</v>
      </c>
      <c r="Q1042" s="81" t="s">
        <v>1395</v>
      </c>
      <c r="R1042" s="81"/>
      <c r="S1042" s="81"/>
      <c r="T1042" s="81" t="s">
        <v>2393</v>
      </c>
      <c r="U1042" s="83">
        <v>41564.675902777781</v>
      </c>
      <c r="V1042" s="85" t="s">
        <v>3434</v>
      </c>
      <c r="W1042" s="81"/>
      <c r="X1042" s="81"/>
      <c r="Y1042" s="84" t="s">
        <v>5249</v>
      </c>
    </row>
    <row r="1043" spans="1:25">
      <c r="A1043" s="66" t="s">
        <v>448</v>
      </c>
      <c r="B1043" s="66" t="s">
        <v>494</v>
      </c>
      <c r="C1043" s="67"/>
      <c r="D1043" s="68"/>
      <c r="E1043" s="69"/>
      <c r="F1043" s="70"/>
      <c r="G1043" s="67"/>
      <c r="H1043" s="71"/>
      <c r="I1043" s="72"/>
      <c r="J1043" s="72"/>
      <c r="K1043" s="36"/>
      <c r="L1043" s="79"/>
      <c r="M1043" s="79"/>
      <c r="N1043" s="74"/>
      <c r="O1043" s="81" t="s">
        <v>622</v>
      </c>
      <c r="P1043" s="83">
        <v>41564.97996527778</v>
      </c>
      <c r="Q1043" s="81" t="s">
        <v>1396</v>
      </c>
      <c r="R1043" s="81"/>
      <c r="S1043" s="81"/>
      <c r="T1043" s="81" t="s">
        <v>2459</v>
      </c>
      <c r="U1043" s="83">
        <v>41564.97996527778</v>
      </c>
      <c r="V1043" s="85" t="s">
        <v>3435</v>
      </c>
      <c r="W1043" s="81"/>
      <c r="X1043" s="81"/>
      <c r="Y1043" s="84" t="s">
        <v>5250</v>
      </c>
    </row>
    <row r="1044" spans="1:25">
      <c r="A1044" s="66" t="s">
        <v>448</v>
      </c>
      <c r="B1044" s="66" t="s">
        <v>448</v>
      </c>
      <c r="C1044" s="67"/>
      <c r="D1044" s="68"/>
      <c r="E1044" s="69"/>
      <c r="F1044" s="70"/>
      <c r="G1044" s="67"/>
      <c r="H1044" s="71"/>
      <c r="I1044" s="72"/>
      <c r="J1044" s="72"/>
      <c r="K1044" s="36"/>
      <c r="L1044" s="79"/>
      <c r="M1044" s="79"/>
      <c r="N1044" s="74"/>
      <c r="O1044" s="81" t="s">
        <v>179</v>
      </c>
      <c r="P1044" s="83">
        <v>41565.663194444445</v>
      </c>
      <c r="Q1044" s="81" t="s">
        <v>1397</v>
      </c>
      <c r="R1044" s="81"/>
      <c r="S1044" s="81"/>
      <c r="T1044" s="81" t="s">
        <v>2498</v>
      </c>
      <c r="U1044" s="83">
        <v>41565.663194444445</v>
      </c>
      <c r="V1044" s="85" t="s">
        <v>3436</v>
      </c>
      <c r="W1044" s="81"/>
      <c r="X1044" s="81"/>
      <c r="Y1044" s="84" t="s">
        <v>5251</v>
      </c>
    </row>
    <row r="1045" spans="1:25">
      <c r="A1045" s="66" t="s">
        <v>448</v>
      </c>
      <c r="B1045" s="66" t="s">
        <v>489</v>
      </c>
      <c r="C1045" s="67"/>
      <c r="D1045" s="68"/>
      <c r="E1045" s="69"/>
      <c r="F1045" s="70"/>
      <c r="G1045" s="67"/>
      <c r="H1045" s="71"/>
      <c r="I1045" s="72"/>
      <c r="J1045" s="72"/>
      <c r="K1045" s="36"/>
      <c r="L1045" s="79"/>
      <c r="M1045" s="79"/>
      <c r="N1045" s="74"/>
      <c r="O1045" s="81" t="s">
        <v>622</v>
      </c>
      <c r="P1045" s="83">
        <v>41565.66673611111</v>
      </c>
      <c r="Q1045" s="81" t="s">
        <v>1034</v>
      </c>
      <c r="R1045" s="85" t="s">
        <v>2145</v>
      </c>
      <c r="S1045" s="81" t="s">
        <v>2338</v>
      </c>
      <c r="T1045" s="81" t="s">
        <v>2458</v>
      </c>
      <c r="U1045" s="83">
        <v>41565.66673611111</v>
      </c>
      <c r="V1045" s="85" t="s">
        <v>3437</v>
      </c>
      <c r="W1045" s="81"/>
      <c r="X1045" s="81"/>
      <c r="Y1045" s="84" t="s">
        <v>5252</v>
      </c>
    </row>
    <row r="1046" spans="1:25">
      <c r="A1046" s="66" t="s">
        <v>448</v>
      </c>
      <c r="B1046" s="66" t="s">
        <v>482</v>
      </c>
      <c r="C1046" s="67"/>
      <c r="D1046" s="68"/>
      <c r="E1046" s="69"/>
      <c r="F1046" s="70"/>
      <c r="G1046" s="67"/>
      <c r="H1046" s="71"/>
      <c r="I1046" s="72"/>
      <c r="J1046" s="72"/>
      <c r="K1046" s="36"/>
      <c r="L1046" s="79"/>
      <c r="M1046" s="79"/>
      <c r="N1046" s="74"/>
      <c r="O1046" s="81" t="s">
        <v>622</v>
      </c>
      <c r="P1046" s="83">
        <v>41565.705868055556</v>
      </c>
      <c r="Q1046" s="81" t="s">
        <v>1398</v>
      </c>
      <c r="R1046" s="85" t="s">
        <v>2253</v>
      </c>
      <c r="S1046" s="81" t="s">
        <v>2372</v>
      </c>
      <c r="T1046" s="81" t="s">
        <v>2393</v>
      </c>
      <c r="U1046" s="83">
        <v>41565.705868055556</v>
      </c>
      <c r="V1046" s="85" t="s">
        <v>3438</v>
      </c>
      <c r="W1046" s="81"/>
      <c r="X1046" s="81"/>
      <c r="Y1046" s="84" t="s">
        <v>5253</v>
      </c>
    </row>
    <row r="1047" spans="1:25">
      <c r="A1047" s="66" t="s">
        <v>448</v>
      </c>
      <c r="B1047" s="66" t="s">
        <v>326</v>
      </c>
      <c r="C1047" s="67"/>
      <c r="D1047" s="68"/>
      <c r="E1047" s="69"/>
      <c r="F1047" s="70"/>
      <c r="G1047" s="67"/>
      <c r="H1047" s="71"/>
      <c r="I1047" s="72"/>
      <c r="J1047" s="72"/>
      <c r="K1047" s="36"/>
      <c r="L1047" s="79"/>
      <c r="M1047" s="79"/>
      <c r="N1047" s="74"/>
      <c r="O1047" s="81" t="s">
        <v>622</v>
      </c>
      <c r="P1047" s="83">
        <v>41565.705868055556</v>
      </c>
      <c r="Q1047" s="81" t="s">
        <v>1398</v>
      </c>
      <c r="R1047" s="85" t="s">
        <v>2253</v>
      </c>
      <c r="S1047" s="81" t="s">
        <v>2372</v>
      </c>
      <c r="T1047" s="81" t="s">
        <v>2393</v>
      </c>
      <c r="U1047" s="83">
        <v>41565.705868055556</v>
      </c>
      <c r="V1047" s="85" t="s">
        <v>3438</v>
      </c>
      <c r="W1047" s="81"/>
      <c r="X1047" s="81"/>
      <c r="Y1047" s="84" t="s">
        <v>5253</v>
      </c>
    </row>
    <row r="1048" spans="1:25">
      <c r="A1048" s="66" t="s">
        <v>448</v>
      </c>
      <c r="B1048" s="66" t="s">
        <v>446</v>
      </c>
      <c r="C1048" s="67"/>
      <c r="D1048" s="68"/>
      <c r="E1048" s="69"/>
      <c r="F1048" s="70"/>
      <c r="G1048" s="67"/>
      <c r="H1048" s="71"/>
      <c r="I1048" s="72"/>
      <c r="J1048" s="72"/>
      <c r="K1048" s="36"/>
      <c r="L1048" s="79"/>
      <c r="M1048" s="79"/>
      <c r="N1048" s="74"/>
      <c r="O1048" s="81" t="s">
        <v>622</v>
      </c>
      <c r="P1048" s="83">
        <v>41565.82849537037</v>
      </c>
      <c r="Q1048" s="81" t="s">
        <v>1399</v>
      </c>
      <c r="R1048" s="81"/>
      <c r="S1048" s="81"/>
      <c r="T1048" s="81" t="s">
        <v>2395</v>
      </c>
      <c r="U1048" s="83">
        <v>41565.82849537037</v>
      </c>
      <c r="V1048" s="85" t="s">
        <v>3439</v>
      </c>
      <c r="W1048" s="81"/>
      <c r="X1048" s="81"/>
      <c r="Y1048" s="84" t="s">
        <v>5254</v>
      </c>
    </row>
    <row r="1049" spans="1:25">
      <c r="A1049" s="66" t="s">
        <v>448</v>
      </c>
      <c r="B1049" s="66" t="s">
        <v>448</v>
      </c>
      <c r="C1049" s="67"/>
      <c r="D1049" s="68"/>
      <c r="E1049" s="69"/>
      <c r="F1049" s="70"/>
      <c r="G1049" s="67"/>
      <c r="H1049" s="71"/>
      <c r="I1049" s="72"/>
      <c r="J1049" s="72"/>
      <c r="K1049" s="36"/>
      <c r="L1049" s="79"/>
      <c r="M1049" s="79"/>
      <c r="N1049" s="74"/>
      <c r="O1049" s="81" t="s">
        <v>179</v>
      </c>
      <c r="P1049" s="83">
        <v>41566.679664351854</v>
      </c>
      <c r="Q1049" s="81" t="s">
        <v>1400</v>
      </c>
      <c r="R1049" s="81"/>
      <c r="S1049" s="81"/>
      <c r="T1049" s="81" t="s">
        <v>2393</v>
      </c>
      <c r="U1049" s="83">
        <v>41566.679664351854</v>
      </c>
      <c r="V1049" s="85" t="s">
        <v>3440</v>
      </c>
      <c r="W1049" s="81"/>
      <c r="X1049" s="81"/>
      <c r="Y1049" s="84" t="s">
        <v>5255</v>
      </c>
    </row>
    <row r="1050" spans="1:25">
      <c r="A1050" s="66" t="s">
        <v>446</v>
      </c>
      <c r="B1050" s="66" t="s">
        <v>448</v>
      </c>
      <c r="C1050" s="67"/>
      <c r="D1050" s="68"/>
      <c r="E1050" s="69"/>
      <c r="F1050" s="70"/>
      <c r="G1050" s="67"/>
      <c r="H1050" s="71"/>
      <c r="I1050" s="72"/>
      <c r="J1050" s="72"/>
      <c r="K1050" s="36"/>
      <c r="L1050" s="79"/>
      <c r="M1050" s="79"/>
      <c r="N1050" s="74"/>
      <c r="O1050" s="81" t="s">
        <v>622</v>
      </c>
      <c r="P1050" s="83">
        <v>41565.933356481481</v>
      </c>
      <c r="Q1050" s="81" t="s">
        <v>1401</v>
      </c>
      <c r="R1050" s="81"/>
      <c r="S1050" s="81"/>
      <c r="T1050" s="81" t="s">
        <v>2395</v>
      </c>
      <c r="U1050" s="83">
        <v>41565.933356481481</v>
      </c>
      <c r="V1050" s="85" t="s">
        <v>3441</v>
      </c>
      <c r="W1050" s="81"/>
      <c r="X1050" s="81"/>
      <c r="Y1050" s="84" t="s">
        <v>5256</v>
      </c>
    </row>
    <row r="1051" spans="1:25">
      <c r="A1051" s="66" t="s">
        <v>449</v>
      </c>
      <c r="B1051" s="66" t="s">
        <v>446</v>
      </c>
      <c r="C1051" s="67"/>
      <c r="D1051" s="68"/>
      <c r="E1051" s="69"/>
      <c r="F1051" s="70"/>
      <c r="G1051" s="67"/>
      <c r="H1051" s="71"/>
      <c r="I1051" s="72"/>
      <c r="J1051" s="72"/>
      <c r="K1051" s="36"/>
      <c r="L1051" s="79"/>
      <c r="M1051" s="79"/>
      <c r="N1051" s="74"/>
      <c r="O1051" s="81" t="s">
        <v>622</v>
      </c>
      <c r="P1051" s="83">
        <v>41568.888877314814</v>
      </c>
      <c r="Q1051" s="81" t="s">
        <v>1402</v>
      </c>
      <c r="R1051" s="81"/>
      <c r="S1051" s="81"/>
      <c r="T1051" s="81" t="s">
        <v>2497</v>
      </c>
      <c r="U1051" s="83">
        <v>41568.888877314814</v>
      </c>
      <c r="V1051" s="85" t="s">
        <v>3442</v>
      </c>
      <c r="W1051" s="81"/>
      <c r="X1051" s="81"/>
      <c r="Y1051" s="84" t="s">
        <v>5257</v>
      </c>
    </row>
    <row r="1052" spans="1:25">
      <c r="A1052" s="66" t="s">
        <v>446</v>
      </c>
      <c r="B1052" s="66" t="s">
        <v>449</v>
      </c>
      <c r="C1052" s="67"/>
      <c r="D1052" s="68"/>
      <c r="E1052" s="69"/>
      <c r="F1052" s="70"/>
      <c r="G1052" s="67"/>
      <c r="H1052" s="71"/>
      <c r="I1052" s="72"/>
      <c r="J1052" s="72"/>
      <c r="K1052" s="36"/>
      <c r="L1052" s="79"/>
      <c r="M1052" s="79"/>
      <c r="N1052" s="74"/>
      <c r="O1052" s="81" t="s">
        <v>622</v>
      </c>
      <c r="P1052" s="83">
        <v>41568.974317129629</v>
      </c>
      <c r="Q1052" s="81" t="s">
        <v>1403</v>
      </c>
      <c r="R1052" s="81"/>
      <c r="S1052" s="81"/>
      <c r="T1052" s="81" t="s">
        <v>2393</v>
      </c>
      <c r="U1052" s="83">
        <v>41568.974317129629</v>
      </c>
      <c r="V1052" s="85" t="s">
        <v>3443</v>
      </c>
      <c r="W1052" s="81"/>
      <c r="X1052" s="81"/>
      <c r="Y1052" s="84" t="s">
        <v>5258</v>
      </c>
    </row>
    <row r="1053" spans="1:25">
      <c r="A1053" s="66" t="s">
        <v>450</v>
      </c>
      <c r="B1053" s="66" t="s">
        <v>493</v>
      </c>
      <c r="C1053" s="67"/>
      <c r="D1053" s="68"/>
      <c r="E1053" s="69"/>
      <c r="F1053" s="70"/>
      <c r="G1053" s="67"/>
      <c r="H1053" s="71"/>
      <c r="I1053" s="72"/>
      <c r="J1053" s="72"/>
      <c r="K1053" s="36"/>
      <c r="L1053" s="79"/>
      <c r="M1053" s="79"/>
      <c r="N1053" s="74"/>
      <c r="O1053" s="81" t="s">
        <v>622</v>
      </c>
      <c r="P1053" s="83">
        <v>41569.095613425925</v>
      </c>
      <c r="Q1053" s="81" t="s">
        <v>1404</v>
      </c>
      <c r="R1053" s="85" t="s">
        <v>2254</v>
      </c>
      <c r="S1053" s="81" t="s">
        <v>2332</v>
      </c>
      <c r="T1053" s="81" t="s">
        <v>2393</v>
      </c>
      <c r="U1053" s="83">
        <v>41569.095613425925</v>
      </c>
      <c r="V1053" s="85" t="s">
        <v>3444</v>
      </c>
      <c r="W1053" s="81"/>
      <c r="X1053" s="81"/>
      <c r="Y1053" s="84" t="s">
        <v>5259</v>
      </c>
    </row>
    <row r="1054" spans="1:25">
      <c r="A1054" s="66" t="s">
        <v>367</v>
      </c>
      <c r="B1054" s="66" t="s">
        <v>603</v>
      </c>
      <c r="C1054" s="67"/>
      <c r="D1054" s="68"/>
      <c r="E1054" s="69"/>
      <c r="F1054" s="70"/>
      <c r="G1054" s="67"/>
      <c r="H1054" s="71"/>
      <c r="I1054" s="72"/>
      <c r="J1054" s="72"/>
      <c r="K1054" s="36"/>
      <c r="L1054" s="79"/>
      <c r="M1054" s="79"/>
      <c r="N1054" s="74"/>
      <c r="O1054" s="81" t="s">
        <v>622</v>
      </c>
      <c r="P1054" s="83">
        <v>41563.900775462964</v>
      </c>
      <c r="Q1054" s="81" t="s">
        <v>1405</v>
      </c>
      <c r="R1054" s="81"/>
      <c r="S1054" s="81"/>
      <c r="T1054" s="81" t="s">
        <v>2393</v>
      </c>
      <c r="U1054" s="83">
        <v>41563.900775462964</v>
      </c>
      <c r="V1054" s="85" t="s">
        <v>3445</v>
      </c>
      <c r="W1054" s="81"/>
      <c r="X1054" s="81"/>
      <c r="Y1054" s="84" t="s">
        <v>5260</v>
      </c>
    </row>
    <row r="1055" spans="1:25">
      <c r="A1055" s="66" t="s">
        <v>451</v>
      </c>
      <c r="B1055" s="66" t="s">
        <v>603</v>
      </c>
      <c r="C1055" s="67"/>
      <c r="D1055" s="68"/>
      <c r="E1055" s="69"/>
      <c r="F1055" s="70"/>
      <c r="G1055" s="67"/>
      <c r="H1055" s="71"/>
      <c r="I1055" s="72"/>
      <c r="J1055" s="72"/>
      <c r="K1055" s="36"/>
      <c r="L1055" s="79"/>
      <c r="M1055" s="79"/>
      <c r="N1055" s="74"/>
      <c r="O1055" s="81" t="s">
        <v>622</v>
      </c>
      <c r="P1055" s="83">
        <v>41563.851180555554</v>
      </c>
      <c r="Q1055" s="81" t="s">
        <v>1406</v>
      </c>
      <c r="R1055" s="81"/>
      <c r="S1055" s="81"/>
      <c r="T1055" s="81" t="s">
        <v>2393</v>
      </c>
      <c r="U1055" s="83">
        <v>41563.851180555554</v>
      </c>
      <c r="V1055" s="85" t="s">
        <v>3446</v>
      </c>
      <c r="W1055" s="81"/>
      <c r="X1055" s="81"/>
      <c r="Y1055" s="84" t="s">
        <v>5261</v>
      </c>
    </row>
    <row r="1056" spans="1:25">
      <c r="A1056" s="66" t="s">
        <v>451</v>
      </c>
      <c r="B1056" s="66" t="s">
        <v>603</v>
      </c>
      <c r="C1056" s="67"/>
      <c r="D1056" s="68"/>
      <c r="E1056" s="69"/>
      <c r="F1056" s="70"/>
      <c r="G1056" s="67"/>
      <c r="H1056" s="71"/>
      <c r="I1056" s="72"/>
      <c r="J1056" s="72"/>
      <c r="K1056" s="36"/>
      <c r="L1056" s="79"/>
      <c r="M1056" s="79"/>
      <c r="N1056" s="74"/>
      <c r="O1056" s="81" t="s">
        <v>622</v>
      </c>
      <c r="P1056" s="83">
        <v>41563.885844907411</v>
      </c>
      <c r="Q1056" s="81" t="s">
        <v>1407</v>
      </c>
      <c r="R1056" s="81"/>
      <c r="S1056" s="81"/>
      <c r="T1056" s="81" t="s">
        <v>2393</v>
      </c>
      <c r="U1056" s="83">
        <v>41563.885844907411</v>
      </c>
      <c r="V1056" s="85" t="s">
        <v>3447</v>
      </c>
      <c r="W1056" s="81"/>
      <c r="X1056" s="81"/>
      <c r="Y1056" s="84" t="s">
        <v>5262</v>
      </c>
    </row>
    <row r="1057" spans="1:25">
      <c r="A1057" s="66" t="s">
        <v>451</v>
      </c>
      <c r="B1057" s="66" t="s">
        <v>604</v>
      </c>
      <c r="C1057" s="67"/>
      <c r="D1057" s="68"/>
      <c r="E1057" s="69"/>
      <c r="F1057" s="70"/>
      <c r="G1057" s="67"/>
      <c r="H1057" s="71"/>
      <c r="I1057" s="72"/>
      <c r="J1057" s="72"/>
      <c r="K1057" s="36"/>
      <c r="L1057" s="79"/>
      <c r="M1057" s="79"/>
      <c r="N1057" s="74"/>
      <c r="O1057" s="81" t="s">
        <v>622</v>
      </c>
      <c r="P1057" s="83">
        <v>41564.637916666667</v>
      </c>
      <c r="Q1057" s="81" t="s">
        <v>1408</v>
      </c>
      <c r="R1057" s="81"/>
      <c r="S1057" s="81"/>
      <c r="T1057" s="81" t="s">
        <v>2393</v>
      </c>
      <c r="U1057" s="83">
        <v>41564.637916666667</v>
      </c>
      <c r="V1057" s="85" t="s">
        <v>3448</v>
      </c>
      <c r="W1057" s="81"/>
      <c r="X1057" s="81"/>
      <c r="Y1057" s="84" t="s">
        <v>5263</v>
      </c>
    </row>
    <row r="1058" spans="1:25">
      <c r="A1058" s="66" t="s">
        <v>452</v>
      </c>
      <c r="B1058" s="66" t="s">
        <v>605</v>
      </c>
      <c r="C1058" s="67"/>
      <c r="D1058" s="68"/>
      <c r="E1058" s="69"/>
      <c r="F1058" s="70"/>
      <c r="G1058" s="67"/>
      <c r="H1058" s="71"/>
      <c r="I1058" s="72"/>
      <c r="J1058" s="72"/>
      <c r="K1058" s="36"/>
      <c r="L1058" s="79"/>
      <c r="M1058" s="79"/>
      <c r="N1058" s="74"/>
      <c r="O1058" s="81" t="s">
        <v>622</v>
      </c>
      <c r="P1058" s="83">
        <v>41564.891527777778</v>
      </c>
      <c r="Q1058" s="81" t="s">
        <v>1409</v>
      </c>
      <c r="R1058" s="81"/>
      <c r="S1058" s="81"/>
      <c r="T1058" s="81" t="s">
        <v>2393</v>
      </c>
      <c r="U1058" s="83">
        <v>41564.891527777778</v>
      </c>
      <c r="V1058" s="85" t="s">
        <v>3449</v>
      </c>
      <c r="W1058" s="81"/>
      <c r="X1058" s="81"/>
      <c r="Y1058" s="84" t="s">
        <v>5264</v>
      </c>
    </row>
    <row r="1059" spans="1:25">
      <c r="A1059" s="66" t="s">
        <v>452</v>
      </c>
      <c r="B1059" s="66" t="s">
        <v>374</v>
      </c>
      <c r="C1059" s="67"/>
      <c r="D1059" s="68"/>
      <c r="E1059" s="69"/>
      <c r="F1059" s="70"/>
      <c r="G1059" s="67"/>
      <c r="H1059" s="71"/>
      <c r="I1059" s="72"/>
      <c r="J1059" s="72"/>
      <c r="K1059" s="36"/>
      <c r="L1059" s="79"/>
      <c r="M1059" s="79"/>
      <c r="N1059" s="74"/>
      <c r="O1059" s="81" t="s">
        <v>622</v>
      </c>
      <c r="P1059" s="83">
        <v>41564.891527777778</v>
      </c>
      <c r="Q1059" s="81" t="s">
        <v>1409</v>
      </c>
      <c r="R1059" s="81"/>
      <c r="S1059" s="81"/>
      <c r="T1059" s="81" t="s">
        <v>2393</v>
      </c>
      <c r="U1059" s="83">
        <v>41564.891527777778</v>
      </c>
      <c r="V1059" s="85" t="s">
        <v>3449</v>
      </c>
      <c r="W1059" s="81"/>
      <c r="X1059" s="81"/>
      <c r="Y1059" s="84" t="s">
        <v>5264</v>
      </c>
    </row>
    <row r="1060" spans="1:25">
      <c r="A1060" s="66" t="s">
        <v>374</v>
      </c>
      <c r="B1060" s="66" t="s">
        <v>452</v>
      </c>
      <c r="C1060" s="67"/>
      <c r="D1060" s="68"/>
      <c r="E1060" s="69"/>
      <c r="F1060" s="70"/>
      <c r="G1060" s="67"/>
      <c r="H1060" s="71"/>
      <c r="I1060" s="72"/>
      <c r="J1060" s="72"/>
      <c r="K1060" s="36"/>
      <c r="L1060" s="79"/>
      <c r="M1060" s="79"/>
      <c r="N1060" s="74"/>
      <c r="O1060" s="81" t="s">
        <v>622</v>
      </c>
      <c r="P1060" s="83">
        <v>41564.861875000002</v>
      </c>
      <c r="Q1060" s="81" t="s">
        <v>1410</v>
      </c>
      <c r="R1060" s="81"/>
      <c r="S1060" s="81"/>
      <c r="T1060" s="81" t="s">
        <v>2393</v>
      </c>
      <c r="U1060" s="83">
        <v>41564.861875000002</v>
      </c>
      <c r="V1060" s="85" t="s">
        <v>3450</v>
      </c>
      <c r="W1060" s="81"/>
      <c r="X1060" s="81"/>
      <c r="Y1060" s="84" t="s">
        <v>5265</v>
      </c>
    </row>
    <row r="1061" spans="1:25">
      <c r="A1061" s="66" t="s">
        <v>451</v>
      </c>
      <c r="B1061" s="66" t="s">
        <v>452</v>
      </c>
      <c r="C1061" s="67"/>
      <c r="D1061" s="68"/>
      <c r="E1061" s="69"/>
      <c r="F1061" s="70"/>
      <c r="G1061" s="67"/>
      <c r="H1061" s="71"/>
      <c r="I1061" s="72"/>
      <c r="J1061" s="72"/>
      <c r="K1061" s="36"/>
      <c r="L1061" s="79"/>
      <c r="M1061" s="79"/>
      <c r="N1061" s="74"/>
      <c r="O1061" s="81" t="s">
        <v>622</v>
      </c>
      <c r="P1061" s="83">
        <v>41564.637916666667</v>
      </c>
      <c r="Q1061" s="81" t="s">
        <v>1408</v>
      </c>
      <c r="R1061" s="81"/>
      <c r="S1061" s="81"/>
      <c r="T1061" s="81" t="s">
        <v>2393</v>
      </c>
      <c r="U1061" s="83">
        <v>41564.637916666667</v>
      </c>
      <c r="V1061" s="85" t="s">
        <v>3448</v>
      </c>
      <c r="W1061" s="81"/>
      <c r="X1061" s="81"/>
      <c r="Y1061" s="84" t="s">
        <v>5263</v>
      </c>
    </row>
    <row r="1062" spans="1:25">
      <c r="A1062" s="66" t="s">
        <v>451</v>
      </c>
      <c r="B1062" s="66" t="s">
        <v>586</v>
      </c>
      <c r="C1062" s="67"/>
      <c r="D1062" s="68"/>
      <c r="E1062" s="69"/>
      <c r="F1062" s="70"/>
      <c r="G1062" s="67"/>
      <c r="H1062" s="71"/>
      <c r="I1062" s="72"/>
      <c r="J1062" s="72"/>
      <c r="K1062" s="36"/>
      <c r="L1062" s="79"/>
      <c r="M1062" s="79"/>
      <c r="N1062" s="74"/>
      <c r="O1062" s="81" t="s">
        <v>622</v>
      </c>
      <c r="P1062" s="83">
        <v>41564.631307870368</v>
      </c>
      <c r="Q1062" s="81" t="s">
        <v>1411</v>
      </c>
      <c r="R1062" s="81"/>
      <c r="S1062" s="81"/>
      <c r="T1062" s="81" t="s">
        <v>2393</v>
      </c>
      <c r="U1062" s="83">
        <v>41564.631307870368</v>
      </c>
      <c r="V1062" s="85" t="s">
        <v>3451</v>
      </c>
      <c r="W1062" s="81"/>
      <c r="X1062" s="81"/>
      <c r="Y1062" s="84" t="s">
        <v>5266</v>
      </c>
    </row>
    <row r="1063" spans="1:25">
      <c r="A1063" s="66" t="s">
        <v>451</v>
      </c>
      <c r="B1063" s="66" t="s">
        <v>586</v>
      </c>
      <c r="C1063" s="67"/>
      <c r="D1063" s="68"/>
      <c r="E1063" s="69"/>
      <c r="F1063" s="70"/>
      <c r="G1063" s="67"/>
      <c r="H1063" s="71"/>
      <c r="I1063" s="72"/>
      <c r="J1063" s="72"/>
      <c r="K1063" s="36"/>
      <c r="L1063" s="79"/>
      <c r="M1063" s="79"/>
      <c r="N1063" s="74"/>
      <c r="O1063" s="81" t="s">
        <v>622</v>
      </c>
      <c r="P1063" s="83">
        <v>41564.637916666667</v>
      </c>
      <c r="Q1063" s="81" t="s">
        <v>1408</v>
      </c>
      <c r="R1063" s="81"/>
      <c r="S1063" s="81"/>
      <c r="T1063" s="81" t="s">
        <v>2393</v>
      </c>
      <c r="U1063" s="83">
        <v>41564.637916666667</v>
      </c>
      <c r="V1063" s="85" t="s">
        <v>3448</v>
      </c>
      <c r="W1063" s="81"/>
      <c r="X1063" s="81"/>
      <c r="Y1063" s="84" t="s">
        <v>5263</v>
      </c>
    </row>
    <row r="1064" spans="1:25">
      <c r="A1064" s="66" t="s">
        <v>451</v>
      </c>
      <c r="B1064" s="66" t="s">
        <v>586</v>
      </c>
      <c r="C1064" s="67"/>
      <c r="D1064" s="68"/>
      <c r="E1064" s="69"/>
      <c r="F1064" s="70"/>
      <c r="G1064" s="67"/>
      <c r="H1064" s="71"/>
      <c r="I1064" s="72"/>
      <c r="J1064" s="72"/>
      <c r="K1064" s="36"/>
      <c r="L1064" s="79"/>
      <c r="M1064" s="79"/>
      <c r="N1064" s="74"/>
      <c r="O1064" s="81" t="s">
        <v>621</v>
      </c>
      <c r="P1064" s="83">
        <v>41564.639872685184</v>
      </c>
      <c r="Q1064" s="81" t="s">
        <v>1412</v>
      </c>
      <c r="R1064" s="81"/>
      <c r="S1064" s="81"/>
      <c r="T1064" s="81" t="s">
        <v>2393</v>
      </c>
      <c r="U1064" s="83">
        <v>41564.639872685184</v>
      </c>
      <c r="V1064" s="85" t="s">
        <v>3452</v>
      </c>
      <c r="W1064" s="81"/>
      <c r="X1064" s="81"/>
      <c r="Y1064" s="84" t="s">
        <v>5267</v>
      </c>
    </row>
    <row r="1065" spans="1:25">
      <c r="A1065" s="66" t="s">
        <v>451</v>
      </c>
      <c r="B1065" s="66" t="s">
        <v>605</v>
      </c>
      <c r="C1065" s="67"/>
      <c r="D1065" s="68"/>
      <c r="E1065" s="69"/>
      <c r="F1065" s="70"/>
      <c r="G1065" s="67"/>
      <c r="H1065" s="71"/>
      <c r="I1065" s="72"/>
      <c r="J1065" s="72"/>
      <c r="K1065" s="36"/>
      <c r="L1065" s="79"/>
      <c r="M1065" s="79"/>
      <c r="N1065" s="74"/>
      <c r="O1065" s="81" t="s">
        <v>622</v>
      </c>
      <c r="P1065" s="83">
        <v>41564.865613425929</v>
      </c>
      <c r="Q1065" s="81" t="s">
        <v>1409</v>
      </c>
      <c r="R1065" s="81"/>
      <c r="S1065" s="81"/>
      <c r="T1065" s="81" t="s">
        <v>2393</v>
      </c>
      <c r="U1065" s="83">
        <v>41564.865613425929</v>
      </c>
      <c r="V1065" s="85" t="s">
        <v>3453</v>
      </c>
      <c r="W1065" s="81"/>
      <c r="X1065" s="81"/>
      <c r="Y1065" s="84" t="s">
        <v>5268</v>
      </c>
    </row>
    <row r="1066" spans="1:25">
      <c r="A1066" s="66" t="s">
        <v>374</v>
      </c>
      <c r="B1066" s="66" t="s">
        <v>493</v>
      </c>
      <c r="C1066" s="67"/>
      <c r="D1066" s="68"/>
      <c r="E1066" s="69"/>
      <c r="F1066" s="70"/>
      <c r="G1066" s="67"/>
      <c r="H1066" s="71"/>
      <c r="I1066" s="72"/>
      <c r="J1066" s="72"/>
      <c r="K1066" s="36"/>
      <c r="L1066" s="79"/>
      <c r="M1066" s="79"/>
      <c r="N1066" s="74"/>
      <c r="O1066" s="81" t="s">
        <v>622</v>
      </c>
      <c r="P1066" s="83">
        <v>41563.57439814815</v>
      </c>
      <c r="Q1066" s="81" t="s">
        <v>964</v>
      </c>
      <c r="R1066" s="81"/>
      <c r="S1066" s="81"/>
      <c r="T1066" s="81" t="s">
        <v>2393</v>
      </c>
      <c r="U1066" s="83">
        <v>41563.57439814815</v>
      </c>
      <c r="V1066" s="85" t="s">
        <v>2935</v>
      </c>
      <c r="W1066" s="81"/>
      <c r="X1066" s="81"/>
      <c r="Y1066" s="84" t="s">
        <v>4750</v>
      </c>
    </row>
    <row r="1067" spans="1:25">
      <c r="A1067" s="66" t="s">
        <v>374</v>
      </c>
      <c r="B1067" s="66" t="s">
        <v>493</v>
      </c>
      <c r="C1067" s="67"/>
      <c r="D1067" s="68"/>
      <c r="E1067" s="69"/>
      <c r="F1067" s="70"/>
      <c r="G1067" s="67"/>
      <c r="H1067" s="71"/>
      <c r="I1067" s="72"/>
      <c r="J1067" s="72"/>
      <c r="K1067" s="36"/>
      <c r="L1067" s="79"/>
      <c r="M1067" s="79"/>
      <c r="N1067" s="74"/>
      <c r="O1067" s="81" t="s">
        <v>622</v>
      </c>
      <c r="P1067" s="83">
        <v>41563.837754629632</v>
      </c>
      <c r="Q1067" s="81" t="s">
        <v>965</v>
      </c>
      <c r="R1067" s="81"/>
      <c r="S1067" s="81"/>
      <c r="T1067" s="81" t="s">
        <v>2393</v>
      </c>
      <c r="U1067" s="83">
        <v>41563.837754629632</v>
      </c>
      <c r="V1067" s="85" t="s">
        <v>2936</v>
      </c>
      <c r="W1067" s="81"/>
      <c r="X1067" s="81"/>
      <c r="Y1067" s="84" t="s">
        <v>4751</v>
      </c>
    </row>
    <row r="1068" spans="1:25">
      <c r="A1068" s="66" t="s">
        <v>374</v>
      </c>
      <c r="B1068" s="66" t="s">
        <v>497</v>
      </c>
      <c r="C1068" s="67"/>
      <c r="D1068" s="68"/>
      <c r="E1068" s="69"/>
      <c r="F1068" s="70"/>
      <c r="G1068" s="67"/>
      <c r="H1068" s="71"/>
      <c r="I1068" s="72"/>
      <c r="J1068" s="72"/>
      <c r="K1068" s="36"/>
      <c r="L1068" s="79"/>
      <c r="M1068" s="79"/>
      <c r="N1068" s="74"/>
      <c r="O1068" s="81" t="s">
        <v>622</v>
      </c>
      <c r="P1068" s="83">
        <v>41564.5547337963</v>
      </c>
      <c r="Q1068" s="81" t="s">
        <v>1130</v>
      </c>
      <c r="R1068" s="81"/>
      <c r="S1068" s="81"/>
      <c r="T1068" s="81" t="s">
        <v>2393</v>
      </c>
      <c r="U1068" s="83">
        <v>41564.5547337963</v>
      </c>
      <c r="V1068" s="85" t="s">
        <v>3454</v>
      </c>
      <c r="W1068" s="81"/>
      <c r="X1068" s="81"/>
      <c r="Y1068" s="84" t="s">
        <v>5269</v>
      </c>
    </row>
    <row r="1069" spans="1:25">
      <c r="A1069" s="66" t="s">
        <v>374</v>
      </c>
      <c r="B1069" s="66" t="s">
        <v>423</v>
      </c>
      <c r="C1069" s="67"/>
      <c r="D1069" s="68"/>
      <c r="E1069" s="69"/>
      <c r="F1069" s="70"/>
      <c r="G1069" s="67"/>
      <c r="H1069" s="71"/>
      <c r="I1069" s="72"/>
      <c r="J1069" s="72"/>
      <c r="K1069" s="36"/>
      <c r="L1069" s="79"/>
      <c r="M1069" s="79"/>
      <c r="N1069" s="74"/>
      <c r="O1069" s="81" t="s">
        <v>622</v>
      </c>
      <c r="P1069" s="83">
        <v>41564.5547337963</v>
      </c>
      <c r="Q1069" s="81" t="s">
        <v>1130</v>
      </c>
      <c r="R1069" s="81"/>
      <c r="S1069" s="81"/>
      <c r="T1069" s="81" t="s">
        <v>2393</v>
      </c>
      <c r="U1069" s="83">
        <v>41564.5547337963</v>
      </c>
      <c r="V1069" s="85" t="s">
        <v>3454</v>
      </c>
      <c r="W1069" s="81"/>
      <c r="X1069" s="81"/>
      <c r="Y1069" s="84" t="s">
        <v>5269</v>
      </c>
    </row>
    <row r="1070" spans="1:25">
      <c r="A1070" s="66" t="s">
        <v>374</v>
      </c>
      <c r="B1070" s="66" t="s">
        <v>423</v>
      </c>
      <c r="C1070" s="67"/>
      <c r="D1070" s="68"/>
      <c r="E1070" s="69"/>
      <c r="F1070" s="70"/>
      <c r="G1070" s="67"/>
      <c r="H1070" s="71"/>
      <c r="I1070" s="72"/>
      <c r="J1070" s="72"/>
      <c r="K1070" s="36"/>
      <c r="L1070" s="79"/>
      <c r="M1070" s="79"/>
      <c r="N1070" s="74"/>
      <c r="O1070" s="81" t="s">
        <v>622</v>
      </c>
      <c r="P1070" s="83">
        <v>41564.559953703705</v>
      </c>
      <c r="Q1070" s="81" t="s">
        <v>967</v>
      </c>
      <c r="R1070" s="81"/>
      <c r="S1070" s="81"/>
      <c r="T1070" s="81" t="s">
        <v>2393</v>
      </c>
      <c r="U1070" s="83">
        <v>41564.559953703705</v>
      </c>
      <c r="V1070" s="85" t="s">
        <v>2938</v>
      </c>
      <c r="W1070" s="81"/>
      <c r="X1070" s="81"/>
      <c r="Y1070" s="84" t="s">
        <v>4753</v>
      </c>
    </row>
    <row r="1071" spans="1:25">
      <c r="A1071" s="66" t="s">
        <v>374</v>
      </c>
      <c r="B1071" s="66" t="s">
        <v>497</v>
      </c>
      <c r="C1071" s="67"/>
      <c r="D1071" s="68"/>
      <c r="E1071" s="69"/>
      <c r="F1071" s="70"/>
      <c r="G1071" s="67"/>
      <c r="H1071" s="71"/>
      <c r="I1071" s="72"/>
      <c r="J1071" s="72"/>
      <c r="K1071" s="36"/>
      <c r="L1071" s="79"/>
      <c r="M1071" s="79"/>
      <c r="N1071" s="74"/>
      <c r="O1071" s="81" t="s">
        <v>622</v>
      </c>
      <c r="P1071" s="83">
        <v>41564.559953703705</v>
      </c>
      <c r="Q1071" s="81" t="s">
        <v>967</v>
      </c>
      <c r="R1071" s="81"/>
      <c r="S1071" s="81"/>
      <c r="T1071" s="81" t="s">
        <v>2393</v>
      </c>
      <c r="U1071" s="83">
        <v>41564.559953703705</v>
      </c>
      <c r="V1071" s="85" t="s">
        <v>2938</v>
      </c>
      <c r="W1071" s="81"/>
      <c r="X1071" s="81"/>
      <c r="Y1071" s="84" t="s">
        <v>4753</v>
      </c>
    </row>
    <row r="1072" spans="1:25">
      <c r="A1072" s="66" t="s">
        <v>374</v>
      </c>
      <c r="B1072" s="66" t="s">
        <v>374</v>
      </c>
      <c r="C1072" s="67"/>
      <c r="D1072" s="68"/>
      <c r="E1072" s="69"/>
      <c r="F1072" s="70"/>
      <c r="G1072" s="67"/>
      <c r="H1072" s="71"/>
      <c r="I1072" s="72"/>
      <c r="J1072" s="72"/>
      <c r="K1072" s="36"/>
      <c r="L1072" s="79"/>
      <c r="M1072" s="79"/>
      <c r="N1072" s="74"/>
      <c r="O1072" s="81" t="s">
        <v>179</v>
      </c>
      <c r="P1072" s="83">
        <v>41564.565185185187</v>
      </c>
      <c r="Q1072" s="81" t="s">
        <v>1413</v>
      </c>
      <c r="R1072" s="81"/>
      <c r="S1072" s="81"/>
      <c r="T1072" s="81" t="s">
        <v>2442</v>
      </c>
      <c r="U1072" s="83">
        <v>41564.565185185187</v>
      </c>
      <c r="V1072" s="85" t="s">
        <v>3455</v>
      </c>
      <c r="W1072" s="81"/>
      <c r="X1072" s="81"/>
      <c r="Y1072" s="84" t="s">
        <v>5270</v>
      </c>
    </row>
    <row r="1073" spans="1:25">
      <c r="A1073" s="66" t="s">
        <v>374</v>
      </c>
      <c r="B1073" s="66" t="s">
        <v>399</v>
      </c>
      <c r="C1073" s="67"/>
      <c r="D1073" s="68"/>
      <c r="E1073" s="69"/>
      <c r="F1073" s="70"/>
      <c r="G1073" s="67"/>
      <c r="H1073" s="71"/>
      <c r="I1073" s="72"/>
      <c r="J1073" s="72"/>
      <c r="K1073" s="36"/>
      <c r="L1073" s="79"/>
      <c r="M1073" s="79"/>
      <c r="N1073" s="74"/>
      <c r="O1073" s="81" t="s">
        <v>622</v>
      </c>
      <c r="P1073" s="83">
        <v>41564.569953703707</v>
      </c>
      <c r="Q1073" s="81" t="s">
        <v>904</v>
      </c>
      <c r="R1073" s="81"/>
      <c r="S1073" s="81"/>
      <c r="T1073" s="81" t="s">
        <v>2440</v>
      </c>
      <c r="U1073" s="83">
        <v>41564.569953703707</v>
      </c>
      <c r="V1073" s="85" t="s">
        <v>3456</v>
      </c>
      <c r="W1073" s="81"/>
      <c r="X1073" s="81"/>
      <c r="Y1073" s="84" t="s">
        <v>5271</v>
      </c>
    </row>
    <row r="1074" spans="1:25">
      <c r="A1074" s="66" t="s">
        <v>374</v>
      </c>
      <c r="B1074" s="66" t="s">
        <v>374</v>
      </c>
      <c r="C1074" s="67"/>
      <c r="D1074" s="68"/>
      <c r="E1074" s="69"/>
      <c r="F1074" s="70"/>
      <c r="G1074" s="67"/>
      <c r="H1074" s="71"/>
      <c r="I1074" s="72"/>
      <c r="J1074" s="72"/>
      <c r="K1074" s="36"/>
      <c r="L1074" s="79"/>
      <c r="M1074" s="79"/>
      <c r="N1074" s="74"/>
      <c r="O1074" s="81" t="s">
        <v>179</v>
      </c>
      <c r="P1074" s="83">
        <v>41564.601666666669</v>
      </c>
      <c r="Q1074" s="81" t="s">
        <v>1414</v>
      </c>
      <c r="R1074" s="81"/>
      <c r="S1074" s="81"/>
      <c r="T1074" s="81" t="s">
        <v>2393</v>
      </c>
      <c r="U1074" s="83">
        <v>41564.601666666669</v>
      </c>
      <c r="V1074" s="85" t="s">
        <v>3457</v>
      </c>
      <c r="W1074" s="81"/>
      <c r="X1074" s="81"/>
      <c r="Y1074" s="84" t="s">
        <v>5272</v>
      </c>
    </row>
    <row r="1075" spans="1:25">
      <c r="A1075" s="66" t="s">
        <v>374</v>
      </c>
      <c r="B1075" s="66" t="s">
        <v>451</v>
      </c>
      <c r="C1075" s="67"/>
      <c r="D1075" s="68"/>
      <c r="E1075" s="69"/>
      <c r="F1075" s="70"/>
      <c r="G1075" s="67"/>
      <c r="H1075" s="71"/>
      <c r="I1075" s="72"/>
      <c r="J1075" s="72"/>
      <c r="K1075" s="36"/>
      <c r="L1075" s="79"/>
      <c r="M1075" s="79"/>
      <c r="N1075" s="74"/>
      <c r="O1075" s="81" t="s">
        <v>622</v>
      </c>
      <c r="P1075" s="83">
        <v>41564.602789351855</v>
      </c>
      <c r="Q1075" s="81" t="s">
        <v>1415</v>
      </c>
      <c r="R1075" s="81"/>
      <c r="S1075" s="81"/>
      <c r="T1075" s="81" t="s">
        <v>2499</v>
      </c>
      <c r="U1075" s="83">
        <v>41564.602789351855</v>
      </c>
      <c r="V1075" s="85" t="s">
        <v>3458</v>
      </c>
      <c r="W1075" s="81"/>
      <c r="X1075" s="81"/>
      <c r="Y1075" s="84" t="s">
        <v>5273</v>
      </c>
    </row>
    <row r="1076" spans="1:25">
      <c r="A1076" s="66" t="s">
        <v>374</v>
      </c>
      <c r="B1076" s="66" t="s">
        <v>374</v>
      </c>
      <c r="C1076" s="67"/>
      <c r="D1076" s="68"/>
      <c r="E1076" s="69"/>
      <c r="F1076" s="70"/>
      <c r="G1076" s="67"/>
      <c r="H1076" s="71"/>
      <c r="I1076" s="72"/>
      <c r="J1076" s="72"/>
      <c r="K1076" s="36"/>
      <c r="L1076" s="79"/>
      <c r="M1076" s="79"/>
      <c r="N1076" s="74"/>
      <c r="O1076" s="81" t="s">
        <v>179</v>
      </c>
      <c r="P1076" s="83">
        <v>41564.604444444441</v>
      </c>
      <c r="Q1076" s="81" t="s">
        <v>1416</v>
      </c>
      <c r="R1076" s="81"/>
      <c r="S1076" s="81"/>
      <c r="T1076" s="81" t="s">
        <v>2393</v>
      </c>
      <c r="U1076" s="83">
        <v>41564.604444444441</v>
      </c>
      <c r="V1076" s="85" t="s">
        <v>3459</v>
      </c>
      <c r="W1076" s="81"/>
      <c r="X1076" s="81"/>
      <c r="Y1076" s="84" t="s">
        <v>5274</v>
      </c>
    </row>
    <row r="1077" spans="1:25">
      <c r="A1077" s="66" t="s">
        <v>374</v>
      </c>
      <c r="B1077" s="66" t="s">
        <v>488</v>
      </c>
      <c r="C1077" s="67"/>
      <c r="D1077" s="68"/>
      <c r="E1077" s="69"/>
      <c r="F1077" s="70"/>
      <c r="G1077" s="67"/>
      <c r="H1077" s="71"/>
      <c r="I1077" s="72"/>
      <c r="J1077" s="72"/>
      <c r="K1077" s="36"/>
      <c r="L1077" s="79"/>
      <c r="M1077" s="79"/>
      <c r="N1077" s="74"/>
      <c r="O1077" s="81" t="s">
        <v>622</v>
      </c>
      <c r="P1077" s="83">
        <v>41564.615451388891</v>
      </c>
      <c r="Q1077" s="81" t="s">
        <v>973</v>
      </c>
      <c r="R1077" s="81"/>
      <c r="S1077" s="81"/>
      <c r="T1077" s="81" t="s">
        <v>2393</v>
      </c>
      <c r="U1077" s="83">
        <v>41564.615451388891</v>
      </c>
      <c r="V1077" s="85" t="s">
        <v>2944</v>
      </c>
      <c r="W1077" s="81"/>
      <c r="X1077" s="81"/>
      <c r="Y1077" s="84" t="s">
        <v>4759</v>
      </c>
    </row>
    <row r="1078" spans="1:25">
      <c r="A1078" s="66" t="s">
        <v>374</v>
      </c>
      <c r="B1078" s="66" t="s">
        <v>488</v>
      </c>
      <c r="C1078" s="67"/>
      <c r="D1078" s="68"/>
      <c r="E1078" s="69"/>
      <c r="F1078" s="70"/>
      <c r="G1078" s="67"/>
      <c r="H1078" s="71"/>
      <c r="I1078" s="72"/>
      <c r="J1078" s="72"/>
      <c r="K1078" s="36"/>
      <c r="L1078" s="79"/>
      <c r="M1078" s="79"/>
      <c r="N1078" s="74"/>
      <c r="O1078" s="81" t="s">
        <v>622</v>
      </c>
      <c r="P1078" s="83">
        <v>41564.619976851849</v>
      </c>
      <c r="Q1078" s="81" t="s">
        <v>1417</v>
      </c>
      <c r="R1078" s="81"/>
      <c r="S1078" s="81"/>
      <c r="T1078" s="81" t="s">
        <v>2393</v>
      </c>
      <c r="U1078" s="83">
        <v>41564.619976851849</v>
      </c>
      <c r="V1078" s="85" t="s">
        <v>3460</v>
      </c>
      <c r="W1078" s="81"/>
      <c r="X1078" s="81"/>
      <c r="Y1078" s="84" t="s">
        <v>5275</v>
      </c>
    </row>
    <row r="1079" spans="1:25">
      <c r="A1079" s="66" t="s">
        <v>374</v>
      </c>
      <c r="B1079" s="66" t="s">
        <v>488</v>
      </c>
      <c r="C1079" s="67"/>
      <c r="D1079" s="68"/>
      <c r="E1079" s="69"/>
      <c r="F1079" s="70"/>
      <c r="G1079" s="67"/>
      <c r="H1079" s="71"/>
      <c r="I1079" s="72"/>
      <c r="J1079" s="72"/>
      <c r="K1079" s="36"/>
      <c r="L1079" s="79"/>
      <c r="M1079" s="79"/>
      <c r="N1079" s="74"/>
      <c r="O1079" s="81" t="s">
        <v>622</v>
      </c>
      <c r="P1079" s="83">
        <v>41564.621342592596</v>
      </c>
      <c r="Q1079" s="81" t="s">
        <v>1418</v>
      </c>
      <c r="R1079" s="81"/>
      <c r="S1079" s="81"/>
      <c r="T1079" s="81" t="s">
        <v>2393</v>
      </c>
      <c r="U1079" s="83">
        <v>41564.621342592596</v>
      </c>
      <c r="V1079" s="85" t="s">
        <v>3461</v>
      </c>
      <c r="W1079" s="81"/>
      <c r="X1079" s="81"/>
      <c r="Y1079" s="84" t="s">
        <v>5276</v>
      </c>
    </row>
    <row r="1080" spans="1:25">
      <c r="A1080" s="66" t="s">
        <v>374</v>
      </c>
      <c r="B1080" s="66" t="s">
        <v>454</v>
      </c>
      <c r="C1080" s="67"/>
      <c r="D1080" s="68"/>
      <c r="E1080" s="69"/>
      <c r="F1080" s="70"/>
      <c r="G1080" s="67"/>
      <c r="H1080" s="71"/>
      <c r="I1080" s="72"/>
      <c r="J1080" s="72"/>
      <c r="K1080" s="36"/>
      <c r="L1080" s="79"/>
      <c r="M1080" s="79"/>
      <c r="N1080" s="74"/>
      <c r="O1080" s="81" t="s">
        <v>622</v>
      </c>
      <c r="P1080" s="83">
        <v>41564.654976851853</v>
      </c>
      <c r="Q1080" s="81" t="s">
        <v>1419</v>
      </c>
      <c r="R1080" s="81"/>
      <c r="S1080" s="81"/>
      <c r="T1080" s="81" t="s">
        <v>2393</v>
      </c>
      <c r="U1080" s="83">
        <v>41564.654976851853</v>
      </c>
      <c r="V1080" s="85" t="s">
        <v>3462</v>
      </c>
      <c r="W1080" s="81"/>
      <c r="X1080" s="81"/>
      <c r="Y1080" s="84" t="s">
        <v>5277</v>
      </c>
    </row>
    <row r="1081" spans="1:25">
      <c r="A1081" s="66" t="s">
        <v>374</v>
      </c>
      <c r="B1081" s="66" t="s">
        <v>451</v>
      </c>
      <c r="C1081" s="67"/>
      <c r="D1081" s="68"/>
      <c r="E1081" s="69"/>
      <c r="F1081" s="70"/>
      <c r="G1081" s="67"/>
      <c r="H1081" s="71"/>
      <c r="I1081" s="72"/>
      <c r="J1081" s="72"/>
      <c r="K1081" s="36"/>
      <c r="L1081" s="79"/>
      <c r="M1081" s="79"/>
      <c r="N1081" s="74"/>
      <c r="O1081" s="81" t="s">
        <v>622</v>
      </c>
      <c r="P1081" s="83">
        <v>41564.861875000002</v>
      </c>
      <c r="Q1081" s="81" t="s">
        <v>1410</v>
      </c>
      <c r="R1081" s="81"/>
      <c r="S1081" s="81"/>
      <c r="T1081" s="81" t="s">
        <v>2393</v>
      </c>
      <c r="U1081" s="83">
        <v>41564.861875000002</v>
      </c>
      <c r="V1081" s="85" t="s">
        <v>3450</v>
      </c>
      <c r="W1081" s="81"/>
      <c r="X1081" s="81"/>
      <c r="Y1081" s="84" t="s">
        <v>5265</v>
      </c>
    </row>
    <row r="1082" spans="1:25">
      <c r="A1082" s="66" t="s">
        <v>374</v>
      </c>
      <c r="B1082" s="66" t="s">
        <v>489</v>
      </c>
      <c r="C1082" s="67"/>
      <c r="D1082" s="68"/>
      <c r="E1082" s="69"/>
      <c r="F1082" s="70"/>
      <c r="G1082" s="67"/>
      <c r="H1082" s="71"/>
      <c r="I1082" s="72"/>
      <c r="J1082" s="72"/>
      <c r="K1082" s="36"/>
      <c r="L1082" s="79"/>
      <c r="M1082" s="79"/>
      <c r="N1082" s="74"/>
      <c r="O1082" s="81" t="s">
        <v>622</v>
      </c>
      <c r="P1082" s="83">
        <v>41564.972534722219</v>
      </c>
      <c r="Q1082" s="81" t="s">
        <v>676</v>
      </c>
      <c r="R1082" s="85" t="s">
        <v>2145</v>
      </c>
      <c r="S1082" s="81" t="s">
        <v>2338</v>
      </c>
      <c r="T1082" s="81" t="s">
        <v>2393</v>
      </c>
      <c r="U1082" s="83">
        <v>41564.972534722219</v>
      </c>
      <c r="V1082" s="85" t="s">
        <v>3463</v>
      </c>
      <c r="W1082" s="81"/>
      <c r="X1082" s="81"/>
      <c r="Y1082" s="84" t="s">
        <v>5278</v>
      </c>
    </row>
    <row r="1083" spans="1:25">
      <c r="A1083" s="66" t="s">
        <v>374</v>
      </c>
      <c r="B1083" s="66" t="s">
        <v>374</v>
      </c>
      <c r="C1083" s="67"/>
      <c r="D1083" s="68"/>
      <c r="E1083" s="69"/>
      <c r="F1083" s="70"/>
      <c r="G1083" s="67"/>
      <c r="H1083" s="71"/>
      <c r="I1083" s="72"/>
      <c r="J1083" s="72"/>
      <c r="K1083" s="36"/>
      <c r="L1083" s="79"/>
      <c r="M1083" s="79"/>
      <c r="N1083" s="74"/>
      <c r="O1083" s="81" t="s">
        <v>179</v>
      </c>
      <c r="P1083" s="83">
        <v>41565.59542824074</v>
      </c>
      <c r="Q1083" s="81" t="s">
        <v>1420</v>
      </c>
      <c r="R1083" s="81"/>
      <c r="S1083" s="81"/>
      <c r="T1083" s="81" t="s">
        <v>2393</v>
      </c>
      <c r="U1083" s="83">
        <v>41565.59542824074</v>
      </c>
      <c r="V1083" s="85" t="s">
        <v>3464</v>
      </c>
      <c r="W1083" s="81"/>
      <c r="X1083" s="81"/>
      <c r="Y1083" s="84" t="s">
        <v>5279</v>
      </c>
    </row>
    <row r="1084" spans="1:25">
      <c r="A1084" s="66" t="s">
        <v>374</v>
      </c>
      <c r="B1084" s="66" t="s">
        <v>606</v>
      </c>
      <c r="C1084" s="67"/>
      <c r="D1084" s="68"/>
      <c r="E1084" s="69"/>
      <c r="F1084" s="70"/>
      <c r="G1084" s="67"/>
      <c r="H1084" s="71"/>
      <c r="I1084" s="72"/>
      <c r="J1084" s="72"/>
      <c r="K1084" s="36"/>
      <c r="L1084" s="79"/>
      <c r="M1084" s="79"/>
      <c r="N1084" s="74"/>
      <c r="O1084" s="81" t="s">
        <v>622</v>
      </c>
      <c r="P1084" s="83">
        <v>41565.765729166669</v>
      </c>
      <c r="Q1084" s="81" t="s">
        <v>974</v>
      </c>
      <c r="R1084" s="81"/>
      <c r="S1084" s="81"/>
      <c r="T1084" s="81" t="s">
        <v>2393</v>
      </c>
      <c r="U1084" s="83">
        <v>41565.765729166669</v>
      </c>
      <c r="V1084" s="85" t="s">
        <v>2945</v>
      </c>
      <c r="W1084" s="81"/>
      <c r="X1084" s="81"/>
      <c r="Y1084" s="84" t="s">
        <v>4760</v>
      </c>
    </row>
    <row r="1085" spans="1:25">
      <c r="A1085" s="66" t="s">
        <v>374</v>
      </c>
      <c r="B1085" s="66" t="s">
        <v>374</v>
      </c>
      <c r="C1085" s="67"/>
      <c r="D1085" s="68"/>
      <c r="E1085" s="69"/>
      <c r="F1085" s="70"/>
      <c r="G1085" s="67"/>
      <c r="H1085" s="71"/>
      <c r="I1085" s="72"/>
      <c r="J1085" s="72"/>
      <c r="K1085" s="36"/>
      <c r="L1085" s="79"/>
      <c r="M1085" s="79"/>
      <c r="N1085" s="74"/>
      <c r="O1085" s="81" t="s">
        <v>179</v>
      </c>
      <c r="P1085" s="83">
        <v>41565.83222222222</v>
      </c>
      <c r="Q1085" s="81" t="s">
        <v>1421</v>
      </c>
      <c r="R1085" s="81"/>
      <c r="S1085" s="81"/>
      <c r="T1085" s="81" t="s">
        <v>2393</v>
      </c>
      <c r="U1085" s="83">
        <v>41565.83222222222</v>
      </c>
      <c r="V1085" s="85" t="s">
        <v>3465</v>
      </c>
      <c r="W1085" s="81"/>
      <c r="X1085" s="81"/>
      <c r="Y1085" s="84" t="s">
        <v>5280</v>
      </c>
    </row>
    <row r="1086" spans="1:25">
      <c r="A1086" s="66" t="s">
        <v>374</v>
      </c>
      <c r="B1086" s="66" t="s">
        <v>483</v>
      </c>
      <c r="C1086" s="67"/>
      <c r="D1086" s="68"/>
      <c r="E1086" s="69"/>
      <c r="F1086" s="70"/>
      <c r="G1086" s="67"/>
      <c r="H1086" s="71"/>
      <c r="I1086" s="72"/>
      <c r="J1086" s="72"/>
      <c r="K1086" s="36"/>
      <c r="L1086" s="79"/>
      <c r="M1086" s="79"/>
      <c r="N1086" s="74"/>
      <c r="O1086" s="81" t="s">
        <v>622</v>
      </c>
      <c r="P1086" s="83">
        <v>41565.880300925928</v>
      </c>
      <c r="Q1086" s="81" t="s">
        <v>976</v>
      </c>
      <c r="R1086" s="81"/>
      <c r="S1086" s="81"/>
      <c r="T1086" s="81" t="s">
        <v>2393</v>
      </c>
      <c r="U1086" s="83">
        <v>41565.880300925928</v>
      </c>
      <c r="V1086" s="85" t="s">
        <v>2947</v>
      </c>
      <c r="W1086" s="81"/>
      <c r="X1086" s="81"/>
      <c r="Y1086" s="84" t="s">
        <v>4762</v>
      </c>
    </row>
    <row r="1087" spans="1:25">
      <c r="A1087" s="66" t="s">
        <v>374</v>
      </c>
      <c r="B1087" s="66" t="s">
        <v>483</v>
      </c>
      <c r="C1087" s="67"/>
      <c r="D1087" s="68"/>
      <c r="E1087" s="69"/>
      <c r="F1087" s="70"/>
      <c r="G1087" s="67"/>
      <c r="H1087" s="71"/>
      <c r="I1087" s="72"/>
      <c r="J1087" s="72"/>
      <c r="K1087" s="36"/>
      <c r="L1087" s="79"/>
      <c r="M1087" s="79"/>
      <c r="N1087" s="74"/>
      <c r="O1087" s="81" t="s">
        <v>622</v>
      </c>
      <c r="P1087" s="83">
        <v>41565.88380787037</v>
      </c>
      <c r="Q1087" s="81" t="s">
        <v>1422</v>
      </c>
      <c r="R1087" s="81"/>
      <c r="S1087" s="81"/>
      <c r="T1087" s="81" t="s">
        <v>2393</v>
      </c>
      <c r="U1087" s="83">
        <v>41565.88380787037</v>
      </c>
      <c r="V1087" s="85" t="s">
        <v>3466</v>
      </c>
      <c r="W1087" s="81"/>
      <c r="X1087" s="81"/>
      <c r="Y1087" s="84" t="s">
        <v>5281</v>
      </c>
    </row>
    <row r="1088" spans="1:25">
      <c r="A1088" s="66" t="s">
        <v>374</v>
      </c>
      <c r="B1088" s="66" t="s">
        <v>489</v>
      </c>
      <c r="C1088" s="67"/>
      <c r="D1088" s="68"/>
      <c r="E1088" s="69"/>
      <c r="F1088" s="70"/>
      <c r="G1088" s="67"/>
      <c r="H1088" s="71"/>
      <c r="I1088" s="72"/>
      <c r="J1088" s="72"/>
      <c r="K1088" s="36"/>
      <c r="L1088" s="79"/>
      <c r="M1088" s="79"/>
      <c r="N1088" s="74"/>
      <c r="O1088" s="81" t="s">
        <v>622</v>
      </c>
      <c r="P1088" s="83">
        <v>41566.616180555553</v>
      </c>
      <c r="Q1088" s="81" t="s">
        <v>1423</v>
      </c>
      <c r="R1088" s="81"/>
      <c r="S1088" s="81"/>
      <c r="T1088" s="81" t="s">
        <v>2393</v>
      </c>
      <c r="U1088" s="83">
        <v>41566.616180555553</v>
      </c>
      <c r="V1088" s="85" t="s">
        <v>3467</v>
      </c>
      <c r="W1088" s="81"/>
      <c r="X1088" s="81"/>
      <c r="Y1088" s="84" t="s">
        <v>5282</v>
      </c>
    </row>
    <row r="1089" spans="1:25">
      <c r="A1089" s="66" t="s">
        <v>374</v>
      </c>
      <c r="B1089" s="66" t="s">
        <v>504</v>
      </c>
      <c r="C1089" s="67"/>
      <c r="D1089" s="68"/>
      <c r="E1089" s="69"/>
      <c r="F1089" s="70"/>
      <c r="G1089" s="67"/>
      <c r="H1089" s="71"/>
      <c r="I1089" s="72"/>
      <c r="J1089" s="72"/>
      <c r="K1089" s="36"/>
      <c r="L1089" s="79"/>
      <c r="M1089" s="79"/>
      <c r="N1089" s="74"/>
      <c r="O1089" s="81" t="s">
        <v>622</v>
      </c>
      <c r="P1089" s="83">
        <v>41566.616180555553</v>
      </c>
      <c r="Q1089" s="81" t="s">
        <v>1423</v>
      </c>
      <c r="R1089" s="81"/>
      <c r="S1089" s="81"/>
      <c r="T1089" s="81" t="s">
        <v>2393</v>
      </c>
      <c r="U1089" s="83">
        <v>41566.616180555553</v>
      </c>
      <c r="V1089" s="85" t="s">
        <v>3467</v>
      </c>
      <c r="W1089" s="81"/>
      <c r="X1089" s="81"/>
      <c r="Y1089" s="84" t="s">
        <v>5282</v>
      </c>
    </row>
    <row r="1090" spans="1:25">
      <c r="A1090" s="66" t="s">
        <v>374</v>
      </c>
      <c r="B1090" s="66" t="s">
        <v>494</v>
      </c>
      <c r="C1090" s="67"/>
      <c r="D1090" s="68"/>
      <c r="E1090" s="69"/>
      <c r="F1090" s="70"/>
      <c r="G1090" s="67"/>
      <c r="H1090" s="71"/>
      <c r="I1090" s="72"/>
      <c r="J1090" s="72"/>
      <c r="K1090" s="36"/>
      <c r="L1090" s="79"/>
      <c r="M1090" s="79"/>
      <c r="N1090" s="74"/>
      <c r="O1090" s="81" t="s">
        <v>622</v>
      </c>
      <c r="P1090" s="83">
        <v>41566.616180555553</v>
      </c>
      <c r="Q1090" s="81" t="s">
        <v>1423</v>
      </c>
      <c r="R1090" s="81"/>
      <c r="S1090" s="81"/>
      <c r="T1090" s="81" t="s">
        <v>2393</v>
      </c>
      <c r="U1090" s="83">
        <v>41566.616180555553</v>
      </c>
      <c r="V1090" s="85" t="s">
        <v>3467</v>
      </c>
      <c r="W1090" s="81"/>
      <c r="X1090" s="81"/>
      <c r="Y1090" s="84" t="s">
        <v>5282</v>
      </c>
    </row>
    <row r="1091" spans="1:25">
      <c r="A1091" s="66" t="s">
        <v>374</v>
      </c>
      <c r="B1091" s="66" t="s">
        <v>374</v>
      </c>
      <c r="C1091" s="67"/>
      <c r="D1091" s="68"/>
      <c r="E1091" s="69"/>
      <c r="F1091" s="70"/>
      <c r="G1091" s="67"/>
      <c r="H1091" s="71"/>
      <c r="I1091" s="72"/>
      <c r="J1091" s="72"/>
      <c r="K1091" s="36"/>
      <c r="L1091" s="79"/>
      <c r="M1091" s="79"/>
      <c r="N1091" s="74"/>
      <c r="O1091" s="81" t="s">
        <v>179</v>
      </c>
      <c r="P1091" s="83">
        <v>41566.89439814815</v>
      </c>
      <c r="Q1091" s="81" t="s">
        <v>1424</v>
      </c>
      <c r="R1091" s="81"/>
      <c r="S1091" s="81"/>
      <c r="T1091" s="81" t="s">
        <v>2393</v>
      </c>
      <c r="U1091" s="83">
        <v>41566.89439814815</v>
      </c>
      <c r="V1091" s="85" t="s">
        <v>3468</v>
      </c>
      <c r="W1091" s="81"/>
      <c r="X1091" s="81"/>
      <c r="Y1091" s="84" t="s">
        <v>5283</v>
      </c>
    </row>
    <row r="1092" spans="1:25">
      <c r="A1092" s="66" t="s">
        <v>413</v>
      </c>
      <c r="B1092" s="66" t="s">
        <v>374</v>
      </c>
      <c r="C1092" s="67"/>
      <c r="D1092" s="68"/>
      <c r="E1092" s="69"/>
      <c r="F1092" s="70"/>
      <c r="G1092" s="67"/>
      <c r="H1092" s="71"/>
      <c r="I1092" s="72"/>
      <c r="J1092" s="72"/>
      <c r="K1092" s="36"/>
      <c r="L1092" s="79"/>
      <c r="M1092" s="79"/>
      <c r="N1092" s="74"/>
      <c r="O1092" s="81" t="s">
        <v>622</v>
      </c>
      <c r="P1092" s="83">
        <v>41564.595497685186</v>
      </c>
      <c r="Q1092" s="81" t="s">
        <v>1425</v>
      </c>
      <c r="R1092" s="81"/>
      <c r="S1092" s="81"/>
      <c r="T1092" s="81" t="s">
        <v>2393</v>
      </c>
      <c r="U1092" s="83">
        <v>41564.595497685186</v>
      </c>
      <c r="V1092" s="85" t="s">
        <v>3469</v>
      </c>
      <c r="W1092" s="81"/>
      <c r="X1092" s="81"/>
      <c r="Y1092" s="84" t="s">
        <v>5284</v>
      </c>
    </row>
    <row r="1093" spans="1:25">
      <c r="A1093" s="66" t="s">
        <v>423</v>
      </c>
      <c r="B1093" s="66" t="s">
        <v>374</v>
      </c>
      <c r="C1093" s="67"/>
      <c r="D1093" s="68"/>
      <c r="E1093" s="69"/>
      <c r="F1093" s="70"/>
      <c r="G1093" s="67"/>
      <c r="H1093" s="71"/>
      <c r="I1093" s="72"/>
      <c r="J1093" s="72"/>
      <c r="K1093" s="36"/>
      <c r="L1093" s="79"/>
      <c r="M1093" s="79"/>
      <c r="N1093" s="74"/>
      <c r="O1093" s="81" t="s">
        <v>622</v>
      </c>
      <c r="P1093" s="83">
        <v>41564.581574074073</v>
      </c>
      <c r="Q1093" s="81" t="s">
        <v>1425</v>
      </c>
      <c r="R1093" s="81"/>
      <c r="S1093" s="81"/>
      <c r="T1093" s="81" t="s">
        <v>2393</v>
      </c>
      <c r="U1093" s="83">
        <v>41564.581574074073</v>
      </c>
      <c r="V1093" s="85" t="s">
        <v>3470</v>
      </c>
      <c r="W1093" s="81"/>
      <c r="X1093" s="81"/>
      <c r="Y1093" s="84" t="s">
        <v>5285</v>
      </c>
    </row>
    <row r="1094" spans="1:25">
      <c r="A1094" s="66" t="s">
        <v>451</v>
      </c>
      <c r="B1094" s="66" t="s">
        <v>374</v>
      </c>
      <c r="C1094" s="67"/>
      <c r="D1094" s="68"/>
      <c r="E1094" s="69"/>
      <c r="F1094" s="70"/>
      <c r="G1094" s="67"/>
      <c r="H1094" s="71"/>
      <c r="I1094" s="72"/>
      <c r="J1094" s="72"/>
      <c r="K1094" s="36"/>
      <c r="L1094" s="79"/>
      <c r="M1094" s="79"/>
      <c r="N1094" s="74"/>
      <c r="O1094" s="81" t="s">
        <v>622</v>
      </c>
      <c r="P1094" s="83">
        <v>41564.865613425929</v>
      </c>
      <c r="Q1094" s="81" t="s">
        <v>1409</v>
      </c>
      <c r="R1094" s="81"/>
      <c r="S1094" s="81"/>
      <c r="T1094" s="81" t="s">
        <v>2393</v>
      </c>
      <c r="U1094" s="83">
        <v>41564.865613425929</v>
      </c>
      <c r="V1094" s="85" t="s">
        <v>3453</v>
      </c>
      <c r="W1094" s="81"/>
      <c r="X1094" s="81"/>
      <c r="Y1094" s="84" t="s">
        <v>5268</v>
      </c>
    </row>
    <row r="1095" spans="1:25">
      <c r="A1095" s="66" t="s">
        <v>453</v>
      </c>
      <c r="B1095" s="66" t="s">
        <v>607</v>
      </c>
      <c r="C1095" s="67"/>
      <c r="D1095" s="68"/>
      <c r="E1095" s="69"/>
      <c r="F1095" s="70"/>
      <c r="G1095" s="67"/>
      <c r="H1095" s="71"/>
      <c r="I1095" s="72"/>
      <c r="J1095" s="72"/>
      <c r="K1095" s="36"/>
      <c r="L1095" s="79"/>
      <c r="M1095" s="79"/>
      <c r="N1095" s="74"/>
      <c r="O1095" s="81" t="s">
        <v>622</v>
      </c>
      <c r="P1095" s="83">
        <v>41563.803310185183</v>
      </c>
      <c r="Q1095" s="81" t="s">
        <v>1426</v>
      </c>
      <c r="R1095" s="81"/>
      <c r="S1095" s="81"/>
      <c r="T1095" s="81" t="s">
        <v>2393</v>
      </c>
      <c r="U1095" s="83">
        <v>41563.803310185183</v>
      </c>
      <c r="V1095" s="85" t="s">
        <v>3471</v>
      </c>
      <c r="W1095" s="81"/>
      <c r="X1095" s="81"/>
      <c r="Y1095" s="84" t="s">
        <v>5286</v>
      </c>
    </row>
    <row r="1096" spans="1:25">
      <c r="A1096" s="66" t="s">
        <v>454</v>
      </c>
      <c r="B1096" s="66" t="s">
        <v>607</v>
      </c>
      <c r="C1096" s="67"/>
      <c r="D1096" s="68"/>
      <c r="E1096" s="69"/>
      <c r="F1096" s="70"/>
      <c r="G1096" s="67"/>
      <c r="H1096" s="71"/>
      <c r="I1096" s="72"/>
      <c r="J1096" s="72"/>
      <c r="K1096" s="36"/>
      <c r="L1096" s="79"/>
      <c r="M1096" s="79"/>
      <c r="N1096" s="74"/>
      <c r="O1096" s="81" t="s">
        <v>622</v>
      </c>
      <c r="P1096" s="83">
        <v>41563.702141203707</v>
      </c>
      <c r="Q1096" s="81" t="s">
        <v>1427</v>
      </c>
      <c r="R1096" s="81"/>
      <c r="S1096" s="81"/>
      <c r="T1096" s="81" t="s">
        <v>2393</v>
      </c>
      <c r="U1096" s="83">
        <v>41563.702141203707</v>
      </c>
      <c r="V1096" s="85" t="s">
        <v>3472</v>
      </c>
      <c r="W1096" s="81"/>
      <c r="X1096" s="81"/>
      <c r="Y1096" s="84" t="s">
        <v>5287</v>
      </c>
    </row>
    <row r="1097" spans="1:25">
      <c r="A1097" s="66" t="s">
        <v>453</v>
      </c>
      <c r="B1097" s="66" t="s">
        <v>608</v>
      </c>
      <c r="C1097" s="67"/>
      <c r="D1097" s="68"/>
      <c r="E1097" s="69"/>
      <c r="F1097" s="70"/>
      <c r="G1097" s="67"/>
      <c r="H1097" s="71"/>
      <c r="I1097" s="72"/>
      <c r="J1097" s="72"/>
      <c r="K1097" s="36"/>
      <c r="L1097" s="79"/>
      <c r="M1097" s="79"/>
      <c r="N1097" s="74"/>
      <c r="O1097" s="81" t="s">
        <v>622</v>
      </c>
      <c r="P1097" s="83">
        <v>41563.803310185183</v>
      </c>
      <c r="Q1097" s="81" t="s">
        <v>1426</v>
      </c>
      <c r="R1097" s="81"/>
      <c r="S1097" s="81"/>
      <c r="T1097" s="81" t="s">
        <v>2393</v>
      </c>
      <c r="U1097" s="83">
        <v>41563.803310185183</v>
      </c>
      <c r="V1097" s="85" t="s">
        <v>3471</v>
      </c>
      <c r="W1097" s="81"/>
      <c r="X1097" s="81"/>
      <c r="Y1097" s="84" t="s">
        <v>5286</v>
      </c>
    </row>
    <row r="1098" spans="1:25">
      <c r="A1098" s="66" t="s">
        <v>454</v>
      </c>
      <c r="B1098" s="66" t="s">
        <v>608</v>
      </c>
      <c r="C1098" s="67"/>
      <c r="D1098" s="68"/>
      <c r="E1098" s="69"/>
      <c r="F1098" s="70"/>
      <c r="G1098" s="67"/>
      <c r="H1098" s="71"/>
      <c r="I1098" s="72"/>
      <c r="J1098" s="72"/>
      <c r="K1098" s="36"/>
      <c r="L1098" s="79"/>
      <c r="M1098" s="79"/>
      <c r="N1098" s="74"/>
      <c r="O1098" s="81" t="s">
        <v>622</v>
      </c>
      <c r="P1098" s="83">
        <v>41563.702141203707</v>
      </c>
      <c r="Q1098" s="81" t="s">
        <v>1427</v>
      </c>
      <c r="R1098" s="81"/>
      <c r="S1098" s="81"/>
      <c r="T1098" s="81" t="s">
        <v>2393</v>
      </c>
      <c r="U1098" s="83">
        <v>41563.702141203707</v>
      </c>
      <c r="V1098" s="85" t="s">
        <v>3472</v>
      </c>
      <c r="W1098" s="81"/>
      <c r="X1098" s="81"/>
      <c r="Y1098" s="84" t="s">
        <v>5287</v>
      </c>
    </row>
    <row r="1099" spans="1:25">
      <c r="A1099" s="66" t="s">
        <v>453</v>
      </c>
      <c r="B1099" s="66" t="s">
        <v>454</v>
      </c>
      <c r="C1099" s="67"/>
      <c r="D1099" s="68"/>
      <c r="E1099" s="69"/>
      <c r="F1099" s="70"/>
      <c r="G1099" s="67"/>
      <c r="H1099" s="71"/>
      <c r="I1099" s="72"/>
      <c r="J1099" s="72"/>
      <c r="K1099" s="36"/>
      <c r="L1099" s="79"/>
      <c r="M1099" s="79"/>
      <c r="N1099" s="74"/>
      <c r="O1099" s="81" t="s">
        <v>622</v>
      </c>
      <c r="P1099" s="83">
        <v>41563.803310185183</v>
      </c>
      <c r="Q1099" s="81" t="s">
        <v>1426</v>
      </c>
      <c r="R1099" s="81"/>
      <c r="S1099" s="81"/>
      <c r="T1099" s="81" t="s">
        <v>2393</v>
      </c>
      <c r="U1099" s="83">
        <v>41563.803310185183</v>
      </c>
      <c r="V1099" s="85" t="s">
        <v>3471</v>
      </c>
      <c r="W1099" s="81"/>
      <c r="X1099" s="81"/>
      <c r="Y1099" s="84" t="s">
        <v>5286</v>
      </c>
    </row>
    <row r="1100" spans="1:25">
      <c r="A1100" s="66" t="s">
        <v>454</v>
      </c>
      <c r="B1100" s="66" t="s">
        <v>453</v>
      </c>
      <c r="C1100" s="67"/>
      <c r="D1100" s="68"/>
      <c r="E1100" s="69"/>
      <c r="F1100" s="70"/>
      <c r="G1100" s="67"/>
      <c r="H1100" s="71"/>
      <c r="I1100" s="72"/>
      <c r="J1100" s="72"/>
      <c r="K1100" s="36"/>
      <c r="L1100" s="79"/>
      <c r="M1100" s="79"/>
      <c r="N1100" s="74"/>
      <c r="O1100" s="81" t="s">
        <v>622</v>
      </c>
      <c r="P1100" s="83">
        <v>41563.702141203707</v>
      </c>
      <c r="Q1100" s="81" t="s">
        <v>1427</v>
      </c>
      <c r="R1100" s="81"/>
      <c r="S1100" s="81"/>
      <c r="T1100" s="81" t="s">
        <v>2393</v>
      </c>
      <c r="U1100" s="83">
        <v>41563.702141203707</v>
      </c>
      <c r="V1100" s="85" t="s">
        <v>3472</v>
      </c>
      <c r="W1100" s="81"/>
      <c r="X1100" s="81"/>
      <c r="Y1100" s="84" t="s">
        <v>5287</v>
      </c>
    </row>
    <row r="1101" spans="1:25">
      <c r="A1101" s="66" t="s">
        <v>454</v>
      </c>
      <c r="B1101" s="66" t="s">
        <v>453</v>
      </c>
      <c r="C1101" s="67"/>
      <c r="D1101" s="68"/>
      <c r="E1101" s="69"/>
      <c r="F1101" s="70"/>
      <c r="G1101" s="67"/>
      <c r="H1101" s="71"/>
      <c r="I1101" s="72"/>
      <c r="J1101" s="72"/>
      <c r="K1101" s="36"/>
      <c r="L1101" s="79"/>
      <c r="M1101" s="79"/>
      <c r="N1101" s="74"/>
      <c r="O1101" s="81" t="s">
        <v>622</v>
      </c>
      <c r="P1101" s="83">
        <v>41564.553020833337</v>
      </c>
      <c r="Q1101" s="81" t="s">
        <v>1428</v>
      </c>
      <c r="R1101" s="81"/>
      <c r="S1101" s="81"/>
      <c r="T1101" s="81" t="s">
        <v>2393</v>
      </c>
      <c r="U1101" s="83">
        <v>41564.553020833337</v>
      </c>
      <c r="V1101" s="85" t="s">
        <v>3473</v>
      </c>
      <c r="W1101" s="81"/>
      <c r="X1101" s="81"/>
      <c r="Y1101" s="84" t="s">
        <v>5288</v>
      </c>
    </row>
    <row r="1102" spans="1:25">
      <c r="A1102" s="66" t="s">
        <v>454</v>
      </c>
      <c r="B1102" s="66" t="s">
        <v>609</v>
      </c>
      <c r="C1102" s="67"/>
      <c r="D1102" s="68"/>
      <c r="E1102" s="69"/>
      <c r="F1102" s="70"/>
      <c r="G1102" s="67"/>
      <c r="H1102" s="71"/>
      <c r="I1102" s="72"/>
      <c r="J1102" s="72"/>
      <c r="K1102" s="36"/>
      <c r="L1102" s="79"/>
      <c r="M1102" s="79"/>
      <c r="N1102" s="74"/>
      <c r="O1102" s="81" t="s">
        <v>621</v>
      </c>
      <c r="P1102" s="83">
        <v>41564.561307870368</v>
      </c>
      <c r="Q1102" s="81" t="s">
        <v>1429</v>
      </c>
      <c r="R1102" s="81"/>
      <c r="S1102" s="81"/>
      <c r="T1102" s="81" t="s">
        <v>2500</v>
      </c>
      <c r="U1102" s="83">
        <v>41564.561307870368</v>
      </c>
      <c r="V1102" s="85" t="s">
        <v>3474</v>
      </c>
      <c r="W1102" s="81"/>
      <c r="X1102" s="81"/>
      <c r="Y1102" s="84" t="s">
        <v>5289</v>
      </c>
    </row>
    <row r="1103" spans="1:25">
      <c r="A1103" s="66" t="s">
        <v>454</v>
      </c>
      <c r="B1103" s="66" t="s">
        <v>527</v>
      </c>
      <c r="C1103" s="67"/>
      <c r="D1103" s="68"/>
      <c r="E1103" s="69"/>
      <c r="F1103" s="70"/>
      <c r="G1103" s="67"/>
      <c r="H1103" s="71"/>
      <c r="I1103" s="72"/>
      <c r="J1103" s="72"/>
      <c r="K1103" s="36"/>
      <c r="L1103" s="79"/>
      <c r="M1103" s="79"/>
      <c r="N1103" s="74"/>
      <c r="O1103" s="81" t="s">
        <v>622</v>
      </c>
      <c r="P1103" s="83">
        <v>41564.564155092594</v>
      </c>
      <c r="Q1103" s="81" t="s">
        <v>1430</v>
      </c>
      <c r="R1103" s="81"/>
      <c r="S1103" s="81"/>
      <c r="T1103" s="81" t="s">
        <v>2393</v>
      </c>
      <c r="U1103" s="83">
        <v>41564.564155092594</v>
      </c>
      <c r="V1103" s="85" t="s">
        <v>3475</v>
      </c>
      <c r="W1103" s="81"/>
      <c r="X1103" s="81"/>
      <c r="Y1103" s="84" t="s">
        <v>5290</v>
      </c>
    </row>
    <row r="1104" spans="1:25">
      <c r="A1104" s="66" t="s">
        <v>454</v>
      </c>
      <c r="B1104" s="66" t="s">
        <v>527</v>
      </c>
      <c r="C1104" s="67"/>
      <c r="D1104" s="68"/>
      <c r="E1104" s="69"/>
      <c r="F1104" s="70"/>
      <c r="G1104" s="67"/>
      <c r="H1104" s="71"/>
      <c r="I1104" s="72"/>
      <c r="J1104" s="72"/>
      <c r="K1104" s="36"/>
      <c r="L1104" s="79"/>
      <c r="M1104" s="79"/>
      <c r="N1104" s="74"/>
      <c r="O1104" s="81" t="s">
        <v>622</v>
      </c>
      <c r="P1104" s="83">
        <v>41564.75377314815</v>
      </c>
      <c r="Q1104" s="81" t="s">
        <v>1431</v>
      </c>
      <c r="R1104" s="81"/>
      <c r="S1104" s="81"/>
      <c r="T1104" s="81" t="s">
        <v>2393</v>
      </c>
      <c r="U1104" s="83">
        <v>41564.75377314815</v>
      </c>
      <c r="V1104" s="85" t="s">
        <v>3476</v>
      </c>
      <c r="W1104" s="81"/>
      <c r="X1104" s="81"/>
      <c r="Y1104" s="84" t="s">
        <v>5291</v>
      </c>
    </row>
    <row r="1105" spans="1:25">
      <c r="A1105" s="66" t="s">
        <v>455</v>
      </c>
      <c r="B1105" s="66" t="s">
        <v>454</v>
      </c>
      <c r="C1105" s="67"/>
      <c r="D1105" s="68"/>
      <c r="E1105" s="69"/>
      <c r="F1105" s="70"/>
      <c r="G1105" s="67"/>
      <c r="H1105" s="71"/>
      <c r="I1105" s="72"/>
      <c r="J1105" s="72"/>
      <c r="K1105" s="36"/>
      <c r="L1105" s="79"/>
      <c r="M1105" s="79"/>
      <c r="N1105" s="74"/>
      <c r="O1105" s="81" t="s">
        <v>622</v>
      </c>
      <c r="P1105" s="83">
        <v>41566.84946759259</v>
      </c>
      <c r="Q1105" s="81" t="s">
        <v>709</v>
      </c>
      <c r="R1105" s="81"/>
      <c r="S1105" s="81"/>
      <c r="T1105" s="81" t="s">
        <v>2393</v>
      </c>
      <c r="U1105" s="83">
        <v>41566.84946759259</v>
      </c>
      <c r="V1105" s="85" t="s">
        <v>3477</v>
      </c>
      <c r="W1105" s="81"/>
      <c r="X1105" s="81"/>
      <c r="Y1105" s="84" t="s">
        <v>5292</v>
      </c>
    </row>
    <row r="1106" spans="1:25">
      <c r="A1106" s="66" t="s">
        <v>440</v>
      </c>
      <c r="B1106" s="66" t="s">
        <v>455</v>
      </c>
      <c r="C1106" s="67"/>
      <c r="D1106" s="68"/>
      <c r="E1106" s="69"/>
      <c r="F1106" s="70"/>
      <c r="G1106" s="67"/>
      <c r="H1106" s="71"/>
      <c r="I1106" s="72"/>
      <c r="J1106" s="72"/>
      <c r="K1106" s="36"/>
      <c r="L1106" s="79"/>
      <c r="M1106" s="79"/>
      <c r="N1106" s="74"/>
      <c r="O1106" s="81" t="s">
        <v>622</v>
      </c>
      <c r="P1106" s="83">
        <v>41565.084814814814</v>
      </c>
      <c r="Q1106" s="81" t="s">
        <v>709</v>
      </c>
      <c r="R1106" s="81"/>
      <c r="S1106" s="81"/>
      <c r="T1106" s="81" t="s">
        <v>2393</v>
      </c>
      <c r="U1106" s="83">
        <v>41565.084814814814</v>
      </c>
      <c r="V1106" s="85" t="s">
        <v>3478</v>
      </c>
      <c r="W1106" s="81"/>
      <c r="X1106" s="81"/>
      <c r="Y1106" s="84" t="s">
        <v>5293</v>
      </c>
    </row>
    <row r="1107" spans="1:25">
      <c r="A1107" s="66" t="s">
        <v>454</v>
      </c>
      <c r="B1107" s="66" t="s">
        <v>455</v>
      </c>
      <c r="C1107" s="67"/>
      <c r="D1107" s="68"/>
      <c r="E1107" s="69"/>
      <c r="F1107" s="70"/>
      <c r="G1107" s="67"/>
      <c r="H1107" s="71"/>
      <c r="I1107" s="72"/>
      <c r="J1107" s="72"/>
      <c r="K1107" s="36"/>
      <c r="L1107" s="79"/>
      <c r="M1107" s="79"/>
      <c r="N1107" s="74"/>
      <c r="O1107" s="81" t="s">
        <v>622</v>
      </c>
      <c r="P1107" s="83">
        <v>41565.081805555557</v>
      </c>
      <c r="Q1107" s="81" t="s">
        <v>1432</v>
      </c>
      <c r="R1107" s="81"/>
      <c r="S1107" s="81"/>
      <c r="T1107" s="81" t="s">
        <v>2393</v>
      </c>
      <c r="U1107" s="83">
        <v>41565.081805555557</v>
      </c>
      <c r="V1107" s="85" t="s">
        <v>3479</v>
      </c>
      <c r="W1107" s="81"/>
      <c r="X1107" s="81"/>
      <c r="Y1107" s="84" t="s">
        <v>5294</v>
      </c>
    </row>
    <row r="1108" spans="1:25">
      <c r="A1108" s="66" t="s">
        <v>413</v>
      </c>
      <c r="B1108" s="66" t="s">
        <v>610</v>
      </c>
      <c r="C1108" s="67"/>
      <c r="D1108" s="68"/>
      <c r="E1108" s="69"/>
      <c r="F1108" s="70"/>
      <c r="G1108" s="67"/>
      <c r="H1108" s="71"/>
      <c r="I1108" s="72"/>
      <c r="J1108" s="72"/>
      <c r="K1108" s="36"/>
      <c r="L1108" s="79"/>
      <c r="M1108" s="79"/>
      <c r="N1108" s="74"/>
      <c r="O1108" s="81" t="s">
        <v>622</v>
      </c>
      <c r="P1108" s="83">
        <v>41564.884467592594</v>
      </c>
      <c r="Q1108" s="81" t="s">
        <v>1433</v>
      </c>
      <c r="R1108" s="81"/>
      <c r="S1108" s="81"/>
      <c r="T1108" s="81" t="s">
        <v>2393</v>
      </c>
      <c r="U1108" s="83">
        <v>41564.884467592594</v>
      </c>
      <c r="V1108" s="85" t="s">
        <v>3480</v>
      </c>
      <c r="W1108" s="81"/>
      <c r="X1108" s="81"/>
      <c r="Y1108" s="84" t="s">
        <v>5295</v>
      </c>
    </row>
    <row r="1109" spans="1:25">
      <c r="A1109" s="66" t="s">
        <v>454</v>
      </c>
      <c r="B1109" s="66" t="s">
        <v>610</v>
      </c>
      <c r="C1109" s="67"/>
      <c r="D1109" s="68"/>
      <c r="E1109" s="69"/>
      <c r="F1109" s="70"/>
      <c r="G1109" s="67"/>
      <c r="H1109" s="71"/>
      <c r="I1109" s="72"/>
      <c r="J1109" s="72"/>
      <c r="K1109" s="36"/>
      <c r="L1109" s="79"/>
      <c r="M1109" s="79"/>
      <c r="N1109" s="74"/>
      <c r="O1109" s="81" t="s">
        <v>622</v>
      </c>
      <c r="P1109" s="83">
        <v>41565.11241898148</v>
      </c>
      <c r="Q1109" s="81" t="s">
        <v>1434</v>
      </c>
      <c r="R1109" s="81"/>
      <c r="S1109" s="81"/>
      <c r="T1109" s="81" t="s">
        <v>2393</v>
      </c>
      <c r="U1109" s="83">
        <v>41565.11241898148</v>
      </c>
      <c r="V1109" s="85" t="s">
        <v>3481</v>
      </c>
      <c r="W1109" s="81"/>
      <c r="X1109" s="81"/>
      <c r="Y1109" s="84" t="s">
        <v>5296</v>
      </c>
    </row>
    <row r="1110" spans="1:25">
      <c r="A1110" s="66" t="s">
        <v>454</v>
      </c>
      <c r="B1110" s="66" t="s">
        <v>611</v>
      </c>
      <c r="C1110" s="67"/>
      <c r="D1110" s="68"/>
      <c r="E1110" s="69"/>
      <c r="F1110" s="70"/>
      <c r="G1110" s="67"/>
      <c r="H1110" s="71"/>
      <c r="I1110" s="72"/>
      <c r="J1110" s="72"/>
      <c r="K1110" s="36"/>
      <c r="L1110" s="79"/>
      <c r="M1110" s="79"/>
      <c r="N1110" s="74"/>
      <c r="O1110" s="81" t="s">
        <v>622</v>
      </c>
      <c r="P1110" s="83">
        <v>41565.572164351855</v>
      </c>
      <c r="Q1110" s="81" t="s">
        <v>1435</v>
      </c>
      <c r="R1110" s="81"/>
      <c r="S1110" s="81"/>
      <c r="T1110" s="81" t="s">
        <v>2395</v>
      </c>
      <c r="U1110" s="83">
        <v>41565.572164351855</v>
      </c>
      <c r="V1110" s="85" t="s">
        <v>3482</v>
      </c>
      <c r="W1110" s="81"/>
      <c r="X1110" s="81"/>
      <c r="Y1110" s="84" t="s">
        <v>5297</v>
      </c>
    </row>
    <row r="1111" spans="1:25">
      <c r="A1111" s="66" t="s">
        <v>454</v>
      </c>
      <c r="B1111" s="66" t="s">
        <v>611</v>
      </c>
      <c r="C1111" s="67"/>
      <c r="D1111" s="68"/>
      <c r="E1111" s="69"/>
      <c r="F1111" s="70"/>
      <c r="G1111" s="67"/>
      <c r="H1111" s="71"/>
      <c r="I1111" s="72"/>
      <c r="J1111" s="72"/>
      <c r="K1111" s="36"/>
      <c r="L1111" s="79"/>
      <c r="M1111" s="79"/>
      <c r="N1111" s="74"/>
      <c r="O1111" s="81" t="s">
        <v>622</v>
      </c>
      <c r="P1111" s="83">
        <v>41565.572187500002</v>
      </c>
      <c r="Q1111" s="81" t="s">
        <v>1436</v>
      </c>
      <c r="R1111" s="81"/>
      <c r="S1111" s="81"/>
      <c r="T1111" s="81" t="s">
        <v>2393</v>
      </c>
      <c r="U1111" s="83">
        <v>41565.572187500002</v>
      </c>
      <c r="V1111" s="85" t="s">
        <v>3483</v>
      </c>
      <c r="W1111" s="81"/>
      <c r="X1111" s="81"/>
      <c r="Y1111" s="84" t="s">
        <v>5298</v>
      </c>
    </row>
    <row r="1112" spans="1:25">
      <c r="A1112" s="66" t="s">
        <v>456</v>
      </c>
      <c r="B1112" s="66" t="s">
        <v>593</v>
      </c>
      <c r="C1112" s="67"/>
      <c r="D1112" s="68"/>
      <c r="E1112" s="69"/>
      <c r="F1112" s="70"/>
      <c r="G1112" s="67"/>
      <c r="H1112" s="71"/>
      <c r="I1112" s="72"/>
      <c r="J1112" s="72"/>
      <c r="K1112" s="36"/>
      <c r="L1112" s="79"/>
      <c r="M1112" s="79"/>
      <c r="N1112" s="74"/>
      <c r="O1112" s="81" t="s">
        <v>622</v>
      </c>
      <c r="P1112" s="83">
        <v>41565.744421296295</v>
      </c>
      <c r="Q1112" s="81" t="s">
        <v>1215</v>
      </c>
      <c r="R1112" s="81"/>
      <c r="S1112" s="81"/>
      <c r="T1112" s="81" t="s">
        <v>2393</v>
      </c>
      <c r="U1112" s="83">
        <v>41565.744421296295</v>
      </c>
      <c r="V1112" s="85" t="s">
        <v>3484</v>
      </c>
      <c r="W1112" s="81"/>
      <c r="X1112" s="81"/>
      <c r="Y1112" s="84" t="s">
        <v>5299</v>
      </c>
    </row>
    <row r="1113" spans="1:25">
      <c r="A1113" s="66" t="s">
        <v>454</v>
      </c>
      <c r="B1113" s="66" t="s">
        <v>593</v>
      </c>
      <c r="C1113" s="67"/>
      <c r="D1113" s="68"/>
      <c r="E1113" s="69"/>
      <c r="F1113" s="70"/>
      <c r="G1113" s="67"/>
      <c r="H1113" s="71"/>
      <c r="I1113" s="72"/>
      <c r="J1113" s="72"/>
      <c r="K1113" s="36"/>
      <c r="L1113" s="79"/>
      <c r="M1113" s="79"/>
      <c r="N1113" s="74"/>
      <c r="O1113" s="81" t="s">
        <v>622</v>
      </c>
      <c r="P1113" s="83">
        <v>41565.601226851853</v>
      </c>
      <c r="Q1113" s="81" t="s">
        <v>1437</v>
      </c>
      <c r="R1113" s="81"/>
      <c r="S1113" s="81"/>
      <c r="T1113" s="81" t="s">
        <v>2393</v>
      </c>
      <c r="U1113" s="83">
        <v>41565.601226851853</v>
      </c>
      <c r="V1113" s="85" t="s">
        <v>3485</v>
      </c>
      <c r="W1113" s="81"/>
      <c r="X1113" s="81"/>
      <c r="Y1113" s="84" t="s">
        <v>5300</v>
      </c>
    </row>
    <row r="1114" spans="1:25">
      <c r="A1114" s="66" t="s">
        <v>456</v>
      </c>
      <c r="B1114" s="66" t="s">
        <v>454</v>
      </c>
      <c r="C1114" s="67"/>
      <c r="D1114" s="68"/>
      <c r="E1114" s="69"/>
      <c r="F1114" s="70"/>
      <c r="G1114" s="67"/>
      <c r="H1114" s="71"/>
      <c r="I1114" s="72"/>
      <c r="J1114" s="72"/>
      <c r="K1114" s="36"/>
      <c r="L1114" s="79"/>
      <c r="M1114" s="79"/>
      <c r="N1114" s="74"/>
      <c r="O1114" s="81" t="s">
        <v>622</v>
      </c>
      <c r="P1114" s="83">
        <v>41565.744421296295</v>
      </c>
      <c r="Q1114" s="81" t="s">
        <v>1215</v>
      </c>
      <c r="R1114" s="81"/>
      <c r="S1114" s="81"/>
      <c r="T1114" s="81" t="s">
        <v>2393</v>
      </c>
      <c r="U1114" s="83">
        <v>41565.744421296295</v>
      </c>
      <c r="V1114" s="85" t="s">
        <v>3484</v>
      </c>
      <c r="W1114" s="81"/>
      <c r="X1114" s="81"/>
      <c r="Y1114" s="84" t="s">
        <v>5299</v>
      </c>
    </row>
    <row r="1115" spans="1:25">
      <c r="A1115" s="66" t="s">
        <v>454</v>
      </c>
      <c r="B1115" s="66" t="s">
        <v>456</v>
      </c>
      <c r="C1115" s="67"/>
      <c r="D1115" s="68"/>
      <c r="E1115" s="69"/>
      <c r="F1115" s="70"/>
      <c r="G1115" s="67"/>
      <c r="H1115" s="71"/>
      <c r="I1115" s="72"/>
      <c r="J1115" s="72"/>
      <c r="K1115" s="36"/>
      <c r="L1115" s="79"/>
      <c r="M1115" s="79"/>
      <c r="N1115" s="74"/>
      <c r="O1115" s="81" t="s">
        <v>622</v>
      </c>
      <c r="P1115" s="83">
        <v>41565.601226851853</v>
      </c>
      <c r="Q1115" s="81" t="s">
        <v>1437</v>
      </c>
      <c r="R1115" s="81"/>
      <c r="S1115" s="81"/>
      <c r="T1115" s="81" t="s">
        <v>2393</v>
      </c>
      <c r="U1115" s="83">
        <v>41565.601226851853</v>
      </c>
      <c r="V1115" s="85" t="s">
        <v>3485</v>
      </c>
      <c r="W1115" s="81"/>
      <c r="X1115" s="81"/>
      <c r="Y1115" s="84" t="s">
        <v>5300</v>
      </c>
    </row>
    <row r="1116" spans="1:25">
      <c r="A1116" s="66" t="s">
        <v>457</v>
      </c>
      <c r="B1116" s="66" t="s">
        <v>454</v>
      </c>
      <c r="C1116" s="67"/>
      <c r="D1116" s="68"/>
      <c r="E1116" s="69"/>
      <c r="F1116" s="70"/>
      <c r="G1116" s="67"/>
      <c r="H1116" s="71"/>
      <c r="I1116" s="72"/>
      <c r="J1116" s="72"/>
      <c r="K1116" s="36"/>
      <c r="L1116" s="79"/>
      <c r="M1116" s="79"/>
      <c r="N1116" s="74"/>
      <c r="O1116" s="81" t="s">
        <v>622</v>
      </c>
      <c r="P1116" s="83">
        <v>41568.894236111111</v>
      </c>
      <c r="Q1116" s="81" t="s">
        <v>1438</v>
      </c>
      <c r="R1116" s="81"/>
      <c r="S1116" s="81"/>
      <c r="T1116" s="81" t="s">
        <v>2393</v>
      </c>
      <c r="U1116" s="83">
        <v>41568.894236111111</v>
      </c>
      <c r="V1116" s="85" t="s">
        <v>3486</v>
      </c>
      <c r="W1116" s="81"/>
      <c r="X1116" s="81"/>
      <c r="Y1116" s="84" t="s">
        <v>5301</v>
      </c>
    </row>
    <row r="1117" spans="1:25">
      <c r="A1117" s="66" t="s">
        <v>454</v>
      </c>
      <c r="B1117" s="66" t="s">
        <v>457</v>
      </c>
      <c r="C1117" s="67"/>
      <c r="D1117" s="68"/>
      <c r="E1117" s="69"/>
      <c r="F1117" s="70"/>
      <c r="G1117" s="67"/>
      <c r="H1117" s="71"/>
      <c r="I1117" s="72"/>
      <c r="J1117" s="72"/>
      <c r="K1117" s="36"/>
      <c r="L1117" s="79"/>
      <c r="M1117" s="79"/>
      <c r="N1117" s="74"/>
      <c r="O1117" s="81" t="s">
        <v>622</v>
      </c>
      <c r="P1117" s="83">
        <v>41566.462268518517</v>
      </c>
      <c r="Q1117" s="81" t="s">
        <v>1439</v>
      </c>
      <c r="R1117" s="81"/>
      <c r="S1117" s="81"/>
      <c r="T1117" s="81" t="s">
        <v>2393</v>
      </c>
      <c r="U1117" s="83">
        <v>41566.462268518517</v>
      </c>
      <c r="V1117" s="85" t="s">
        <v>3487</v>
      </c>
      <c r="W1117" s="81"/>
      <c r="X1117" s="81"/>
      <c r="Y1117" s="84" t="s">
        <v>5302</v>
      </c>
    </row>
    <row r="1118" spans="1:25">
      <c r="A1118" s="66" t="s">
        <v>454</v>
      </c>
      <c r="B1118" s="66" t="s">
        <v>457</v>
      </c>
      <c r="C1118" s="67"/>
      <c r="D1118" s="68"/>
      <c r="E1118" s="69"/>
      <c r="F1118" s="70"/>
      <c r="G1118" s="67"/>
      <c r="H1118" s="71"/>
      <c r="I1118" s="72"/>
      <c r="J1118" s="72"/>
      <c r="K1118" s="36"/>
      <c r="L1118" s="79"/>
      <c r="M1118" s="79"/>
      <c r="N1118" s="74"/>
      <c r="O1118" s="81" t="s">
        <v>622</v>
      </c>
      <c r="P1118" s="83">
        <v>41569.637071759258</v>
      </c>
      <c r="Q1118" s="81" t="s">
        <v>1440</v>
      </c>
      <c r="R1118" s="85" t="s">
        <v>2255</v>
      </c>
      <c r="S1118" s="81" t="s">
        <v>2332</v>
      </c>
      <c r="T1118" s="81" t="s">
        <v>2393</v>
      </c>
      <c r="U1118" s="83">
        <v>41569.637071759258</v>
      </c>
      <c r="V1118" s="85" t="s">
        <v>3488</v>
      </c>
      <c r="W1118" s="81"/>
      <c r="X1118" s="81"/>
      <c r="Y1118" s="84" t="s">
        <v>5303</v>
      </c>
    </row>
    <row r="1119" spans="1:25">
      <c r="A1119" s="66" t="s">
        <v>440</v>
      </c>
      <c r="B1119" s="66" t="s">
        <v>454</v>
      </c>
      <c r="C1119" s="67"/>
      <c r="D1119" s="68"/>
      <c r="E1119" s="69"/>
      <c r="F1119" s="70"/>
      <c r="G1119" s="67"/>
      <c r="H1119" s="71"/>
      <c r="I1119" s="72"/>
      <c r="J1119" s="72"/>
      <c r="K1119" s="36"/>
      <c r="L1119" s="79"/>
      <c r="M1119" s="79"/>
      <c r="N1119" s="74"/>
      <c r="O1119" s="81" t="s">
        <v>622</v>
      </c>
      <c r="P1119" s="83">
        <v>41565.084814814814</v>
      </c>
      <c r="Q1119" s="81" t="s">
        <v>709</v>
      </c>
      <c r="R1119" s="81"/>
      <c r="S1119" s="81"/>
      <c r="T1119" s="81" t="s">
        <v>2393</v>
      </c>
      <c r="U1119" s="83">
        <v>41565.084814814814</v>
      </c>
      <c r="V1119" s="85" t="s">
        <v>3478</v>
      </c>
      <c r="W1119" s="81"/>
      <c r="X1119" s="81"/>
      <c r="Y1119" s="84" t="s">
        <v>5293</v>
      </c>
    </row>
    <row r="1120" spans="1:25">
      <c r="A1120" s="66" t="s">
        <v>454</v>
      </c>
      <c r="B1120" s="66" t="s">
        <v>454</v>
      </c>
      <c r="C1120" s="67"/>
      <c r="D1120" s="68"/>
      <c r="E1120" s="69"/>
      <c r="F1120" s="70"/>
      <c r="G1120" s="67"/>
      <c r="H1120" s="71"/>
      <c r="I1120" s="72"/>
      <c r="J1120" s="72"/>
      <c r="K1120" s="36"/>
      <c r="L1120" s="79"/>
      <c r="M1120" s="79"/>
      <c r="N1120" s="74"/>
      <c r="O1120" s="81" t="s">
        <v>179</v>
      </c>
      <c r="P1120" s="83">
        <v>41563.919270833336</v>
      </c>
      <c r="Q1120" s="81" t="s">
        <v>1441</v>
      </c>
      <c r="R1120" s="81"/>
      <c r="S1120" s="81"/>
      <c r="T1120" s="81" t="s">
        <v>2393</v>
      </c>
      <c r="U1120" s="83">
        <v>41563.919270833336</v>
      </c>
      <c r="V1120" s="85" t="s">
        <v>3489</v>
      </c>
      <c r="W1120" s="81"/>
      <c r="X1120" s="81"/>
      <c r="Y1120" s="84" t="s">
        <v>5304</v>
      </c>
    </row>
    <row r="1121" spans="1:25">
      <c r="A1121" s="66" t="s">
        <v>454</v>
      </c>
      <c r="B1121" s="66" t="s">
        <v>454</v>
      </c>
      <c r="C1121" s="67"/>
      <c r="D1121" s="68"/>
      <c r="E1121" s="69"/>
      <c r="F1121" s="70"/>
      <c r="G1121" s="67"/>
      <c r="H1121" s="71"/>
      <c r="I1121" s="72"/>
      <c r="J1121" s="72"/>
      <c r="K1121" s="36"/>
      <c r="L1121" s="79"/>
      <c r="M1121" s="79"/>
      <c r="N1121" s="74"/>
      <c r="O1121" s="81" t="s">
        <v>179</v>
      </c>
      <c r="P1121" s="83">
        <v>41564.030497685184</v>
      </c>
      <c r="Q1121" s="81" t="s">
        <v>1442</v>
      </c>
      <c r="R1121" s="81"/>
      <c r="S1121" s="81"/>
      <c r="T1121" s="81" t="s">
        <v>2501</v>
      </c>
      <c r="U1121" s="83">
        <v>41564.030497685184</v>
      </c>
      <c r="V1121" s="85" t="s">
        <v>3490</v>
      </c>
      <c r="W1121" s="81"/>
      <c r="X1121" s="81"/>
      <c r="Y1121" s="84" t="s">
        <v>5305</v>
      </c>
    </row>
    <row r="1122" spans="1:25">
      <c r="A1122" s="66" t="s">
        <v>454</v>
      </c>
      <c r="B1122" s="66" t="s">
        <v>454</v>
      </c>
      <c r="C1122" s="67"/>
      <c r="D1122" s="68"/>
      <c r="E1122" s="69"/>
      <c r="F1122" s="70"/>
      <c r="G1122" s="67"/>
      <c r="H1122" s="71"/>
      <c r="I1122" s="72"/>
      <c r="J1122" s="72"/>
      <c r="K1122" s="36"/>
      <c r="L1122" s="79"/>
      <c r="M1122" s="79"/>
      <c r="N1122" s="74"/>
      <c r="O1122" s="81" t="s">
        <v>179</v>
      </c>
      <c r="P1122" s="83">
        <v>41564.65353009259</v>
      </c>
      <c r="Q1122" s="81" t="s">
        <v>1443</v>
      </c>
      <c r="R1122" s="81"/>
      <c r="S1122" s="81"/>
      <c r="T1122" s="81" t="s">
        <v>2393</v>
      </c>
      <c r="U1122" s="83">
        <v>41564.65353009259</v>
      </c>
      <c r="V1122" s="85" t="s">
        <v>3491</v>
      </c>
      <c r="W1122" s="81"/>
      <c r="X1122" s="81"/>
      <c r="Y1122" s="84" t="s">
        <v>5306</v>
      </c>
    </row>
    <row r="1123" spans="1:25">
      <c r="A1123" s="66" t="s">
        <v>454</v>
      </c>
      <c r="B1123" s="66" t="s">
        <v>388</v>
      </c>
      <c r="C1123" s="67"/>
      <c r="D1123" s="68"/>
      <c r="E1123" s="69"/>
      <c r="F1123" s="70"/>
      <c r="G1123" s="67"/>
      <c r="H1123" s="71"/>
      <c r="I1123" s="72"/>
      <c r="J1123" s="72"/>
      <c r="K1123" s="36"/>
      <c r="L1123" s="79"/>
      <c r="M1123" s="79"/>
      <c r="N1123" s="74"/>
      <c r="O1123" s="81" t="s">
        <v>621</v>
      </c>
      <c r="P1123" s="83">
        <v>41564.75377314815</v>
      </c>
      <c r="Q1123" s="81" t="s">
        <v>1431</v>
      </c>
      <c r="R1123" s="81"/>
      <c r="S1123" s="81"/>
      <c r="T1123" s="81" t="s">
        <v>2393</v>
      </c>
      <c r="U1123" s="83">
        <v>41564.75377314815</v>
      </c>
      <c r="V1123" s="85" t="s">
        <v>3476</v>
      </c>
      <c r="W1123" s="81"/>
      <c r="X1123" s="81"/>
      <c r="Y1123" s="84" t="s">
        <v>5291</v>
      </c>
    </row>
    <row r="1124" spans="1:25">
      <c r="A1124" s="66" t="s">
        <v>454</v>
      </c>
      <c r="B1124" s="66" t="s">
        <v>454</v>
      </c>
      <c r="C1124" s="67"/>
      <c r="D1124" s="68"/>
      <c r="E1124" s="69"/>
      <c r="F1124" s="70"/>
      <c r="G1124" s="67"/>
      <c r="H1124" s="71"/>
      <c r="I1124" s="72"/>
      <c r="J1124" s="72"/>
      <c r="K1124" s="36"/>
      <c r="L1124" s="79"/>
      <c r="M1124" s="79"/>
      <c r="N1124" s="74"/>
      <c r="O1124" s="81" t="s">
        <v>179</v>
      </c>
      <c r="P1124" s="83">
        <v>41564.79483796296</v>
      </c>
      <c r="Q1124" s="81" t="s">
        <v>1444</v>
      </c>
      <c r="R1124" s="81"/>
      <c r="S1124" s="81"/>
      <c r="T1124" s="81" t="s">
        <v>2393</v>
      </c>
      <c r="U1124" s="83">
        <v>41564.79483796296</v>
      </c>
      <c r="V1124" s="85" t="s">
        <v>3492</v>
      </c>
      <c r="W1124" s="81"/>
      <c r="X1124" s="81"/>
      <c r="Y1124" s="84" t="s">
        <v>5307</v>
      </c>
    </row>
    <row r="1125" spans="1:25">
      <c r="A1125" s="66" t="s">
        <v>454</v>
      </c>
      <c r="B1125" s="66" t="s">
        <v>413</v>
      </c>
      <c r="C1125" s="67"/>
      <c r="D1125" s="68"/>
      <c r="E1125" s="69"/>
      <c r="F1125" s="70"/>
      <c r="G1125" s="67"/>
      <c r="H1125" s="71"/>
      <c r="I1125" s="72"/>
      <c r="J1125" s="72"/>
      <c r="K1125" s="36"/>
      <c r="L1125" s="79"/>
      <c r="M1125" s="79"/>
      <c r="N1125" s="74"/>
      <c r="O1125" s="81" t="s">
        <v>622</v>
      </c>
      <c r="P1125" s="83">
        <v>41565.11241898148</v>
      </c>
      <c r="Q1125" s="81" t="s">
        <v>1434</v>
      </c>
      <c r="R1125" s="81"/>
      <c r="S1125" s="81"/>
      <c r="T1125" s="81" t="s">
        <v>2393</v>
      </c>
      <c r="U1125" s="83">
        <v>41565.11241898148</v>
      </c>
      <c r="V1125" s="85" t="s">
        <v>3481</v>
      </c>
      <c r="W1125" s="81"/>
      <c r="X1125" s="81"/>
      <c r="Y1125" s="84" t="s">
        <v>5296</v>
      </c>
    </row>
    <row r="1126" spans="1:25">
      <c r="A1126" s="66" t="s">
        <v>454</v>
      </c>
      <c r="B1126" s="66" t="s">
        <v>454</v>
      </c>
      <c r="C1126" s="67"/>
      <c r="D1126" s="68"/>
      <c r="E1126" s="69"/>
      <c r="F1126" s="70"/>
      <c r="G1126" s="67"/>
      <c r="H1126" s="71"/>
      <c r="I1126" s="72"/>
      <c r="J1126" s="72"/>
      <c r="K1126" s="36"/>
      <c r="L1126" s="79"/>
      <c r="M1126" s="79"/>
      <c r="N1126" s="74"/>
      <c r="O1126" s="81" t="s">
        <v>179</v>
      </c>
      <c r="P1126" s="83">
        <v>41565.472708333335</v>
      </c>
      <c r="Q1126" s="81" t="s">
        <v>1445</v>
      </c>
      <c r="R1126" s="81"/>
      <c r="S1126" s="81"/>
      <c r="T1126" s="81" t="s">
        <v>2393</v>
      </c>
      <c r="U1126" s="83">
        <v>41565.472708333335</v>
      </c>
      <c r="V1126" s="85" t="s">
        <v>3493</v>
      </c>
      <c r="W1126" s="81"/>
      <c r="X1126" s="81"/>
      <c r="Y1126" s="84" t="s">
        <v>5308</v>
      </c>
    </row>
    <row r="1127" spans="1:25">
      <c r="A1127" s="66" t="s">
        <v>454</v>
      </c>
      <c r="B1127" s="66" t="s">
        <v>454</v>
      </c>
      <c r="C1127" s="67"/>
      <c r="D1127" s="68"/>
      <c r="E1127" s="69"/>
      <c r="F1127" s="70"/>
      <c r="G1127" s="67"/>
      <c r="H1127" s="71"/>
      <c r="I1127" s="72"/>
      <c r="J1127" s="72"/>
      <c r="K1127" s="36"/>
      <c r="L1127" s="79"/>
      <c r="M1127" s="79"/>
      <c r="N1127" s="74"/>
      <c r="O1127" s="81" t="s">
        <v>179</v>
      </c>
      <c r="P1127" s="83">
        <v>41565.64271990741</v>
      </c>
      <c r="Q1127" s="81" t="s">
        <v>1446</v>
      </c>
      <c r="R1127" s="81"/>
      <c r="S1127" s="81"/>
      <c r="T1127" s="81" t="s">
        <v>2393</v>
      </c>
      <c r="U1127" s="83">
        <v>41565.64271990741</v>
      </c>
      <c r="V1127" s="85" t="s">
        <v>3494</v>
      </c>
      <c r="W1127" s="81"/>
      <c r="X1127" s="81"/>
      <c r="Y1127" s="84" t="s">
        <v>5309</v>
      </c>
    </row>
    <row r="1128" spans="1:25">
      <c r="A1128" s="66" t="s">
        <v>454</v>
      </c>
      <c r="B1128" s="66" t="s">
        <v>454</v>
      </c>
      <c r="C1128" s="67"/>
      <c r="D1128" s="68"/>
      <c r="E1128" s="69"/>
      <c r="F1128" s="70"/>
      <c r="G1128" s="67"/>
      <c r="H1128" s="71"/>
      <c r="I1128" s="72"/>
      <c r="J1128" s="72"/>
      <c r="K1128" s="36"/>
      <c r="L1128" s="79"/>
      <c r="M1128" s="79"/>
      <c r="N1128" s="74"/>
      <c r="O1128" s="81" t="s">
        <v>179</v>
      </c>
      <c r="P1128" s="83">
        <v>41565.752870370372</v>
      </c>
      <c r="Q1128" s="81" t="s">
        <v>1447</v>
      </c>
      <c r="R1128" s="81"/>
      <c r="S1128" s="81"/>
      <c r="T1128" s="81" t="s">
        <v>2393</v>
      </c>
      <c r="U1128" s="83">
        <v>41565.752870370372</v>
      </c>
      <c r="V1128" s="85" t="s">
        <v>3495</v>
      </c>
      <c r="W1128" s="81"/>
      <c r="X1128" s="81"/>
      <c r="Y1128" s="84" t="s">
        <v>5310</v>
      </c>
    </row>
    <row r="1129" spans="1:25">
      <c r="A1129" s="66" t="s">
        <v>454</v>
      </c>
      <c r="B1129" s="66" t="s">
        <v>454</v>
      </c>
      <c r="C1129" s="67"/>
      <c r="D1129" s="68"/>
      <c r="E1129" s="69"/>
      <c r="F1129" s="70"/>
      <c r="G1129" s="67"/>
      <c r="H1129" s="71"/>
      <c r="I1129" s="72"/>
      <c r="J1129" s="72"/>
      <c r="K1129" s="36"/>
      <c r="L1129" s="79"/>
      <c r="M1129" s="79"/>
      <c r="N1129" s="74"/>
      <c r="O1129" s="81" t="s">
        <v>179</v>
      </c>
      <c r="P1129" s="83">
        <v>41566.140162037038</v>
      </c>
      <c r="Q1129" s="81" t="s">
        <v>1448</v>
      </c>
      <c r="R1129" s="81"/>
      <c r="S1129" s="81"/>
      <c r="T1129" s="81" t="s">
        <v>2393</v>
      </c>
      <c r="U1129" s="83">
        <v>41566.140162037038</v>
      </c>
      <c r="V1129" s="85" t="s">
        <v>3496</v>
      </c>
      <c r="W1129" s="81"/>
      <c r="X1129" s="81"/>
      <c r="Y1129" s="84" t="s">
        <v>5311</v>
      </c>
    </row>
    <row r="1130" spans="1:25">
      <c r="A1130" s="66" t="s">
        <v>454</v>
      </c>
      <c r="B1130" s="66" t="s">
        <v>454</v>
      </c>
      <c r="C1130" s="67"/>
      <c r="D1130" s="68"/>
      <c r="E1130" s="69"/>
      <c r="F1130" s="70"/>
      <c r="G1130" s="67"/>
      <c r="H1130" s="71"/>
      <c r="I1130" s="72"/>
      <c r="J1130" s="72"/>
      <c r="K1130" s="36"/>
      <c r="L1130" s="79"/>
      <c r="M1130" s="79"/>
      <c r="N1130" s="74"/>
      <c r="O1130" s="81" t="s">
        <v>179</v>
      </c>
      <c r="P1130" s="83">
        <v>41566.669699074075</v>
      </c>
      <c r="Q1130" s="81" t="s">
        <v>1449</v>
      </c>
      <c r="R1130" s="81"/>
      <c r="S1130" s="81"/>
      <c r="T1130" s="81" t="s">
        <v>2393</v>
      </c>
      <c r="U1130" s="83">
        <v>41566.669699074075</v>
      </c>
      <c r="V1130" s="85" t="s">
        <v>3497</v>
      </c>
      <c r="W1130" s="81"/>
      <c r="X1130" s="81"/>
      <c r="Y1130" s="84" t="s">
        <v>5312</v>
      </c>
    </row>
    <row r="1131" spans="1:25">
      <c r="A1131" s="66" t="s">
        <v>454</v>
      </c>
      <c r="B1131" s="66" t="s">
        <v>454</v>
      </c>
      <c r="C1131" s="67"/>
      <c r="D1131" s="68"/>
      <c r="E1131" s="69"/>
      <c r="F1131" s="70"/>
      <c r="G1131" s="67"/>
      <c r="H1131" s="71"/>
      <c r="I1131" s="72"/>
      <c r="J1131" s="72"/>
      <c r="K1131" s="36"/>
      <c r="L1131" s="79"/>
      <c r="M1131" s="79"/>
      <c r="N1131" s="74"/>
      <c r="O1131" s="81" t="s">
        <v>179</v>
      </c>
      <c r="P1131" s="83">
        <v>41568.760983796295</v>
      </c>
      <c r="Q1131" s="81" t="s">
        <v>1450</v>
      </c>
      <c r="R1131" s="85" t="s">
        <v>2256</v>
      </c>
      <c r="S1131" s="81" t="s">
        <v>2332</v>
      </c>
      <c r="T1131" s="81" t="s">
        <v>2393</v>
      </c>
      <c r="U1131" s="83">
        <v>41568.760983796295</v>
      </c>
      <c r="V1131" s="85" t="s">
        <v>3498</v>
      </c>
      <c r="W1131" s="81"/>
      <c r="X1131" s="81"/>
      <c r="Y1131" s="84" t="s">
        <v>5313</v>
      </c>
    </row>
    <row r="1132" spans="1:25">
      <c r="A1132" s="66" t="s">
        <v>294</v>
      </c>
      <c r="B1132" s="66" t="s">
        <v>294</v>
      </c>
      <c r="C1132" s="67"/>
      <c r="D1132" s="68"/>
      <c r="E1132" s="69"/>
      <c r="F1132" s="70"/>
      <c r="G1132" s="67"/>
      <c r="H1132" s="71"/>
      <c r="I1132" s="72"/>
      <c r="J1132" s="72"/>
      <c r="K1132" s="36"/>
      <c r="L1132" s="79"/>
      <c r="M1132" s="79"/>
      <c r="N1132" s="74"/>
      <c r="O1132" s="81" t="s">
        <v>179</v>
      </c>
      <c r="P1132" s="83">
        <v>41564.567233796297</v>
      </c>
      <c r="Q1132" s="81" t="s">
        <v>1451</v>
      </c>
      <c r="R1132" s="81"/>
      <c r="S1132" s="81"/>
      <c r="T1132" s="81" t="s">
        <v>2393</v>
      </c>
      <c r="U1132" s="83">
        <v>41564.567233796297</v>
      </c>
      <c r="V1132" s="85" t="s">
        <v>3499</v>
      </c>
      <c r="W1132" s="81"/>
      <c r="X1132" s="81"/>
      <c r="Y1132" s="84" t="s">
        <v>5314</v>
      </c>
    </row>
    <row r="1133" spans="1:25">
      <c r="A1133" s="66" t="s">
        <v>294</v>
      </c>
      <c r="B1133" s="66" t="s">
        <v>294</v>
      </c>
      <c r="C1133" s="67"/>
      <c r="D1133" s="68"/>
      <c r="E1133" s="69"/>
      <c r="F1133" s="70"/>
      <c r="G1133" s="67"/>
      <c r="H1133" s="71"/>
      <c r="I1133" s="72"/>
      <c r="J1133" s="72"/>
      <c r="K1133" s="36"/>
      <c r="L1133" s="79"/>
      <c r="M1133" s="79"/>
      <c r="N1133" s="74"/>
      <c r="O1133" s="81" t="s">
        <v>179</v>
      </c>
      <c r="P1133" s="83">
        <v>41565.723460648151</v>
      </c>
      <c r="Q1133" s="81" t="s">
        <v>1452</v>
      </c>
      <c r="R1133" s="81"/>
      <c r="S1133" s="81"/>
      <c r="T1133" s="81" t="s">
        <v>2393</v>
      </c>
      <c r="U1133" s="83">
        <v>41565.723460648151</v>
      </c>
      <c r="V1133" s="85" t="s">
        <v>3500</v>
      </c>
      <c r="W1133" s="81"/>
      <c r="X1133" s="81"/>
      <c r="Y1133" s="84" t="s">
        <v>5315</v>
      </c>
    </row>
    <row r="1134" spans="1:25">
      <c r="A1134" s="66" t="s">
        <v>458</v>
      </c>
      <c r="B1134" s="66" t="s">
        <v>294</v>
      </c>
      <c r="C1134" s="67"/>
      <c r="D1134" s="68"/>
      <c r="E1134" s="69"/>
      <c r="F1134" s="70"/>
      <c r="G1134" s="67"/>
      <c r="H1134" s="71"/>
      <c r="I1134" s="72"/>
      <c r="J1134" s="72"/>
      <c r="K1134" s="36"/>
      <c r="L1134" s="79"/>
      <c r="M1134" s="79"/>
      <c r="N1134" s="74"/>
      <c r="O1134" s="81" t="s">
        <v>621</v>
      </c>
      <c r="P1134" s="83">
        <v>41566.070474537039</v>
      </c>
      <c r="Q1134" s="81" t="s">
        <v>1453</v>
      </c>
      <c r="R1134" s="81"/>
      <c r="S1134" s="81"/>
      <c r="T1134" s="81" t="s">
        <v>2393</v>
      </c>
      <c r="U1134" s="83">
        <v>41566.070474537039</v>
      </c>
      <c r="V1134" s="85" t="s">
        <v>3501</v>
      </c>
      <c r="W1134" s="81"/>
      <c r="X1134" s="81"/>
      <c r="Y1134" s="84" t="s">
        <v>5316</v>
      </c>
    </row>
    <row r="1135" spans="1:25">
      <c r="A1135" s="66" t="s">
        <v>458</v>
      </c>
      <c r="B1135" s="66" t="s">
        <v>458</v>
      </c>
      <c r="C1135" s="67"/>
      <c r="D1135" s="68"/>
      <c r="E1135" s="69"/>
      <c r="F1135" s="70"/>
      <c r="G1135" s="67"/>
      <c r="H1135" s="71"/>
      <c r="I1135" s="72"/>
      <c r="J1135" s="72"/>
      <c r="K1135" s="36"/>
      <c r="L1135" s="79"/>
      <c r="M1135" s="79"/>
      <c r="N1135" s="74"/>
      <c r="O1135" s="81" t="s">
        <v>179</v>
      </c>
      <c r="P1135" s="83">
        <v>41564.531967592593</v>
      </c>
      <c r="Q1135" s="81" t="s">
        <v>1454</v>
      </c>
      <c r="R1135" s="81"/>
      <c r="S1135" s="81"/>
      <c r="T1135" s="81" t="s">
        <v>2393</v>
      </c>
      <c r="U1135" s="83">
        <v>41564.531967592593</v>
      </c>
      <c r="V1135" s="85" t="s">
        <v>3502</v>
      </c>
      <c r="W1135" s="81"/>
      <c r="X1135" s="81"/>
      <c r="Y1135" s="84" t="s">
        <v>5317</v>
      </c>
    </row>
    <row r="1136" spans="1:25">
      <c r="A1136" s="66" t="s">
        <v>458</v>
      </c>
      <c r="B1136" s="66" t="s">
        <v>458</v>
      </c>
      <c r="C1136" s="67"/>
      <c r="D1136" s="68"/>
      <c r="E1136" s="69"/>
      <c r="F1136" s="70"/>
      <c r="G1136" s="67"/>
      <c r="H1136" s="71"/>
      <c r="I1136" s="72"/>
      <c r="J1136" s="72"/>
      <c r="K1136" s="36"/>
      <c r="L1136" s="79"/>
      <c r="M1136" s="79"/>
      <c r="N1136" s="74"/>
      <c r="O1136" s="81" t="s">
        <v>179</v>
      </c>
      <c r="P1136" s="83">
        <v>41564.906446759262</v>
      </c>
      <c r="Q1136" s="81" t="s">
        <v>1455</v>
      </c>
      <c r="R1136" s="81"/>
      <c r="S1136" s="81"/>
      <c r="T1136" s="81" t="s">
        <v>2393</v>
      </c>
      <c r="U1136" s="83">
        <v>41564.906446759262</v>
      </c>
      <c r="V1136" s="85" t="s">
        <v>3503</v>
      </c>
      <c r="W1136" s="81"/>
      <c r="X1136" s="81"/>
      <c r="Y1136" s="84" t="s">
        <v>5318</v>
      </c>
    </row>
    <row r="1137" spans="1:25">
      <c r="A1137" s="66" t="s">
        <v>458</v>
      </c>
      <c r="B1137" s="66" t="s">
        <v>458</v>
      </c>
      <c r="C1137" s="67"/>
      <c r="D1137" s="68"/>
      <c r="E1137" s="69"/>
      <c r="F1137" s="70"/>
      <c r="G1137" s="67"/>
      <c r="H1137" s="71"/>
      <c r="I1137" s="72"/>
      <c r="J1137" s="72"/>
      <c r="K1137" s="36"/>
      <c r="L1137" s="79"/>
      <c r="M1137" s="79"/>
      <c r="N1137" s="74"/>
      <c r="O1137" s="81" t="s">
        <v>179</v>
      </c>
      <c r="P1137" s="83">
        <v>41565.769270833334</v>
      </c>
      <c r="Q1137" s="81" t="s">
        <v>1456</v>
      </c>
      <c r="R1137" s="81"/>
      <c r="S1137" s="81"/>
      <c r="T1137" s="81" t="s">
        <v>2393</v>
      </c>
      <c r="U1137" s="83">
        <v>41565.769270833334</v>
      </c>
      <c r="V1137" s="85" t="s">
        <v>3504</v>
      </c>
      <c r="W1137" s="81"/>
      <c r="X1137" s="81"/>
      <c r="Y1137" s="84" t="s">
        <v>5319</v>
      </c>
    </row>
    <row r="1138" spans="1:25">
      <c r="A1138" s="66" t="s">
        <v>458</v>
      </c>
      <c r="B1138" s="66" t="s">
        <v>494</v>
      </c>
      <c r="C1138" s="67"/>
      <c r="D1138" s="68"/>
      <c r="E1138" s="69"/>
      <c r="F1138" s="70"/>
      <c r="G1138" s="67"/>
      <c r="H1138" s="71"/>
      <c r="I1138" s="72"/>
      <c r="J1138" s="72"/>
      <c r="K1138" s="36"/>
      <c r="L1138" s="79"/>
      <c r="M1138" s="79"/>
      <c r="N1138" s="74"/>
      <c r="O1138" s="81" t="s">
        <v>622</v>
      </c>
      <c r="P1138" s="83">
        <v>41569.67496527778</v>
      </c>
      <c r="Q1138" s="81" t="s">
        <v>1457</v>
      </c>
      <c r="R1138" s="85" t="s">
        <v>2257</v>
      </c>
      <c r="S1138" s="81" t="s">
        <v>2348</v>
      </c>
      <c r="T1138" s="81" t="s">
        <v>2393</v>
      </c>
      <c r="U1138" s="83">
        <v>41569.67496527778</v>
      </c>
      <c r="V1138" s="85" t="s">
        <v>3505</v>
      </c>
      <c r="W1138" s="81"/>
      <c r="X1138" s="81"/>
      <c r="Y1138" s="84" t="s">
        <v>5320</v>
      </c>
    </row>
    <row r="1139" spans="1:25">
      <c r="A1139" s="66" t="s">
        <v>459</v>
      </c>
      <c r="B1139" s="66" t="s">
        <v>459</v>
      </c>
      <c r="C1139" s="67"/>
      <c r="D1139" s="68"/>
      <c r="E1139" s="69"/>
      <c r="F1139" s="70"/>
      <c r="G1139" s="67"/>
      <c r="H1139" s="71"/>
      <c r="I1139" s="72"/>
      <c r="J1139" s="72"/>
      <c r="K1139" s="36"/>
      <c r="L1139" s="79"/>
      <c r="M1139" s="79"/>
      <c r="N1139" s="74"/>
      <c r="O1139" s="81" t="s">
        <v>179</v>
      </c>
      <c r="P1139" s="83">
        <v>41564.577476851853</v>
      </c>
      <c r="Q1139" s="81" t="s">
        <v>1458</v>
      </c>
      <c r="R1139" s="81"/>
      <c r="S1139" s="81"/>
      <c r="T1139" s="81" t="s">
        <v>2404</v>
      </c>
      <c r="U1139" s="83">
        <v>41564.577476851853</v>
      </c>
      <c r="V1139" s="85" t="s">
        <v>3506</v>
      </c>
      <c r="W1139" s="81"/>
      <c r="X1139" s="81"/>
      <c r="Y1139" s="84" t="s">
        <v>5321</v>
      </c>
    </row>
    <row r="1140" spans="1:25">
      <c r="A1140" s="66" t="s">
        <v>459</v>
      </c>
      <c r="B1140" s="66" t="s">
        <v>493</v>
      </c>
      <c r="C1140" s="67"/>
      <c r="D1140" s="68"/>
      <c r="E1140" s="69"/>
      <c r="F1140" s="70"/>
      <c r="G1140" s="67"/>
      <c r="H1140" s="71"/>
      <c r="I1140" s="72"/>
      <c r="J1140" s="72"/>
      <c r="K1140" s="36"/>
      <c r="L1140" s="79"/>
      <c r="M1140" s="79"/>
      <c r="N1140" s="74"/>
      <c r="O1140" s="81" t="s">
        <v>622</v>
      </c>
      <c r="P1140" s="83">
        <v>41564.582141203704</v>
      </c>
      <c r="Q1140" s="81" t="s">
        <v>1459</v>
      </c>
      <c r="R1140" s="81"/>
      <c r="S1140" s="81"/>
      <c r="T1140" s="81" t="s">
        <v>2393</v>
      </c>
      <c r="U1140" s="83">
        <v>41564.582141203704</v>
      </c>
      <c r="V1140" s="85" t="s">
        <v>3507</v>
      </c>
      <c r="W1140" s="81"/>
      <c r="X1140" s="81"/>
      <c r="Y1140" s="84" t="s">
        <v>5322</v>
      </c>
    </row>
    <row r="1141" spans="1:25">
      <c r="A1141" s="66" t="s">
        <v>459</v>
      </c>
      <c r="B1141" s="66" t="s">
        <v>459</v>
      </c>
      <c r="C1141" s="67"/>
      <c r="D1141" s="68"/>
      <c r="E1141" s="69"/>
      <c r="F1141" s="70"/>
      <c r="G1141" s="67"/>
      <c r="H1141" s="71"/>
      <c r="I1141" s="72"/>
      <c r="J1141" s="72"/>
      <c r="K1141" s="36"/>
      <c r="L1141" s="79"/>
      <c r="M1141" s="79"/>
      <c r="N1141" s="74"/>
      <c r="O1141" s="81" t="s">
        <v>179</v>
      </c>
      <c r="P1141" s="83">
        <v>41569.688657407409</v>
      </c>
      <c r="Q1141" s="81" t="s">
        <v>1460</v>
      </c>
      <c r="R1141" s="85" t="s">
        <v>2258</v>
      </c>
      <c r="S1141" s="81" t="s">
        <v>2373</v>
      </c>
      <c r="T1141" s="81" t="s">
        <v>2393</v>
      </c>
      <c r="U1141" s="83">
        <v>41569.688657407409</v>
      </c>
      <c r="V1141" s="85" t="s">
        <v>3508</v>
      </c>
      <c r="W1141" s="81"/>
      <c r="X1141" s="81"/>
      <c r="Y1141" s="84" t="s">
        <v>5323</v>
      </c>
    </row>
    <row r="1142" spans="1:25">
      <c r="A1142" s="66" t="s">
        <v>460</v>
      </c>
      <c r="B1142" s="66" t="s">
        <v>592</v>
      </c>
      <c r="C1142" s="67"/>
      <c r="D1142" s="68"/>
      <c r="E1142" s="69"/>
      <c r="F1142" s="70"/>
      <c r="G1142" s="67"/>
      <c r="H1142" s="71"/>
      <c r="I1142" s="72"/>
      <c r="J1142" s="72"/>
      <c r="K1142" s="36"/>
      <c r="L1142" s="79"/>
      <c r="M1142" s="79"/>
      <c r="N1142" s="74"/>
      <c r="O1142" s="81" t="s">
        <v>622</v>
      </c>
      <c r="P1142" s="83">
        <v>41565.554201388892</v>
      </c>
      <c r="Q1142" s="81" t="s">
        <v>1461</v>
      </c>
      <c r="R1142" s="81"/>
      <c r="S1142" s="81"/>
      <c r="T1142" s="81" t="s">
        <v>2393</v>
      </c>
      <c r="U1142" s="83">
        <v>41565.554201388892</v>
      </c>
      <c r="V1142" s="85" t="s">
        <v>3509</v>
      </c>
      <c r="W1142" s="81"/>
      <c r="X1142" s="81"/>
      <c r="Y1142" s="84" t="s">
        <v>5324</v>
      </c>
    </row>
    <row r="1143" spans="1:25">
      <c r="A1143" s="66" t="s">
        <v>460</v>
      </c>
      <c r="B1143" s="66" t="s">
        <v>592</v>
      </c>
      <c r="C1143" s="67"/>
      <c r="D1143" s="68"/>
      <c r="E1143" s="69"/>
      <c r="F1143" s="70"/>
      <c r="G1143" s="67"/>
      <c r="H1143" s="71"/>
      <c r="I1143" s="72"/>
      <c r="J1143" s="72"/>
      <c r="K1143" s="36"/>
      <c r="L1143" s="79"/>
      <c r="M1143" s="79"/>
      <c r="N1143" s="74"/>
      <c r="O1143" s="81" t="s">
        <v>622</v>
      </c>
      <c r="P1143" s="83">
        <v>41565.560763888891</v>
      </c>
      <c r="Q1143" s="81" t="s">
        <v>1462</v>
      </c>
      <c r="R1143" s="81"/>
      <c r="S1143" s="81"/>
      <c r="T1143" s="81" t="s">
        <v>2393</v>
      </c>
      <c r="U1143" s="83">
        <v>41565.560763888891</v>
      </c>
      <c r="V1143" s="85" t="s">
        <v>3510</v>
      </c>
      <c r="W1143" s="81"/>
      <c r="X1143" s="81"/>
      <c r="Y1143" s="84" t="s">
        <v>5325</v>
      </c>
    </row>
    <row r="1144" spans="1:25">
      <c r="A1144" s="66" t="s">
        <v>460</v>
      </c>
      <c r="B1144" s="66" t="s">
        <v>612</v>
      </c>
      <c r="C1144" s="67"/>
      <c r="D1144" s="68"/>
      <c r="E1144" s="69"/>
      <c r="F1144" s="70"/>
      <c r="G1144" s="67"/>
      <c r="H1144" s="71"/>
      <c r="I1144" s="72"/>
      <c r="J1144" s="72"/>
      <c r="K1144" s="36"/>
      <c r="L1144" s="79"/>
      <c r="M1144" s="79"/>
      <c r="N1144" s="74"/>
      <c r="O1144" s="81" t="s">
        <v>621</v>
      </c>
      <c r="P1144" s="83">
        <v>41566.908993055556</v>
      </c>
      <c r="Q1144" s="81" t="s">
        <v>1463</v>
      </c>
      <c r="R1144" s="81"/>
      <c r="S1144" s="81"/>
      <c r="T1144" s="81" t="s">
        <v>2393</v>
      </c>
      <c r="U1144" s="83">
        <v>41566.908993055556</v>
      </c>
      <c r="V1144" s="85" t="s">
        <v>3511</v>
      </c>
      <c r="W1144" s="81"/>
      <c r="X1144" s="81"/>
      <c r="Y1144" s="84" t="s">
        <v>5326</v>
      </c>
    </row>
    <row r="1145" spans="1:25">
      <c r="A1145" s="66" t="s">
        <v>460</v>
      </c>
      <c r="B1145" s="66" t="s">
        <v>612</v>
      </c>
      <c r="C1145" s="67"/>
      <c r="D1145" s="68"/>
      <c r="E1145" s="69"/>
      <c r="F1145" s="70"/>
      <c r="G1145" s="67"/>
      <c r="H1145" s="71"/>
      <c r="I1145" s="72"/>
      <c r="J1145" s="72"/>
      <c r="K1145" s="36"/>
      <c r="L1145" s="79"/>
      <c r="M1145" s="79"/>
      <c r="N1145" s="74"/>
      <c r="O1145" s="81" t="s">
        <v>621</v>
      </c>
      <c r="P1145" s="83">
        <v>41566.909305555557</v>
      </c>
      <c r="Q1145" s="81" t="s">
        <v>1463</v>
      </c>
      <c r="R1145" s="81"/>
      <c r="S1145" s="81"/>
      <c r="T1145" s="81" t="s">
        <v>2393</v>
      </c>
      <c r="U1145" s="83">
        <v>41566.909305555557</v>
      </c>
      <c r="V1145" s="85" t="s">
        <v>3512</v>
      </c>
      <c r="W1145" s="81"/>
      <c r="X1145" s="81"/>
      <c r="Y1145" s="84" t="s">
        <v>5327</v>
      </c>
    </row>
    <row r="1146" spans="1:25">
      <c r="A1146" s="66" t="s">
        <v>460</v>
      </c>
      <c r="B1146" s="66" t="s">
        <v>613</v>
      </c>
      <c r="C1146" s="67"/>
      <c r="D1146" s="68"/>
      <c r="E1146" s="69"/>
      <c r="F1146" s="70"/>
      <c r="G1146" s="67"/>
      <c r="H1146" s="71"/>
      <c r="I1146" s="72"/>
      <c r="J1146" s="72"/>
      <c r="K1146" s="36"/>
      <c r="L1146" s="79"/>
      <c r="M1146" s="79"/>
      <c r="N1146" s="74"/>
      <c r="O1146" s="81" t="s">
        <v>622</v>
      </c>
      <c r="P1146" s="83">
        <v>41566.909039351849</v>
      </c>
      <c r="Q1146" s="81" t="s">
        <v>1464</v>
      </c>
      <c r="R1146" s="81"/>
      <c r="S1146" s="81"/>
      <c r="T1146" s="81" t="s">
        <v>2393</v>
      </c>
      <c r="U1146" s="83">
        <v>41566.909039351849</v>
      </c>
      <c r="V1146" s="85" t="s">
        <v>3513</v>
      </c>
      <c r="W1146" s="81"/>
      <c r="X1146" s="81"/>
      <c r="Y1146" s="84" t="s">
        <v>5328</v>
      </c>
    </row>
    <row r="1147" spans="1:25">
      <c r="A1147" s="66" t="s">
        <v>460</v>
      </c>
      <c r="B1147" s="66" t="s">
        <v>613</v>
      </c>
      <c r="C1147" s="67"/>
      <c r="D1147" s="68"/>
      <c r="E1147" s="69"/>
      <c r="F1147" s="70"/>
      <c r="G1147" s="67"/>
      <c r="H1147" s="71"/>
      <c r="I1147" s="72"/>
      <c r="J1147" s="72"/>
      <c r="K1147" s="36"/>
      <c r="L1147" s="79"/>
      <c r="M1147" s="79"/>
      <c r="N1147" s="74"/>
      <c r="O1147" s="81" t="s">
        <v>622</v>
      </c>
      <c r="P1147" s="83">
        <v>41566.909351851849</v>
      </c>
      <c r="Q1147" s="81" t="s">
        <v>1464</v>
      </c>
      <c r="R1147" s="81"/>
      <c r="S1147" s="81"/>
      <c r="T1147" s="81" t="s">
        <v>2393</v>
      </c>
      <c r="U1147" s="83">
        <v>41566.909351851849</v>
      </c>
      <c r="V1147" s="85" t="s">
        <v>3514</v>
      </c>
      <c r="W1147" s="81"/>
      <c r="X1147" s="81"/>
      <c r="Y1147" s="84" t="s">
        <v>5329</v>
      </c>
    </row>
    <row r="1148" spans="1:25">
      <c r="A1148" s="66" t="s">
        <v>338</v>
      </c>
      <c r="B1148" s="66" t="s">
        <v>460</v>
      </c>
      <c r="C1148" s="67"/>
      <c r="D1148" s="68"/>
      <c r="E1148" s="69"/>
      <c r="F1148" s="70"/>
      <c r="G1148" s="67"/>
      <c r="H1148" s="71"/>
      <c r="I1148" s="72"/>
      <c r="J1148" s="72"/>
      <c r="K1148" s="36"/>
      <c r="L1148" s="79"/>
      <c r="M1148" s="79"/>
      <c r="N1148" s="74"/>
      <c r="O1148" s="81" t="s">
        <v>622</v>
      </c>
      <c r="P1148" s="83">
        <v>41565.562291666669</v>
      </c>
      <c r="Q1148" s="81" t="s">
        <v>1465</v>
      </c>
      <c r="R1148" s="81"/>
      <c r="S1148" s="81"/>
      <c r="T1148" s="81" t="s">
        <v>2393</v>
      </c>
      <c r="U1148" s="83">
        <v>41565.562291666669</v>
      </c>
      <c r="V1148" s="85" t="s">
        <v>3515</v>
      </c>
      <c r="W1148" s="81"/>
      <c r="X1148" s="81"/>
      <c r="Y1148" s="84" t="s">
        <v>5330</v>
      </c>
    </row>
    <row r="1149" spans="1:25">
      <c r="A1149" s="66" t="s">
        <v>440</v>
      </c>
      <c r="B1149" s="66" t="s">
        <v>460</v>
      </c>
      <c r="C1149" s="67"/>
      <c r="D1149" s="68"/>
      <c r="E1149" s="69"/>
      <c r="F1149" s="70"/>
      <c r="G1149" s="67"/>
      <c r="H1149" s="71"/>
      <c r="I1149" s="72"/>
      <c r="J1149" s="72"/>
      <c r="K1149" s="36"/>
      <c r="L1149" s="79"/>
      <c r="M1149" s="79"/>
      <c r="N1149" s="74"/>
      <c r="O1149" s="81" t="s">
        <v>622</v>
      </c>
      <c r="P1149" s="83">
        <v>41567.085405092592</v>
      </c>
      <c r="Q1149" s="81" t="s">
        <v>1466</v>
      </c>
      <c r="R1149" s="81"/>
      <c r="S1149" s="81"/>
      <c r="T1149" s="81" t="s">
        <v>2393</v>
      </c>
      <c r="U1149" s="83">
        <v>41567.085405092592</v>
      </c>
      <c r="V1149" s="85" t="s">
        <v>3516</v>
      </c>
      <c r="W1149" s="81"/>
      <c r="X1149" s="81"/>
      <c r="Y1149" s="84" t="s">
        <v>5331</v>
      </c>
    </row>
    <row r="1150" spans="1:25">
      <c r="A1150" s="66" t="s">
        <v>451</v>
      </c>
      <c r="B1150" s="66" t="s">
        <v>460</v>
      </c>
      <c r="C1150" s="67"/>
      <c r="D1150" s="68"/>
      <c r="E1150" s="69"/>
      <c r="F1150" s="70"/>
      <c r="G1150" s="67"/>
      <c r="H1150" s="71"/>
      <c r="I1150" s="72"/>
      <c r="J1150" s="72"/>
      <c r="K1150" s="36"/>
      <c r="L1150" s="79"/>
      <c r="M1150" s="79"/>
      <c r="N1150" s="74"/>
      <c r="O1150" s="81" t="s">
        <v>622</v>
      </c>
      <c r="P1150" s="83">
        <v>41563.873530092591</v>
      </c>
      <c r="Q1150" s="81" t="s">
        <v>1467</v>
      </c>
      <c r="R1150" s="81"/>
      <c r="S1150" s="81"/>
      <c r="T1150" s="81" t="s">
        <v>2393</v>
      </c>
      <c r="U1150" s="83">
        <v>41563.873530092591</v>
      </c>
      <c r="V1150" s="85" t="s">
        <v>3517</v>
      </c>
      <c r="W1150" s="81"/>
      <c r="X1150" s="81"/>
      <c r="Y1150" s="84" t="s">
        <v>5332</v>
      </c>
    </row>
    <row r="1151" spans="1:25">
      <c r="A1151" s="66" t="s">
        <v>460</v>
      </c>
      <c r="B1151" s="66" t="s">
        <v>482</v>
      </c>
      <c r="C1151" s="67"/>
      <c r="D1151" s="68"/>
      <c r="E1151" s="69"/>
      <c r="F1151" s="70"/>
      <c r="G1151" s="67"/>
      <c r="H1151" s="71"/>
      <c r="I1151" s="72"/>
      <c r="J1151" s="72"/>
      <c r="K1151" s="36"/>
      <c r="L1151" s="79"/>
      <c r="M1151" s="79"/>
      <c r="N1151" s="74"/>
      <c r="O1151" s="81" t="s">
        <v>622</v>
      </c>
      <c r="P1151" s="83">
        <v>41564.190613425926</v>
      </c>
      <c r="Q1151" s="81" t="s">
        <v>1468</v>
      </c>
      <c r="R1151" s="81"/>
      <c r="S1151" s="81"/>
      <c r="T1151" s="81" t="s">
        <v>2393</v>
      </c>
      <c r="U1151" s="83">
        <v>41564.190613425926</v>
      </c>
      <c r="V1151" s="85" t="s">
        <v>3518</v>
      </c>
      <c r="W1151" s="81"/>
      <c r="X1151" s="81"/>
      <c r="Y1151" s="84" t="s">
        <v>5333</v>
      </c>
    </row>
    <row r="1152" spans="1:25">
      <c r="A1152" s="66" t="s">
        <v>460</v>
      </c>
      <c r="B1152" s="66" t="s">
        <v>489</v>
      </c>
      <c r="C1152" s="67"/>
      <c r="D1152" s="68"/>
      <c r="E1152" s="69"/>
      <c r="F1152" s="70"/>
      <c r="G1152" s="67"/>
      <c r="H1152" s="71"/>
      <c r="I1152" s="72"/>
      <c r="J1152" s="72"/>
      <c r="K1152" s="36"/>
      <c r="L1152" s="79"/>
      <c r="M1152" s="79"/>
      <c r="N1152" s="74"/>
      <c r="O1152" s="81" t="s">
        <v>621</v>
      </c>
      <c r="P1152" s="83">
        <v>41564.193171296298</v>
      </c>
      <c r="Q1152" s="81" t="s">
        <v>1469</v>
      </c>
      <c r="R1152" s="81"/>
      <c r="S1152" s="81"/>
      <c r="T1152" s="81" t="s">
        <v>2393</v>
      </c>
      <c r="U1152" s="83">
        <v>41564.193171296298</v>
      </c>
      <c r="V1152" s="85" t="s">
        <v>3519</v>
      </c>
      <c r="W1152" s="81"/>
      <c r="X1152" s="81"/>
      <c r="Y1152" s="84" t="s">
        <v>5334</v>
      </c>
    </row>
    <row r="1153" spans="1:25">
      <c r="A1153" s="66" t="s">
        <v>460</v>
      </c>
      <c r="B1153" s="66" t="s">
        <v>481</v>
      </c>
      <c r="C1153" s="67"/>
      <c r="D1153" s="68"/>
      <c r="E1153" s="69"/>
      <c r="F1153" s="70"/>
      <c r="G1153" s="67"/>
      <c r="H1153" s="71"/>
      <c r="I1153" s="72"/>
      <c r="J1153" s="72"/>
      <c r="K1153" s="36"/>
      <c r="L1153" s="79"/>
      <c r="M1153" s="79"/>
      <c r="N1153" s="74"/>
      <c r="O1153" s="81" t="s">
        <v>622</v>
      </c>
      <c r="P1153" s="83">
        <v>41564.193379629629</v>
      </c>
      <c r="Q1153" s="81" t="s">
        <v>646</v>
      </c>
      <c r="R1153" s="81"/>
      <c r="S1153" s="81"/>
      <c r="T1153" s="81" t="s">
        <v>2393</v>
      </c>
      <c r="U1153" s="83">
        <v>41564.193379629629</v>
      </c>
      <c r="V1153" s="85" t="s">
        <v>3520</v>
      </c>
      <c r="W1153" s="81"/>
      <c r="X1153" s="81"/>
      <c r="Y1153" s="84" t="s">
        <v>5335</v>
      </c>
    </row>
    <row r="1154" spans="1:25">
      <c r="A1154" s="66" t="s">
        <v>460</v>
      </c>
      <c r="B1154" s="66" t="s">
        <v>339</v>
      </c>
      <c r="C1154" s="67"/>
      <c r="D1154" s="68"/>
      <c r="E1154" s="69"/>
      <c r="F1154" s="70"/>
      <c r="G1154" s="67"/>
      <c r="H1154" s="71"/>
      <c r="I1154" s="72"/>
      <c r="J1154" s="72"/>
      <c r="K1154" s="36"/>
      <c r="L1154" s="79"/>
      <c r="M1154" s="79"/>
      <c r="N1154" s="74"/>
      <c r="O1154" s="81" t="s">
        <v>622</v>
      </c>
      <c r="P1154" s="83">
        <v>41564.193518518521</v>
      </c>
      <c r="Q1154" s="81" t="s">
        <v>1470</v>
      </c>
      <c r="R1154" s="81"/>
      <c r="S1154" s="81"/>
      <c r="T1154" s="81" t="s">
        <v>2393</v>
      </c>
      <c r="U1154" s="83">
        <v>41564.193518518521</v>
      </c>
      <c r="V1154" s="85" t="s">
        <v>3521</v>
      </c>
      <c r="W1154" s="81"/>
      <c r="X1154" s="81"/>
      <c r="Y1154" s="84" t="s">
        <v>5336</v>
      </c>
    </row>
    <row r="1155" spans="1:25">
      <c r="A1155" s="66" t="s">
        <v>460</v>
      </c>
      <c r="B1155" s="66" t="s">
        <v>460</v>
      </c>
      <c r="C1155" s="67"/>
      <c r="D1155" s="68"/>
      <c r="E1155" s="69"/>
      <c r="F1155" s="70"/>
      <c r="G1155" s="67"/>
      <c r="H1155" s="71"/>
      <c r="I1155" s="72"/>
      <c r="J1155" s="72"/>
      <c r="K1155" s="36"/>
      <c r="L1155" s="79"/>
      <c r="M1155" s="79"/>
      <c r="N1155" s="74"/>
      <c r="O1155" s="81" t="s">
        <v>179</v>
      </c>
      <c r="P1155" s="83">
        <v>41564.236828703702</v>
      </c>
      <c r="Q1155" s="81" t="s">
        <v>1471</v>
      </c>
      <c r="R1155" s="81"/>
      <c r="S1155" s="81"/>
      <c r="T1155" s="81" t="s">
        <v>2393</v>
      </c>
      <c r="U1155" s="83">
        <v>41564.236828703702</v>
      </c>
      <c r="V1155" s="85" t="s">
        <v>3522</v>
      </c>
      <c r="W1155" s="81"/>
      <c r="X1155" s="81"/>
      <c r="Y1155" s="84" t="s">
        <v>5337</v>
      </c>
    </row>
    <row r="1156" spans="1:25">
      <c r="A1156" s="66" t="s">
        <v>460</v>
      </c>
      <c r="B1156" s="66" t="s">
        <v>460</v>
      </c>
      <c r="C1156" s="67"/>
      <c r="D1156" s="68"/>
      <c r="E1156" s="69"/>
      <c r="F1156" s="70"/>
      <c r="G1156" s="67"/>
      <c r="H1156" s="71"/>
      <c r="I1156" s="72"/>
      <c r="J1156" s="72"/>
      <c r="K1156" s="36"/>
      <c r="L1156" s="79"/>
      <c r="M1156" s="79"/>
      <c r="N1156" s="74"/>
      <c r="O1156" s="81" t="s">
        <v>179</v>
      </c>
      <c r="P1156" s="83">
        <v>41564.753750000003</v>
      </c>
      <c r="Q1156" s="81" t="s">
        <v>1472</v>
      </c>
      <c r="R1156" s="81"/>
      <c r="S1156" s="81"/>
      <c r="T1156" s="81" t="s">
        <v>2393</v>
      </c>
      <c r="U1156" s="83">
        <v>41564.753750000003</v>
      </c>
      <c r="V1156" s="85" t="s">
        <v>3523</v>
      </c>
      <c r="W1156" s="81"/>
      <c r="X1156" s="81"/>
      <c r="Y1156" s="84" t="s">
        <v>5338</v>
      </c>
    </row>
    <row r="1157" spans="1:25">
      <c r="A1157" s="66" t="s">
        <v>460</v>
      </c>
      <c r="B1157" s="66" t="s">
        <v>482</v>
      </c>
      <c r="C1157" s="67"/>
      <c r="D1157" s="68"/>
      <c r="E1157" s="69"/>
      <c r="F1157" s="70"/>
      <c r="G1157" s="67"/>
      <c r="H1157" s="71"/>
      <c r="I1157" s="72"/>
      <c r="J1157" s="72"/>
      <c r="K1157" s="36"/>
      <c r="L1157" s="79"/>
      <c r="M1157" s="79"/>
      <c r="N1157" s="74"/>
      <c r="O1157" s="81" t="s">
        <v>622</v>
      </c>
      <c r="P1157" s="83">
        <v>41564.755023148151</v>
      </c>
      <c r="Q1157" s="81" t="s">
        <v>1473</v>
      </c>
      <c r="R1157" s="81"/>
      <c r="S1157" s="81"/>
      <c r="T1157" s="81" t="s">
        <v>2393</v>
      </c>
      <c r="U1157" s="83">
        <v>41564.755023148151</v>
      </c>
      <c r="V1157" s="85" t="s">
        <v>3524</v>
      </c>
      <c r="W1157" s="81"/>
      <c r="X1157" s="81"/>
      <c r="Y1157" s="84" t="s">
        <v>5339</v>
      </c>
    </row>
    <row r="1158" spans="1:25">
      <c r="A1158" s="66" t="s">
        <v>460</v>
      </c>
      <c r="B1158" s="66" t="s">
        <v>460</v>
      </c>
      <c r="C1158" s="67"/>
      <c r="D1158" s="68"/>
      <c r="E1158" s="69"/>
      <c r="F1158" s="70"/>
      <c r="G1158" s="67"/>
      <c r="H1158" s="71"/>
      <c r="I1158" s="72"/>
      <c r="J1158" s="72"/>
      <c r="K1158" s="36"/>
      <c r="L1158" s="79"/>
      <c r="M1158" s="79"/>
      <c r="N1158" s="74"/>
      <c r="O1158" s="81" t="s">
        <v>179</v>
      </c>
      <c r="P1158" s="83">
        <v>41565.558958333335</v>
      </c>
      <c r="Q1158" s="81" t="s">
        <v>1474</v>
      </c>
      <c r="R1158" s="81"/>
      <c r="S1158" s="81"/>
      <c r="T1158" s="81" t="s">
        <v>2393</v>
      </c>
      <c r="U1158" s="83">
        <v>41565.558958333335</v>
      </c>
      <c r="V1158" s="85" t="s">
        <v>3525</v>
      </c>
      <c r="W1158" s="81"/>
      <c r="X1158" s="81"/>
      <c r="Y1158" s="84" t="s">
        <v>5340</v>
      </c>
    </row>
    <row r="1159" spans="1:25">
      <c r="A1159" s="66" t="s">
        <v>460</v>
      </c>
      <c r="B1159" s="66" t="s">
        <v>413</v>
      </c>
      <c r="C1159" s="67"/>
      <c r="D1159" s="68"/>
      <c r="E1159" s="69"/>
      <c r="F1159" s="70"/>
      <c r="G1159" s="67"/>
      <c r="H1159" s="71"/>
      <c r="I1159" s="72"/>
      <c r="J1159" s="72"/>
      <c r="K1159" s="36"/>
      <c r="L1159" s="79"/>
      <c r="M1159" s="79"/>
      <c r="N1159" s="74"/>
      <c r="O1159" s="81" t="s">
        <v>622</v>
      </c>
      <c r="P1159" s="83">
        <v>41566.140474537038</v>
      </c>
      <c r="Q1159" s="81" t="s">
        <v>1378</v>
      </c>
      <c r="R1159" s="85" t="s">
        <v>2250</v>
      </c>
      <c r="S1159" s="81" t="s">
        <v>2369</v>
      </c>
      <c r="T1159" s="81" t="s">
        <v>2393</v>
      </c>
      <c r="U1159" s="83">
        <v>41566.140474537038</v>
      </c>
      <c r="V1159" s="85" t="s">
        <v>3526</v>
      </c>
      <c r="W1159" s="81"/>
      <c r="X1159" s="81"/>
      <c r="Y1159" s="84" t="s">
        <v>5341</v>
      </c>
    </row>
    <row r="1160" spans="1:25">
      <c r="A1160" s="66" t="s">
        <v>460</v>
      </c>
      <c r="B1160" s="66" t="s">
        <v>489</v>
      </c>
      <c r="C1160" s="67"/>
      <c r="D1160" s="68"/>
      <c r="E1160" s="69"/>
      <c r="F1160" s="70"/>
      <c r="G1160" s="67"/>
      <c r="H1160" s="71"/>
      <c r="I1160" s="72"/>
      <c r="J1160" s="72"/>
      <c r="K1160" s="36"/>
      <c r="L1160" s="79"/>
      <c r="M1160" s="79"/>
      <c r="N1160" s="74"/>
      <c r="O1160" s="81" t="s">
        <v>622</v>
      </c>
      <c r="P1160" s="83">
        <v>41566.479907407411</v>
      </c>
      <c r="Q1160" s="81" t="s">
        <v>837</v>
      </c>
      <c r="R1160" s="85" t="s">
        <v>2164</v>
      </c>
      <c r="S1160" s="81" t="s">
        <v>2338</v>
      </c>
      <c r="T1160" s="81" t="s">
        <v>2393</v>
      </c>
      <c r="U1160" s="83">
        <v>41566.479907407411</v>
      </c>
      <c r="V1160" s="85" t="s">
        <v>3527</v>
      </c>
      <c r="W1160" s="81"/>
      <c r="X1160" s="81"/>
      <c r="Y1160" s="84" t="s">
        <v>5342</v>
      </c>
    </row>
    <row r="1161" spans="1:25">
      <c r="A1161" s="66" t="s">
        <v>460</v>
      </c>
      <c r="B1161" s="66" t="s">
        <v>460</v>
      </c>
      <c r="C1161" s="67"/>
      <c r="D1161" s="68"/>
      <c r="E1161" s="69"/>
      <c r="F1161" s="70"/>
      <c r="G1161" s="67"/>
      <c r="H1161" s="71"/>
      <c r="I1161" s="72"/>
      <c r="J1161" s="72"/>
      <c r="K1161" s="36"/>
      <c r="L1161" s="79"/>
      <c r="M1161" s="79"/>
      <c r="N1161" s="74"/>
      <c r="O1161" s="81" t="s">
        <v>179</v>
      </c>
      <c r="P1161" s="83">
        <v>41566.908796296295</v>
      </c>
      <c r="Q1161" s="81" t="s">
        <v>1475</v>
      </c>
      <c r="R1161" s="81"/>
      <c r="S1161" s="81"/>
      <c r="T1161" s="81" t="s">
        <v>2393</v>
      </c>
      <c r="U1161" s="83">
        <v>41566.908796296295</v>
      </c>
      <c r="V1161" s="85" t="s">
        <v>3528</v>
      </c>
      <c r="W1161" s="81"/>
      <c r="X1161" s="81"/>
      <c r="Y1161" s="84" t="s">
        <v>5343</v>
      </c>
    </row>
    <row r="1162" spans="1:25">
      <c r="A1162" s="66" t="s">
        <v>460</v>
      </c>
      <c r="B1162" s="66" t="s">
        <v>460</v>
      </c>
      <c r="C1162" s="67"/>
      <c r="D1162" s="68"/>
      <c r="E1162" s="69"/>
      <c r="F1162" s="70"/>
      <c r="G1162" s="67"/>
      <c r="H1162" s="71"/>
      <c r="I1162" s="72"/>
      <c r="J1162" s="72"/>
      <c r="K1162" s="36"/>
      <c r="L1162" s="79"/>
      <c r="M1162" s="79"/>
      <c r="N1162" s="74"/>
      <c r="O1162" s="81" t="s">
        <v>179</v>
      </c>
      <c r="P1162" s="83">
        <v>41566.908912037034</v>
      </c>
      <c r="Q1162" s="81" t="s">
        <v>1476</v>
      </c>
      <c r="R1162" s="81"/>
      <c r="S1162" s="81"/>
      <c r="T1162" s="81" t="s">
        <v>2393</v>
      </c>
      <c r="U1162" s="83">
        <v>41566.908912037034</v>
      </c>
      <c r="V1162" s="85" t="s">
        <v>3529</v>
      </c>
      <c r="W1162" s="81"/>
      <c r="X1162" s="81"/>
      <c r="Y1162" s="84" t="s">
        <v>5344</v>
      </c>
    </row>
    <row r="1163" spans="1:25">
      <c r="A1163" s="66" t="s">
        <v>460</v>
      </c>
      <c r="B1163" s="66" t="s">
        <v>460</v>
      </c>
      <c r="C1163" s="67"/>
      <c r="D1163" s="68"/>
      <c r="E1163" s="69"/>
      <c r="F1163" s="70"/>
      <c r="G1163" s="67"/>
      <c r="H1163" s="71"/>
      <c r="I1163" s="72"/>
      <c r="J1163" s="72"/>
      <c r="K1163" s="36"/>
      <c r="L1163" s="79"/>
      <c r="M1163" s="79"/>
      <c r="N1163" s="74"/>
      <c r="O1163" s="81" t="s">
        <v>179</v>
      </c>
      <c r="P1163" s="83">
        <v>41566.908935185187</v>
      </c>
      <c r="Q1163" s="81" t="s">
        <v>1477</v>
      </c>
      <c r="R1163" s="81"/>
      <c r="S1163" s="81"/>
      <c r="T1163" s="81" t="s">
        <v>2393</v>
      </c>
      <c r="U1163" s="83">
        <v>41566.908935185187</v>
      </c>
      <c r="V1163" s="85" t="s">
        <v>3530</v>
      </c>
      <c r="W1163" s="81"/>
      <c r="X1163" s="81"/>
      <c r="Y1163" s="84" t="s">
        <v>5345</v>
      </c>
    </row>
    <row r="1164" spans="1:25">
      <c r="A1164" s="66" t="s">
        <v>460</v>
      </c>
      <c r="B1164" s="66" t="s">
        <v>460</v>
      </c>
      <c r="C1164" s="67"/>
      <c r="D1164" s="68"/>
      <c r="E1164" s="69"/>
      <c r="F1164" s="70"/>
      <c r="G1164" s="67"/>
      <c r="H1164" s="71"/>
      <c r="I1164" s="72"/>
      <c r="J1164" s="72"/>
      <c r="K1164" s="36"/>
      <c r="L1164" s="79"/>
      <c r="M1164" s="79"/>
      <c r="N1164" s="74"/>
      <c r="O1164" s="81" t="s">
        <v>179</v>
      </c>
      <c r="P1164" s="83">
        <v>41566.908946759257</v>
      </c>
      <c r="Q1164" s="81" t="s">
        <v>1478</v>
      </c>
      <c r="R1164" s="81"/>
      <c r="S1164" s="81"/>
      <c r="T1164" s="81" t="s">
        <v>2393</v>
      </c>
      <c r="U1164" s="83">
        <v>41566.908946759257</v>
      </c>
      <c r="V1164" s="85" t="s">
        <v>3531</v>
      </c>
      <c r="W1164" s="81"/>
      <c r="X1164" s="81"/>
      <c r="Y1164" s="84" t="s">
        <v>5346</v>
      </c>
    </row>
    <row r="1165" spans="1:25">
      <c r="A1165" s="66" t="s">
        <v>460</v>
      </c>
      <c r="B1165" s="66" t="s">
        <v>460</v>
      </c>
      <c r="C1165" s="67"/>
      <c r="D1165" s="68"/>
      <c r="E1165" s="69"/>
      <c r="F1165" s="70"/>
      <c r="G1165" s="67"/>
      <c r="H1165" s="71"/>
      <c r="I1165" s="72"/>
      <c r="J1165" s="72"/>
      <c r="K1165" s="36"/>
      <c r="L1165" s="79"/>
      <c r="M1165" s="79"/>
      <c r="N1165" s="74"/>
      <c r="O1165" s="81" t="s">
        <v>179</v>
      </c>
      <c r="P1165" s="83">
        <v>41566.90902777778</v>
      </c>
      <c r="Q1165" s="81" t="s">
        <v>1479</v>
      </c>
      <c r="R1165" s="81"/>
      <c r="S1165" s="81"/>
      <c r="T1165" s="81" t="s">
        <v>2393</v>
      </c>
      <c r="U1165" s="83">
        <v>41566.90902777778</v>
      </c>
      <c r="V1165" s="85" t="s">
        <v>3532</v>
      </c>
      <c r="W1165" s="81"/>
      <c r="X1165" s="81"/>
      <c r="Y1165" s="84" t="s">
        <v>5347</v>
      </c>
    </row>
    <row r="1166" spans="1:25">
      <c r="A1166" s="66" t="s">
        <v>460</v>
      </c>
      <c r="B1166" s="66" t="s">
        <v>460</v>
      </c>
      <c r="C1166" s="67"/>
      <c r="D1166" s="68"/>
      <c r="E1166" s="69"/>
      <c r="F1166" s="70"/>
      <c r="G1166" s="67"/>
      <c r="H1166" s="71"/>
      <c r="I1166" s="72"/>
      <c r="J1166" s="72"/>
      <c r="K1166" s="36"/>
      <c r="L1166" s="79"/>
      <c r="M1166" s="79"/>
      <c r="N1166" s="74"/>
      <c r="O1166" s="81" t="s">
        <v>179</v>
      </c>
      <c r="P1166" s="83">
        <v>41566.909062500003</v>
      </c>
      <c r="Q1166" s="81" t="s">
        <v>1480</v>
      </c>
      <c r="R1166" s="81"/>
      <c r="S1166" s="81"/>
      <c r="T1166" s="81" t="s">
        <v>2393</v>
      </c>
      <c r="U1166" s="83">
        <v>41566.909062500003</v>
      </c>
      <c r="V1166" s="85" t="s">
        <v>3533</v>
      </c>
      <c r="W1166" s="81"/>
      <c r="X1166" s="81"/>
      <c r="Y1166" s="84" t="s">
        <v>5348</v>
      </c>
    </row>
    <row r="1167" spans="1:25">
      <c r="A1167" s="66" t="s">
        <v>460</v>
      </c>
      <c r="B1167" s="66" t="s">
        <v>460</v>
      </c>
      <c r="C1167" s="67"/>
      <c r="D1167" s="68"/>
      <c r="E1167" s="69"/>
      <c r="F1167" s="70"/>
      <c r="G1167" s="67"/>
      <c r="H1167" s="71"/>
      <c r="I1167" s="72"/>
      <c r="J1167" s="72"/>
      <c r="K1167" s="36"/>
      <c r="L1167" s="79"/>
      <c r="M1167" s="79"/>
      <c r="N1167" s="74"/>
      <c r="O1167" s="81" t="s">
        <v>179</v>
      </c>
      <c r="P1167" s="83">
        <v>41566.909085648149</v>
      </c>
      <c r="Q1167" s="81" t="s">
        <v>1481</v>
      </c>
      <c r="R1167" s="81"/>
      <c r="S1167" s="81"/>
      <c r="T1167" s="81" t="s">
        <v>2393</v>
      </c>
      <c r="U1167" s="83">
        <v>41566.909085648149</v>
      </c>
      <c r="V1167" s="85" t="s">
        <v>3534</v>
      </c>
      <c r="W1167" s="81"/>
      <c r="X1167" s="81"/>
      <c r="Y1167" s="84" t="s">
        <v>5349</v>
      </c>
    </row>
    <row r="1168" spans="1:25">
      <c r="A1168" s="66" t="s">
        <v>460</v>
      </c>
      <c r="B1168" s="66" t="s">
        <v>460</v>
      </c>
      <c r="C1168" s="67"/>
      <c r="D1168" s="68"/>
      <c r="E1168" s="69"/>
      <c r="F1168" s="70"/>
      <c r="G1168" s="67"/>
      <c r="H1168" s="71"/>
      <c r="I1168" s="72"/>
      <c r="J1168" s="72"/>
      <c r="K1168" s="36"/>
      <c r="L1168" s="79"/>
      <c r="M1168" s="79"/>
      <c r="N1168" s="74"/>
      <c r="O1168" s="81" t="s">
        <v>179</v>
      </c>
      <c r="P1168" s="83">
        <v>41566.909108796295</v>
      </c>
      <c r="Q1168" s="81" t="s">
        <v>1482</v>
      </c>
      <c r="R1168" s="81"/>
      <c r="S1168" s="81"/>
      <c r="T1168" s="81" t="s">
        <v>2393</v>
      </c>
      <c r="U1168" s="83">
        <v>41566.909108796295</v>
      </c>
      <c r="V1168" s="85" t="s">
        <v>3535</v>
      </c>
      <c r="W1168" s="81"/>
      <c r="X1168" s="81"/>
      <c r="Y1168" s="84" t="s">
        <v>5350</v>
      </c>
    </row>
    <row r="1169" spans="1:25">
      <c r="A1169" s="66" t="s">
        <v>460</v>
      </c>
      <c r="B1169" s="66" t="s">
        <v>460</v>
      </c>
      <c r="C1169" s="67"/>
      <c r="D1169" s="68"/>
      <c r="E1169" s="69"/>
      <c r="F1169" s="70"/>
      <c r="G1169" s="67"/>
      <c r="H1169" s="71"/>
      <c r="I1169" s="72"/>
      <c r="J1169" s="72"/>
      <c r="K1169" s="36"/>
      <c r="L1169" s="79"/>
      <c r="M1169" s="79"/>
      <c r="N1169" s="74"/>
      <c r="O1169" s="81" t="s">
        <v>179</v>
      </c>
      <c r="P1169" s="83">
        <v>41566.909120370372</v>
      </c>
      <c r="Q1169" s="81" t="s">
        <v>1483</v>
      </c>
      <c r="R1169" s="81"/>
      <c r="S1169" s="81"/>
      <c r="T1169" s="81" t="s">
        <v>2393</v>
      </c>
      <c r="U1169" s="83">
        <v>41566.909120370372</v>
      </c>
      <c r="V1169" s="85" t="s">
        <v>3536</v>
      </c>
      <c r="W1169" s="81"/>
      <c r="X1169" s="81"/>
      <c r="Y1169" s="84" t="s">
        <v>5351</v>
      </c>
    </row>
    <row r="1170" spans="1:25">
      <c r="A1170" s="66" t="s">
        <v>460</v>
      </c>
      <c r="B1170" s="66" t="s">
        <v>460</v>
      </c>
      <c r="C1170" s="67"/>
      <c r="D1170" s="68"/>
      <c r="E1170" s="69"/>
      <c r="F1170" s="70"/>
      <c r="G1170" s="67"/>
      <c r="H1170" s="71"/>
      <c r="I1170" s="72"/>
      <c r="J1170" s="72"/>
      <c r="K1170" s="36"/>
      <c r="L1170" s="79"/>
      <c r="M1170" s="79"/>
      <c r="N1170" s="74"/>
      <c r="O1170" s="81" t="s">
        <v>179</v>
      </c>
      <c r="P1170" s="83">
        <v>41566.909143518518</v>
      </c>
      <c r="Q1170" s="81" t="s">
        <v>1484</v>
      </c>
      <c r="R1170" s="81"/>
      <c r="S1170" s="81"/>
      <c r="T1170" s="81" t="s">
        <v>2393</v>
      </c>
      <c r="U1170" s="83">
        <v>41566.909143518518</v>
      </c>
      <c r="V1170" s="85" t="s">
        <v>3537</v>
      </c>
      <c r="W1170" s="81"/>
      <c r="X1170" s="81"/>
      <c r="Y1170" s="84" t="s">
        <v>5352</v>
      </c>
    </row>
    <row r="1171" spans="1:25">
      <c r="A1171" s="66" t="s">
        <v>460</v>
      </c>
      <c r="B1171" s="66" t="s">
        <v>460</v>
      </c>
      <c r="C1171" s="67"/>
      <c r="D1171" s="68"/>
      <c r="E1171" s="69"/>
      <c r="F1171" s="70"/>
      <c r="G1171" s="67"/>
      <c r="H1171" s="71"/>
      <c r="I1171" s="72"/>
      <c r="J1171" s="72"/>
      <c r="K1171" s="36"/>
      <c r="L1171" s="79"/>
      <c r="M1171" s="79"/>
      <c r="N1171" s="74"/>
      <c r="O1171" s="81" t="s">
        <v>179</v>
      </c>
      <c r="P1171" s="83">
        <v>41566.909155092595</v>
      </c>
      <c r="Q1171" s="81" t="s">
        <v>1485</v>
      </c>
      <c r="R1171" s="81"/>
      <c r="S1171" s="81"/>
      <c r="T1171" s="81" t="s">
        <v>2393</v>
      </c>
      <c r="U1171" s="83">
        <v>41566.909155092595</v>
      </c>
      <c r="V1171" s="85" t="s">
        <v>3538</v>
      </c>
      <c r="W1171" s="81"/>
      <c r="X1171" s="81"/>
      <c r="Y1171" s="84" t="s">
        <v>5353</v>
      </c>
    </row>
    <row r="1172" spans="1:25">
      <c r="A1172" s="66" t="s">
        <v>460</v>
      </c>
      <c r="B1172" s="66" t="s">
        <v>460</v>
      </c>
      <c r="C1172" s="67"/>
      <c r="D1172" s="68"/>
      <c r="E1172" s="69"/>
      <c r="F1172" s="70"/>
      <c r="G1172" s="67"/>
      <c r="H1172" s="71"/>
      <c r="I1172" s="72"/>
      <c r="J1172" s="72"/>
      <c r="K1172" s="36"/>
      <c r="L1172" s="79"/>
      <c r="M1172" s="79"/>
      <c r="N1172" s="74"/>
      <c r="O1172" s="81" t="s">
        <v>179</v>
      </c>
      <c r="P1172" s="83">
        <v>41566.909155092595</v>
      </c>
      <c r="Q1172" s="81" t="s">
        <v>1486</v>
      </c>
      <c r="R1172" s="81"/>
      <c r="S1172" s="81"/>
      <c r="T1172" s="81" t="s">
        <v>2393</v>
      </c>
      <c r="U1172" s="83">
        <v>41566.909155092595</v>
      </c>
      <c r="V1172" s="85" t="s">
        <v>3539</v>
      </c>
      <c r="W1172" s="81"/>
      <c r="X1172" s="81"/>
      <c r="Y1172" s="84" t="s">
        <v>5354</v>
      </c>
    </row>
    <row r="1173" spans="1:25">
      <c r="A1173" s="66" t="s">
        <v>460</v>
      </c>
      <c r="B1173" s="66" t="s">
        <v>460</v>
      </c>
      <c r="C1173" s="67"/>
      <c r="D1173" s="68"/>
      <c r="E1173" s="69"/>
      <c r="F1173" s="70"/>
      <c r="G1173" s="67"/>
      <c r="H1173" s="71"/>
      <c r="I1173" s="72"/>
      <c r="J1173" s="72"/>
      <c r="K1173" s="36"/>
      <c r="L1173" s="79"/>
      <c r="M1173" s="79"/>
      <c r="N1173" s="74"/>
      <c r="O1173" s="81" t="s">
        <v>179</v>
      </c>
      <c r="P1173" s="83">
        <v>41566.909189814818</v>
      </c>
      <c r="Q1173" s="81" t="s">
        <v>1487</v>
      </c>
      <c r="R1173" s="81"/>
      <c r="S1173" s="81"/>
      <c r="T1173" s="81" t="s">
        <v>2393</v>
      </c>
      <c r="U1173" s="83">
        <v>41566.909189814818</v>
      </c>
      <c r="V1173" s="85" t="s">
        <v>3540</v>
      </c>
      <c r="W1173" s="81"/>
      <c r="X1173" s="81"/>
      <c r="Y1173" s="84" t="s">
        <v>5355</v>
      </c>
    </row>
    <row r="1174" spans="1:25">
      <c r="A1174" s="66" t="s">
        <v>460</v>
      </c>
      <c r="B1174" s="66" t="s">
        <v>460</v>
      </c>
      <c r="C1174" s="67"/>
      <c r="D1174" s="68"/>
      <c r="E1174" s="69"/>
      <c r="F1174" s="70"/>
      <c r="G1174" s="67"/>
      <c r="H1174" s="71"/>
      <c r="I1174" s="72"/>
      <c r="J1174" s="72"/>
      <c r="K1174" s="36"/>
      <c r="L1174" s="79"/>
      <c r="M1174" s="79"/>
      <c r="N1174" s="74"/>
      <c r="O1174" s="81" t="s">
        <v>179</v>
      </c>
      <c r="P1174" s="83">
        <v>41566.909212962964</v>
      </c>
      <c r="Q1174" s="81" t="s">
        <v>1488</v>
      </c>
      <c r="R1174" s="81"/>
      <c r="S1174" s="81"/>
      <c r="T1174" s="81" t="s">
        <v>2393</v>
      </c>
      <c r="U1174" s="83">
        <v>41566.909212962964</v>
      </c>
      <c r="V1174" s="85" t="s">
        <v>3541</v>
      </c>
      <c r="W1174" s="81"/>
      <c r="X1174" s="81"/>
      <c r="Y1174" s="84" t="s">
        <v>5356</v>
      </c>
    </row>
    <row r="1175" spans="1:25">
      <c r="A1175" s="66" t="s">
        <v>460</v>
      </c>
      <c r="B1175" s="66" t="s">
        <v>460</v>
      </c>
      <c r="C1175" s="67"/>
      <c r="D1175" s="68"/>
      <c r="E1175" s="69"/>
      <c r="F1175" s="70"/>
      <c r="G1175" s="67"/>
      <c r="H1175" s="71"/>
      <c r="I1175" s="72"/>
      <c r="J1175" s="72"/>
      <c r="K1175" s="36"/>
      <c r="L1175" s="79"/>
      <c r="M1175" s="79"/>
      <c r="N1175" s="74"/>
      <c r="O1175" s="81" t="s">
        <v>179</v>
      </c>
      <c r="P1175" s="83">
        <v>41566.909212962964</v>
      </c>
      <c r="Q1175" s="81" t="s">
        <v>1476</v>
      </c>
      <c r="R1175" s="81"/>
      <c r="S1175" s="81"/>
      <c r="T1175" s="81" t="s">
        <v>2393</v>
      </c>
      <c r="U1175" s="83">
        <v>41566.909212962964</v>
      </c>
      <c r="V1175" s="85" t="s">
        <v>3542</v>
      </c>
      <c r="W1175" s="81"/>
      <c r="X1175" s="81"/>
      <c r="Y1175" s="84" t="s">
        <v>5357</v>
      </c>
    </row>
    <row r="1176" spans="1:25">
      <c r="A1176" s="66" t="s">
        <v>460</v>
      </c>
      <c r="B1176" s="66" t="s">
        <v>460</v>
      </c>
      <c r="C1176" s="67"/>
      <c r="D1176" s="68"/>
      <c r="E1176" s="69"/>
      <c r="F1176" s="70"/>
      <c r="G1176" s="67"/>
      <c r="H1176" s="71"/>
      <c r="I1176" s="72"/>
      <c r="J1176" s="72"/>
      <c r="K1176" s="36"/>
      <c r="L1176" s="79"/>
      <c r="M1176" s="79"/>
      <c r="N1176" s="74"/>
      <c r="O1176" s="81" t="s">
        <v>179</v>
      </c>
      <c r="P1176" s="83">
        <v>41566.909224537034</v>
      </c>
      <c r="Q1176" s="81" t="s">
        <v>1477</v>
      </c>
      <c r="R1176" s="81"/>
      <c r="S1176" s="81"/>
      <c r="T1176" s="81" t="s">
        <v>2393</v>
      </c>
      <c r="U1176" s="83">
        <v>41566.909224537034</v>
      </c>
      <c r="V1176" s="85" t="s">
        <v>3543</v>
      </c>
      <c r="W1176" s="81"/>
      <c r="X1176" s="81"/>
      <c r="Y1176" s="84" t="s">
        <v>5358</v>
      </c>
    </row>
    <row r="1177" spans="1:25">
      <c r="A1177" s="66" t="s">
        <v>460</v>
      </c>
      <c r="B1177" s="66" t="s">
        <v>460</v>
      </c>
      <c r="C1177" s="67"/>
      <c r="D1177" s="68"/>
      <c r="E1177" s="69"/>
      <c r="F1177" s="70"/>
      <c r="G1177" s="67"/>
      <c r="H1177" s="71"/>
      <c r="I1177" s="72"/>
      <c r="J1177" s="72"/>
      <c r="K1177" s="36"/>
      <c r="L1177" s="79"/>
      <c r="M1177" s="79"/>
      <c r="N1177" s="74"/>
      <c r="O1177" s="81" t="s">
        <v>179</v>
      </c>
      <c r="P1177" s="83">
        <v>41566.909259259257</v>
      </c>
      <c r="Q1177" s="81" t="s">
        <v>1478</v>
      </c>
      <c r="R1177" s="81"/>
      <c r="S1177" s="81"/>
      <c r="T1177" s="81" t="s">
        <v>2393</v>
      </c>
      <c r="U1177" s="83">
        <v>41566.909259259257</v>
      </c>
      <c r="V1177" s="85" t="s">
        <v>3544</v>
      </c>
      <c r="W1177" s="81"/>
      <c r="X1177" s="81"/>
      <c r="Y1177" s="84" t="s">
        <v>5359</v>
      </c>
    </row>
    <row r="1178" spans="1:25">
      <c r="A1178" s="66" t="s">
        <v>460</v>
      </c>
      <c r="B1178" s="66" t="s">
        <v>460</v>
      </c>
      <c r="C1178" s="67"/>
      <c r="D1178" s="68"/>
      <c r="E1178" s="69"/>
      <c r="F1178" s="70"/>
      <c r="G1178" s="67"/>
      <c r="H1178" s="71"/>
      <c r="I1178" s="72"/>
      <c r="J1178" s="72"/>
      <c r="K1178" s="36"/>
      <c r="L1178" s="79"/>
      <c r="M1178" s="79"/>
      <c r="N1178" s="74"/>
      <c r="O1178" s="81" t="s">
        <v>179</v>
      </c>
      <c r="P1178" s="83">
        <v>41566.90934027778</v>
      </c>
      <c r="Q1178" s="81" t="s">
        <v>1479</v>
      </c>
      <c r="R1178" s="81"/>
      <c r="S1178" s="81"/>
      <c r="T1178" s="81" t="s">
        <v>2393</v>
      </c>
      <c r="U1178" s="83">
        <v>41566.90934027778</v>
      </c>
      <c r="V1178" s="85" t="s">
        <v>3545</v>
      </c>
      <c r="W1178" s="81"/>
      <c r="X1178" s="81"/>
      <c r="Y1178" s="84" t="s">
        <v>5360</v>
      </c>
    </row>
    <row r="1179" spans="1:25">
      <c r="A1179" s="66" t="s">
        <v>460</v>
      </c>
      <c r="B1179" s="66" t="s">
        <v>460</v>
      </c>
      <c r="C1179" s="67"/>
      <c r="D1179" s="68"/>
      <c r="E1179" s="69"/>
      <c r="F1179" s="70"/>
      <c r="G1179" s="67"/>
      <c r="H1179" s="71"/>
      <c r="I1179" s="72"/>
      <c r="J1179" s="72"/>
      <c r="K1179" s="36"/>
      <c r="L1179" s="79"/>
      <c r="M1179" s="79"/>
      <c r="N1179" s="74"/>
      <c r="O1179" s="81" t="s">
        <v>179</v>
      </c>
      <c r="P1179" s="83">
        <v>41566.909375000003</v>
      </c>
      <c r="Q1179" s="81" t="s">
        <v>1480</v>
      </c>
      <c r="R1179" s="81"/>
      <c r="S1179" s="81"/>
      <c r="T1179" s="81" t="s">
        <v>2393</v>
      </c>
      <c r="U1179" s="83">
        <v>41566.909375000003</v>
      </c>
      <c r="V1179" s="85" t="s">
        <v>3546</v>
      </c>
      <c r="W1179" s="81"/>
      <c r="X1179" s="81"/>
      <c r="Y1179" s="84" t="s">
        <v>5361</v>
      </c>
    </row>
    <row r="1180" spans="1:25">
      <c r="A1180" s="66" t="s">
        <v>460</v>
      </c>
      <c r="B1180" s="66" t="s">
        <v>460</v>
      </c>
      <c r="C1180" s="67"/>
      <c r="D1180" s="68"/>
      <c r="E1180" s="69"/>
      <c r="F1180" s="70"/>
      <c r="G1180" s="67"/>
      <c r="H1180" s="71"/>
      <c r="I1180" s="72"/>
      <c r="J1180" s="72"/>
      <c r="K1180" s="36"/>
      <c r="L1180" s="79"/>
      <c r="M1180" s="79"/>
      <c r="N1180" s="74"/>
      <c r="O1180" s="81" t="s">
        <v>179</v>
      </c>
      <c r="P1180" s="83">
        <v>41566.909386574072</v>
      </c>
      <c r="Q1180" s="81" t="s">
        <v>1481</v>
      </c>
      <c r="R1180" s="81"/>
      <c r="S1180" s="81"/>
      <c r="T1180" s="81" t="s">
        <v>2393</v>
      </c>
      <c r="U1180" s="83">
        <v>41566.909386574072</v>
      </c>
      <c r="V1180" s="85" t="s">
        <v>3547</v>
      </c>
      <c r="W1180" s="81"/>
      <c r="X1180" s="81"/>
      <c r="Y1180" s="84" t="s">
        <v>5362</v>
      </c>
    </row>
    <row r="1181" spans="1:25">
      <c r="A1181" s="66" t="s">
        <v>460</v>
      </c>
      <c r="B1181" s="66" t="s">
        <v>460</v>
      </c>
      <c r="C1181" s="67"/>
      <c r="D1181" s="68"/>
      <c r="E1181" s="69"/>
      <c r="F1181" s="70"/>
      <c r="G1181" s="67"/>
      <c r="H1181" s="71"/>
      <c r="I1181" s="72"/>
      <c r="J1181" s="72"/>
      <c r="K1181" s="36"/>
      <c r="L1181" s="79"/>
      <c r="M1181" s="79"/>
      <c r="N1181" s="74"/>
      <c r="O1181" s="81" t="s">
        <v>179</v>
      </c>
      <c r="P1181" s="83">
        <v>41566.909409722219</v>
      </c>
      <c r="Q1181" s="81" t="s">
        <v>1482</v>
      </c>
      <c r="R1181" s="81"/>
      <c r="S1181" s="81"/>
      <c r="T1181" s="81" t="s">
        <v>2393</v>
      </c>
      <c r="U1181" s="83">
        <v>41566.909409722219</v>
      </c>
      <c r="V1181" s="85" t="s">
        <v>3548</v>
      </c>
      <c r="W1181" s="81"/>
      <c r="X1181" s="81"/>
      <c r="Y1181" s="84" t="s">
        <v>5363</v>
      </c>
    </row>
    <row r="1182" spans="1:25">
      <c r="A1182" s="66" t="s">
        <v>460</v>
      </c>
      <c r="B1182" s="66" t="s">
        <v>460</v>
      </c>
      <c r="C1182" s="67"/>
      <c r="D1182" s="68"/>
      <c r="E1182" s="69"/>
      <c r="F1182" s="70"/>
      <c r="G1182" s="67"/>
      <c r="H1182" s="71"/>
      <c r="I1182" s="72"/>
      <c r="J1182" s="72"/>
      <c r="K1182" s="36"/>
      <c r="L1182" s="79"/>
      <c r="M1182" s="79"/>
      <c r="N1182" s="74"/>
      <c r="O1182" s="81" t="s">
        <v>179</v>
      </c>
      <c r="P1182" s="83">
        <v>41566.909421296295</v>
      </c>
      <c r="Q1182" s="81" t="s">
        <v>1483</v>
      </c>
      <c r="R1182" s="81"/>
      <c r="S1182" s="81"/>
      <c r="T1182" s="81" t="s">
        <v>2393</v>
      </c>
      <c r="U1182" s="83">
        <v>41566.909421296295</v>
      </c>
      <c r="V1182" s="85" t="s">
        <v>3549</v>
      </c>
      <c r="W1182" s="81"/>
      <c r="X1182" s="81"/>
      <c r="Y1182" s="84" t="s">
        <v>5364</v>
      </c>
    </row>
    <row r="1183" spans="1:25">
      <c r="A1183" s="66" t="s">
        <v>460</v>
      </c>
      <c r="B1183" s="66" t="s">
        <v>460</v>
      </c>
      <c r="C1183" s="67"/>
      <c r="D1183" s="68"/>
      <c r="E1183" s="69"/>
      <c r="F1183" s="70"/>
      <c r="G1183" s="67"/>
      <c r="H1183" s="71"/>
      <c r="I1183" s="72"/>
      <c r="J1183" s="72"/>
      <c r="K1183" s="36"/>
      <c r="L1183" s="79"/>
      <c r="M1183" s="79"/>
      <c r="N1183" s="74"/>
      <c r="O1183" s="81" t="s">
        <v>179</v>
      </c>
      <c r="P1183" s="83">
        <v>41566.909432870372</v>
      </c>
      <c r="Q1183" s="81" t="s">
        <v>1484</v>
      </c>
      <c r="R1183" s="81"/>
      <c r="S1183" s="81"/>
      <c r="T1183" s="81" t="s">
        <v>2393</v>
      </c>
      <c r="U1183" s="83">
        <v>41566.909432870372</v>
      </c>
      <c r="V1183" s="85" t="s">
        <v>3550</v>
      </c>
      <c r="W1183" s="81"/>
      <c r="X1183" s="81"/>
      <c r="Y1183" s="84" t="s">
        <v>5365</v>
      </c>
    </row>
    <row r="1184" spans="1:25">
      <c r="A1184" s="66" t="s">
        <v>460</v>
      </c>
      <c r="B1184" s="66" t="s">
        <v>460</v>
      </c>
      <c r="C1184" s="67"/>
      <c r="D1184" s="68"/>
      <c r="E1184" s="69"/>
      <c r="F1184" s="70"/>
      <c r="G1184" s="67"/>
      <c r="H1184" s="71"/>
      <c r="I1184" s="72"/>
      <c r="J1184" s="72"/>
      <c r="K1184" s="36"/>
      <c r="L1184" s="79"/>
      <c r="M1184" s="79"/>
      <c r="N1184" s="74"/>
      <c r="O1184" s="81" t="s">
        <v>179</v>
      </c>
      <c r="P1184" s="83">
        <v>41566.909502314818</v>
      </c>
      <c r="Q1184" s="81" t="s">
        <v>1488</v>
      </c>
      <c r="R1184" s="81"/>
      <c r="S1184" s="81"/>
      <c r="T1184" s="81" t="s">
        <v>2393</v>
      </c>
      <c r="U1184" s="83">
        <v>41566.909502314818</v>
      </c>
      <c r="V1184" s="85" t="s">
        <v>3551</v>
      </c>
      <c r="W1184" s="81"/>
      <c r="X1184" s="81"/>
      <c r="Y1184" s="84" t="s">
        <v>5366</v>
      </c>
    </row>
    <row r="1185" spans="1:25">
      <c r="A1185" s="66" t="s">
        <v>460</v>
      </c>
      <c r="B1185" s="66" t="s">
        <v>489</v>
      </c>
      <c r="C1185" s="67"/>
      <c r="D1185" s="68"/>
      <c r="E1185" s="69"/>
      <c r="F1185" s="70"/>
      <c r="G1185" s="67"/>
      <c r="H1185" s="71"/>
      <c r="I1185" s="72"/>
      <c r="J1185" s="72"/>
      <c r="K1185" s="36"/>
      <c r="L1185" s="79"/>
      <c r="M1185" s="79"/>
      <c r="N1185" s="74"/>
      <c r="O1185" s="81" t="s">
        <v>622</v>
      </c>
      <c r="P1185" s="83">
        <v>41569.807789351849</v>
      </c>
      <c r="Q1185" s="81" t="s">
        <v>676</v>
      </c>
      <c r="R1185" s="85" t="s">
        <v>2145</v>
      </c>
      <c r="S1185" s="81" t="s">
        <v>2338</v>
      </c>
      <c r="T1185" s="81" t="s">
        <v>2393</v>
      </c>
      <c r="U1185" s="83">
        <v>41569.807789351849</v>
      </c>
      <c r="V1185" s="85" t="s">
        <v>3552</v>
      </c>
      <c r="W1185" s="81"/>
      <c r="X1185" s="81"/>
      <c r="Y1185" s="84" t="s">
        <v>5367</v>
      </c>
    </row>
    <row r="1186" spans="1:25">
      <c r="A1186" s="66" t="s">
        <v>461</v>
      </c>
      <c r="B1186" s="66" t="s">
        <v>461</v>
      </c>
      <c r="C1186" s="67"/>
      <c r="D1186" s="68"/>
      <c r="E1186" s="69"/>
      <c r="F1186" s="70"/>
      <c r="G1186" s="67"/>
      <c r="H1186" s="71"/>
      <c r="I1186" s="72"/>
      <c r="J1186" s="72"/>
      <c r="K1186" s="36"/>
      <c r="L1186" s="79"/>
      <c r="M1186" s="79"/>
      <c r="N1186" s="74"/>
      <c r="O1186" s="81" t="s">
        <v>179</v>
      </c>
      <c r="P1186" s="83">
        <v>41569.826527777775</v>
      </c>
      <c r="Q1186" s="81" t="s">
        <v>1489</v>
      </c>
      <c r="R1186" s="81"/>
      <c r="S1186" s="81"/>
      <c r="T1186" s="81" t="s">
        <v>2393</v>
      </c>
      <c r="U1186" s="83">
        <v>41569.826527777775</v>
      </c>
      <c r="V1186" s="85" t="s">
        <v>3553</v>
      </c>
      <c r="W1186" s="81"/>
      <c r="X1186" s="81"/>
      <c r="Y1186" s="84" t="s">
        <v>5368</v>
      </c>
    </row>
    <row r="1187" spans="1:25">
      <c r="A1187" s="66" t="s">
        <v>462</v>
      </c>
      <c r="B1187" s="66" t="s">
        <v>494</v>
      </c>
      <c r="C1187" s="67"/>
      <c r="D1187" s="68"/>
      <c r="E1187" s="69"/>
      <c r="F1187" s="70"/>
      <c r="G1187" s="67"/>
      <c r="H1187" s="71"/>
      <c r="I1187" s="72"/>
      <c r="J1187" s="72"/>
      <c r="K1187" s="36"/>
      <c r="L1187" s="79"/>
      <c r="M1187" s="79"/>
      <c r="N1187" s="74"/>
      <c r="O1187" s="81" t="s">
        <v>622</v>
      </c>
      <c r="P1187" s="83">
        <v>41569.851759259262</v>
      </c>
      <c r="Q1187" s="81" t="s">
        <v>1490</v>
      </c>
      <c r="R1187" s="85" t="s">
        <v>2259</v>
      </c>
      <c r="S1187" s="81" t="s">
        <v>2332</v>
      </c>
      <c r="T1187" s="81" t="s">
        <v>2393</v>
      </c>
      <c r="U1187" s="83">
        <v>41569.851759259262</v>
      </c>
      <c r="V1187" s="85" t="s">
        <v>3554</v>
      </c>
      <c r="W1187" s="81"/>
      <c r="X1187" s="81"/>
      <c r="Y1187" s="84" t="s">
        <v>5369</v>
      </c>
    </row>
    <row r="1188" spans="1:25">
      <c r="A1188" s="66" t="s">
        <v>463</v>
      </c>
      <c r="B1188" s="66" t="s">
        <v>493</v>
      </c>
      <c r="C1188" s="67"/>
      <c r="D1188" s="68"/>
      <c r="E1188" s="69"/>
      <c r="F1188" s="70"/>
      <c r="G1188" s="67"/>
      <c r="H1188" s="71"/>
      <c r="I1188" s="72"/>
      <c r="J1188" s="72"/>
      <c r="K1188" s="36"/>
      <c r="L1188" s="79"/>
      <c r="M1188" s="79"/>
      <c r="N1188" s="74"/>
      <c r="O1188" s="81" t="s">
        <v>622</v>
      </c>
      <c r="P1188" s="83">
        <v>41563.599629629629</v>
      </c>
      <c r="Q1188" s="81" t="s">
        <v>1106</v>
      </c>
      <c r="R1188" s="85" t="s">
        <v>2223</v>
      </c>
      <c r="S1188" s="81" t="s">
        <v>2332</v>
      </c>
      <c r="T1188" s="81" t="s">
        <v>2393</v>
      </c>
      <c r="U1188" s="83">
        <v>41563.599629629629</v>
      </c>
      <c r="V1188" s="85" t="s">
        <v>3555</v>
      </c>
      <c r="W1188" s="81"/>
      <c r="X1188" s="81"/>
      <c r="Y1188" s="84" t="s">
        <v>5370</v>
      </c>
    </row>
    <row r="1189" spans="1:25">
      <c r="A1189" s="66" t="s">
        <v>463</v>
      </c>
      <c r="B1189" s="66" t="s">
        <v>494</v>
      </c>
      <c r="C1189" s="67"/>
      <c r="D1189" s="68"/>
      <c r="E1189" s="69"/>
      <c r="F1189" s="70"/>
      <c r="G1189" s="67"/>
      <c r="H1189" s="71"/>
      <c r="I1189" s="72"/>
      <c r="J1189" s="72"/>
      <c r="K1189" s="36"/>
      <c r="L1189" s="79"/>
      <c r="M1189" s="79"/>
      <c r="N1189" s="74"/>
      <c r="O1189" s="81" t="s">
        <v>622</v>
      </c>
      <c r="P1189" s="83">
        <v>41565.195625</v>
      </c>
      <c r="Q1189" s="81" t="s">
        <v>1491</v>
      </c>
      <c r="R1189" s="81"/>
      <c r="S1189" s="81"/>
      <c r="T1189" s="81" t="s">
        <v>2502</v>
      </c>
      <c r="U1189" s="83">
        <v>41565.195625</v>
      </c>
      <c r="V1189" s="85" t="s">
        <v>3556</v>
      </c>
      <c r="W1189" s="81"/>
      <c r="X1189" s="81"/>
      <c r="Y1189" s="84" t="s">
        <v>5371</v>
      </c>
    </row>
    <row r="1190" spans="1:25">
      <c r="A1190" s="66" t="s">
        <v>463</v>
      </c>
      <c r="B1190" s="66" t="s">
        <v>407</v>
      </c>
      <c r="C1190" s="67"/>
      <c r="D1190" s="68"/>
      <c r="E1190" s="69"/>
      <c r="F1190" s="70"/>
      <c r="G1190" s="67"/>
      <c r="H1190" s="71"/>
      <c r="I1190" s="72"/>
      <c r="J1190" s="72"/>
      <c r="K1190" s="36"/>
      <c r="L1190" s="79"/>
      <c r="M1190" s="79"/>
      <c r="N1190" s="74"/>
      <c r="O1190" s="81" t="s">
        <v>622</v>
      </c>
      <c r="P1190" s="83">
        <v>41565.195625</v>
      </c>
      <c r="Q1190" s="81" t="s">
        <v>1491</v>
      </c>
      <c r="R1190" s="81"/>
      <c r="S1190" s="81"/>
      <c r="T1190" s="81" t="s">
        <v>2502</v>
      </c>
      <c r="U1190" s="83">
        <v>41565.195625</v>
      </c>
      <c r="V1190" s="85" t="s">
        <v>3556</v>
      </c>
      <c r="W1190" s="81"/>
      <c r="X1190" s="81"/>
      <c r="Y1190" s="84" t="s">
        <v>5371</v>
      </c>
    </row>
    <row r="1191" spans="1:25">
      <c r="A1191" s="66" t="s">
        <v>463</v>
      </c>
      <c r="B1191" s="66" t="s">
        <v>464</v>
      </c>
      <c r="C1191" s="67"/>
      <c r="D1191" s="68"/>
      <c r="E1191" s="69"/>
      <c r="F1191" s="70"/>
      <c r="G1191" s="67"/>
      <c r="H1191" s="71"/>
      <c r="I1191" s="72"/>
      <c r="J1191" s="72"/>
      <c r="K1191" s="36"/>
      <c r="L1191" s="79"/>
      <c r="M1191" s="79"/>
      <c r="N1191" s="74"/>
      <c r="O1191" s="81" t="s">
        <v>621</v>
      </c>
      <c r="P1191" s="83">
        <v>41565.198460648149</v>
      </c>
      <c r="Q1191" s="81" t="s">
        <v>1492</v>
      </c>
      <c r="R1191" s="85" t="s">
        <v>2260</v>
      </c>
      <c r="S1191" s="81" t="s">
        <v>2374</v>
      </c>
      <c r="T1191" s="81" t="s">
        <v>2433</v>
      </c>
      <c r="U1191" s="83">
        <v>41565.198460648149</v>
      </c>
      <c r="V1191" s="85" t="s">
        <v>3557</v>
      </c>
      <c r="W1191" s="81"/>
      <c r="X1191" s="81"/>
      <c r="Y1191" s="84" t="s">
        <v>5372</v>
      </c>
    </row>
    <row r="1192" spans="1:25">
      <c r="A1192" s="66" t="s">
        <v>463</v>
      </c>
      <c r="B1192" s="66" t="s">
        <v>464</v>
      </c>
      <c r="C1192" s="67"/>
      <c r="D1192" s="68"/>
      <c r="E1192" s="69"/>
      <c r="F1192" s="70"/>
      <c r="G1192" s="67"/>
      <c r="H1192" s="71"/>
      <c r="I1192" s="72"/>
      <c r="J1192" s="72"/>
      <c r="K1192" s="36"/>
      <c r="L1192" s="79"/>
      <c r="M1192" s="79"/>
      <c r="N1192" s="74"/>
      <c r="O1192" s="81" t="s">
        <v>622</v>
      </c>
      <c r="P1192" s="83">
        <v>41565.201284722221</v>
      </c>
      <c r="Q1192" s="81" t="s">
        <v>1493</v>
      </c>
      <c r="R1192" s="85" t="s">
        <v>2208</v>
      </c>
      <c r="S1192" s="81" t="s">
        <v>2348</v>
      </c>
      <c r="T1192" s="81" t="s">
        <v>2393</v>
      </c>
      <c r="U1192" s="83">
        <v>41565.201284722221</v>
      </c>
      <c r="V1192" s="85" t="s">
        <v>3558</v>
      </c>
      <c r="W1192" s="81"/>
      <c r="X1192" s="81"/>
      <c r="Y1192" s="84" t="s">
        <v>5373</v>
      </c>
    </row>
    <row r="1193" spans="1:25">
      <c r="A1193" s="66" t="s">
        <v>464</v>
      </c>
      <c r="B1193" s="66" t="s">
        <v>463</v>
      </c>
      <c r="C1193" s="67"/>
      <c r="D1193" s="68"/>
      <c r="E1193" s="69"/>
      <c r="F1193" s="70"/>
      <c r="G1193" s="67"/>
      <c r="H1193" s="71"/>
      <c r="I1193" s="72"/>
      <c r="J1193" s="72"/>
      <c r="K1193" s="36"/>
      <c r="L1193" s="79"/>
      <c r="M1193" s="79"/>
      <c r="N1193" s="74"/>
      <c r="O1193" s="81" t="s">
        <v>622</v>
      </c>
      <c r="P1193" s="83">
        <v>41565.675810185188</v>
      </c>
      <c r="Q1193" s="81" t="s">
        <v>881</v>
      </c>
      <c r="R1193" s="81"/>
      <c r="S1193" s="81"/>
      <c r="T1193" s="81" t="s">
        <v>2433</v>
      </c>
      <c r="U1193" s="83">
        <v>41565.675810185188</v>
      </c>
      <c r="V1193" s="85" t="s">
        <v>3559</v>
      </c>
      <c r="W1193" s="81"/>
      <c r="X1193" s="81"/>
      <c r="Y1193" s="84" t="s">
        <v>5374</v>
      </c>
    </row>
    <row r="1194" spans="1:25">
      <c r="A1194" s="66" t="s">
        <v>465</v>
      </c>
      <c r="B1194" s="66" t="s">
        <v>463</v>
      </c>
      <c r="C1194" s="67"/>
      <c r="D1194" s="68"/>
      <c r="E1194" s="69"/>
      <c r="F1194" s="70"/>
      <c r="G1194" s="67"/>
      <c r="H1194" s="71"/>
      <c r="I1194" s="72"/>
      <c r="J1194" s="72"/>
      <c r="K1194" s="36"/>
      <c r="L1194" s="79"/>
      <c r="M1194" s="79"/>
      <c r="N1194" s="74"/>
      <c r="O1194" s="81" t="s">
        <v>622</v>
      </c>
      <c r="P1194" s="83">
        <v>41569.878240740742</v>
      </c>
      <c r="Q1194" s="81" t="s">
        <v>1494</v>
      </c>
      <c r="R1194" s="85" t="s">
        <v>2208</v>
      </c>
      <c r="S1194" s="81" t="s">
        <v>2348</v>
      </c>
      <c r="T1194" s="81" t="s">
        <v>2393</v>
      </c>
      <c r="U1194" s="83">
        <v>41569.878240740742</v>
      </c>
      <c r="V1194" s="85" t="s">
        <v>3560</v>
      </c>
      <c r="W1194" s="81"/>
      <c r="X1194" s="81"/>
      <c r="Y1194" s="84" t="s">
        <v>5375</v>
      </c>
    </row>
    <row r="1195" spans="1:25">
      <c r="A1195" s="66" t="s">
        <v>442</v>
      </c>
      <c r="B1195" s="66" t="s">
        <v>465</v>
      </c>
      <c r="C1195" s="67"/>
      <c r="D1195" s="68"/>
      <c r="E1195" s="69"/>
      <c r="F1195" s="70"/>
      <c r="G1195" s="67"/>
      <c r="H1195" s="71"/>
      <c r="I1195" s="72"/>
      <c r="J1195" s="72"/>
      <c r="K1195" s="36"/>
      <c r="L1195" s="79"/>
      <c r="M1195" s="79"/>
      <c r="N1195" s="74"/>
      <c r="O1195" s="81" t="s">
        <v>621</v>
      </c>
      <c r="P1195" s="83">
        <v>41566.072280092594</v>
      </c>
      <c r="Q1195" s="81" t="s">
        <v>1495</v>
      </c>
      <c r="R1195" s="85" t="s">
        <v>2261</v>
      </c>
      <c r="S1195" s="81" t="s">
        <v>2333</v>
      </c>
      <c r="T1195" s="81" t="s">
        <v>2420</v>
      </c>
      <c r="U1195" s="83">
        <v>41566.072280092594</v>
      </c>
      <c r="V1195" s="85" t="s">
        <v>3561</v>
      </c>
      <c r="W1195" s="81"/>
      <c r="X1195" s="81"/>
      <c r="Y1195" s="84" t="s">
        <v>5376</v>
      </c>
    </row>
    <row r="1196" spans="1:25">
      <c r="A1196" s="66" t="s">
        <v>413</v>
      </c>
      <c r="B1196" s="66" t="s">
        <v>442</v>
      </c>
      <c r="C1196" s="67"/>
      <c r="D1196" s="68"/>
      <c r="E1196" s="69"/>
      <c r="F1196" s="70"/>
      <c r="G1196" s="67"/>
      <c r="H1196" s="71"/>
      <c r="I1196" s="72"/>
      <c r="J1196" s="72"/>
      <c r="K1196" s="36"/>
      <c r="L1196" s="79"/>
      <c r="M1196" s="79"/>
      <c r="N1196" s="74"/>
      <c r="O1196" s="81" t="s">
        <v>622</v>
      </c>
      <c r="P1196" s="83">
        <v>41564.595069444447</v>
      </c>
      <c r="Q1196" s="81" t="s">
        <v>1496</v>
      </c>
      <c r="R1196" s="81"/>
      <c r="S1196" s="81"/>
      <c r="T1196" s="81" t="s">
        <v>2393</v>
      </c>
      <c r="U1196" s="83">
        <v>41564.595069444447</v>
      </c>
      <c r="V1196" s="85" t="s">
        <v>3562</v>
      </c>
      <c r="W1196" s="81"/>
      <c r="X1196" s="81"/>
      <c r="Y1196" s="84" t="s">
        <v>5377</v>
      </c>
    </row>
    <row r="1197" spans="1:25">
      <c r="A1197" s="66" t="s">
        <v>466</v>
      </c>
      <c r="B1197" s="66" t="s">
        <v>442</v>
      </c>
      <c r="C1197" s="67"/>
      <c r="D1197" s="68"/>
      <c r="E1197" s="69"/>
      <c r="F1197" s="70"/>
      <c r="G1197" s="67"/>
      <c r="H1197" s="71"/>
      <c r="I1197" s="72"/>
      <c r="J1197" s="72"/>
      <c r="K1197" s="36"/>
      <c r="L1197" s="79"/>
      <c r="M1197" s="79"/>
      <c r="N1197" s="74"/>
      <c r="O1197" s="81" t="s">
        <v>621</v>
      </c>
      <c r="P1197" s="83">
        <v>41568.104062500002</v>
      </c>
      <c r="Q1197" s="81" t="s">
        <v>1497</v>
      </c>
      <c r="R1197" s="81"/>
      <c r="S1197" s="81"/>
      <c r="T1197" s="81" t="s">
        <v>2393</v>
      </c>
      <c r="U1197" s="83">
        <v>41568.104062500002</v>
      </c>
      <c r="V1197" s="85" t="s">
        <v>3563</v>
      </c>
      <c r="W1197" s="81"/>
      <c r="X1197" s="81"/>
      <c r="Y1197" s="84" t="s">
        <v>5378</v>
      </c>
    </row>
    <row r="1198" spans="1:25">
      <c r="A1198" s="66" t="s">
        <v>423</v>
      </c>
      <c r="B1198" s="66" t="s">
        <v>442</v>
      </c>
      <c r="C1198" s="67"/>
      <c r="D1198" s="68"/>
      <c r="E1198" s="69"/>
      <c r="F1198" s="70"/>
      <c r="G1198" s="67"/>
      <c r="H1198" s="71"/>
      <c r="I1198" s="72"/>
      <c r="J1198" s="72"/>
      <c r="K1198" s="36"/>
      <c r="L1198" s="79"/>
      <c r="M1198" s="79"/>
      <c r="N1198" s="74"/>
      <c r="O1198" s="81" t="s">
        <v>622</v>
      </c>
      <c r="P1198" s="83">
        <v>41564.594212962962</v>
      </c>
      <c r="Q1198" s="81" t="s">
        <v>1498</v>
      </c>
      <c r="R1198" s="81"/>
      <c r="S1198" s="81"/>
      <c r="T1198" s="81" t="s">
        <v>2404</v>
      </c>
      <c r="U1198" s="83">
        <v>41564.594212962962</v>
      </c>
      <c r="V1198" s="85" t="s">
        <v>3564</v>
      </c>
      <c r="W1198" s="81"/>
      <c r="X1198" s="81"/>
      <c r="Y1198" s="84" t="s">
        <v>5379</v>
      </c>
    </row>
    <row r="1199" spans="1:25">
      <c r="A1199" s="66" t="s">
        <v>442</v>
      </c>
      <c r="B1199" s="66" t="s">
        <v>442</v>
      </c>
      <c r="C1199" s="67"/>
      <c r="D1199" s="68"/>
      <c r="E1199" s="69"/>
      <c r="F1199" s="70"/>
      <c r="G1199" s="67"/>
      <c r="H1199" s="71"/>
      <c r="I1199" s="72"/>
      <c r="J1199" s="72"/>
      <c r="K1199" s="36"/>
      <c r="L1199" s="79"/>
      <c r="M1199" s="79"/>
      <c r="N1199" s="74"/>
      <c r="O1199" s="81" t="s">
        <v>179</v>
      </c>
      <c r="P1199" s="83">
        <v>41564.587175925924</v>
      </c>
      <c r="Q1199" s="81" t="s">
        <v>1499</v>
      </c>
      <c r="R1199" s="81"/>
      <c r="S1199" s="81"/>
      <c r="T1199" s="81" t="s">
        <v>2404</v>
      </c>
      <c r="U1199" s="83">
        <v>41564.587175925924</v>
      </c>
      <c r="V1199" s="85" t="s">
        <v>3565</v>
      </c>
      <c r="W1199" s="81"/>
      <c r="X1199" s="81"/>
      <c r="Y1199" s="84" t="s">
        <v>5380</v>
      </c>
    </row>
    <row r="1200" spans="1:25">
      <c r="A1200" s="66" t="s">
        <v>442</v>
      </c>
      <c r="B1200" s="66" t="s">
        <v>442</v>
      </c>
      <c r="C1200" s="67"/>
      <c r="D1200" s="68"/>
      <c r="E1200" s="69"/>
      <c r="F1200" s="70"/>
      <c r="G1200" s="67"/>
      <c r="H1200" s="71"/>
      <c r="I1200" s="72"/>
      <c r="J1200" s="72"/>
      <c r="K1200" s="36"/>
      <c r="L1200" s="79"/>
      <c r="M1200" s="79"/>
      <c r="N1200" s="74"/>
      <c r="O1200" s="81" t="s">
        <v>179</v>
      </c>
      <c r="P1200" s="83">
        <v>41564.588576388887</v>
      </c>
      <c r="Q1200" s="81" t="s">
        <v>1500</v>
      </c>
      <c r="R1200" s="81"/>
      <c r="S1200" s="81"/>
      <c r="T1200" s="81" t="s">
        <v>2393</v>
      </c>
      <c r="U1200" s="83">
        <v>41564.588576388887</v>
      </c>
      <c r="V1200" s="85" t="s">
        <v>3566</v>
      </c>
      <c r="W1200" s="81"/>
      <c r="X1200" s="81"/>
      <c r="Y1200" s="84" t="s">
        <v>5381</v>
      </c>
    </row>
    <row r="1201" spans="1:25">
      <c r="A1201" s="66" t="s">
        <v>442</v>
      </c>
      <c r="B1201" s="66" t="s">
        <v>442</v>
      </c>
      <c r="C1201" s="67"/>
      <c r="D1201" s="68"/>
      <c r="E1201" s="69"/>
      <c r="F1201" s="70"/>
      <c r="G1201" s="67"/>
      <c r="H1201" s="71"/>
      <c r="I1201" s="72"/>
      <c r="J1201" s="72"/>
      <c r="K1201" s="36"/>
      <c r="L1201" s="79"/>
      <c r="M1201" s="79"/>
      <c r="N1201" s="74"/>
      <c r="O1201" s="81" t="s">
        <v>179</v>
      </c>
      <c r="P1201" s="83">
        <v>41564.590590277781</v>
      </c>
      <c r="Q1201" s="81" t="s">
        <v>1501</v>
      </c>
      <c r="R1201" s="81"/>
      <c r="S1201" s="81"/>
      <c r="T1201" s="81" t="s">
        <v>2393</v>
      </c>
      <c r="U1201" s="83">
        <v>41564.590590277781</v>
      </c>
      <c r="V1201" s="85" t="s">
        <v>3567</v>
      </c>
      <c r="W1201" s="81"/>
      <c r="X1201" s="81"/>
      <c r="Y1201" s="84" t="s">
        <v>5382</v>
      </c>
    </row>
    <row r="1202" spans="1:25">
      <c r="A1202" s="66" t="s">
        <v>442</v>
      </c>
      <c r="B1202" s="66" t="s">
        <v>488</v>
      </c>
      <c r="C1202" s="67"/>
      <c r="D1202" s="68"/>
      <c r="E1202" s="69"/>
      <c r="F1202" s="70"/>
      <c r="G1202" s="67"/>
      <c r="H1202" s="71"/>
      <c r="I1202" s="72"/>
      <c r="J1202" s="72"/>
      <c r="K1202" s="36"/>
      <c r="L1202" s="79"/>
      <c r="M1202" s="79"/>
      <c r="N1202" s="74"/>
      <c r="O1202" s="81" t="s">
        <v>621</v>
      </c>
      <c r="P1202" s="83">
        <v>41564.595185185186</v>
      </c>
      <c r="Q1202" s="81" t="s">
        <v>1502</v>
      </c>
      <c r="R1202" s="81"/>
      <c r="S1202" s="81"/>
      <c r="T1202" s="81" t="s">
        <v>2393</v>
      </c>
      <c r="U1202" s="83">
        <v>41564.595185185186</v>
      </c>
      <c r="V1202" s="85" t="s">
        <v>3568</v>
      </c>
      <c r="W1202" s="81"/>
      <c r="X1202" s="81"/>
      <c r="Y1202" s="84" t="s">
        <v>5383</v>
      </c>
    </row>
    <row r="1203" spans="1:25">
      <c r="A1203" s="66" t="s">
        <v>442</v>
      </c>
      <c r="B1203" s="66" t="s">
        <v>489</v>
      </c>
      <c r="C1203" s="67"/>
      <c r="D1203" s="68"/>
      <c r="E1203" s="69"/>
      <c r="F1203" s="70"/>
      <c r="G1203" s="67"/>
      <c r="H1203" s="71"/>
      <c r="I1203" s="72"/>
      <c r="J1203" s="72"/>
      <c r="K1203" s="36"/>
      <c r="L1203" s="79"/>
      <c r="M1203" s="79"/>
      <c r="N1203" s="74"/>
      <c r="O1203" s="81" t="s">
        <v>622</v>
      </c>
      <c r="P1203" s="83">
        <v>41564.722037037034</v>
      </c>
      <c r="Q1203" s="81" t="s">
        <v>676</v>
      </c>
      <c r="R1203" s="85" t="s">
        <v>2145</v>
      </c>
      <c r="S1203" s="81" t="s">
        <v>2338</v>
      </c>
      <c r="T1203" s="81" t="s">
        <v>2393</v>
      </c>
      <c r="U1203" s="83">
        <v>41564.722037037034</v>
      </c>
      <c r="V1203" s="85" t="s">
        <v>3569</v>
      </c>
      <c r="W1203" s="81"/>
      <c r="X1203" s="81"/>
      <c r="Y1203" s="84" t="s">
        <v>5384</v>
      </c>
    </row>
    <row r="1204" spans="1:25">
      <c r="A1204" s="66" t="s">
        <v>442</v>
      </c>
      <c r="B1204" s="66" t="s">
        <v>442</v>
      </c>
      <c r="C1204" s="67"/>
      <c r="D1204" s="68"/>
      <c r="E1204" s="69"/>
      <c r="F1204" s="70"/>
      <c r="G1204" s="67"/>
      <c r="H1204" s="71"/>
      <c r="I1204" s="72"/>
      <c r="J1204" s="72"/>
      <c r="K1204" s="36"/>
      <c r="L1204" s="79"/>
      <c r="M1204" s="79"/>
      <c r="N1204" s="74"/>
      <c r="O1204" s="81" t="s">
        <v>179</v>
      </c>
      <c r="P1204" s="83">
        <v>41564.782719907409</v>
      </c>
      <c r="Q1204" s="81" t="s">
        <v>1503</v>
      </c>
      <c r="R1204" s="81"/>
      <c r="S1204" s="81"/>
      <c r="T1204" s="81" t="s">
        <v>2393</v>
      </c>
      <c r="U1204" s="83">
        <v>41564.782719907409</v>
      </c>
      <c r="V1204" s="85" t="s">
        <v>3570</v>
      </c>
      <c r="W1204" s="81"/>
      <c r="X1204" s="81"/>
      <c r="Y1204" s="84" t="s">
        <v>5385</v>
      </c>
    </row>
    <row r="1205" spans="1:25">
      <c r="A1205" s="66" t="s">
        <v>442</v>
      </c>
      <c r="B1205" s="66" t="s">
        <v>464</v>
      </c>
      <c r="C1205" s="67"/>
      <c r="D1205" s="68"/>
      <c r="E1205" s="69"/>
      <c r="F1205" s="70"/>
      <c r="G1205" s="67"/>
      <c r="H1205" s="71"/>
      <c r="I1205" s="72"/>
      <c r="J1205" s="72"/>
      <c r="K1205" s="36"/>
      <c r="L1205" s="79"/>
      <c r="M1205" s="79"/>
      <c r="N1205" s="74"/>
      <c r="O1205" s="81" t="s">
        <v>622</v>
      </c>
      <c r="P1205" s="83">
        <v>41565.471805555557</v>
      </c>
      <c r="Q1205" s="81" t="s">
        <v>1032</v>
      </c>
      <c r="R1205" s="85" t="s">
        <v>2208</v>
      </c>
      <c r="S1205" s="81" t="s">
        <v>2348</v>
      </c>
      <c r="T1205" s="81" t="s">
        <v>2393</v>
      </c>
      <c r="U1205" s="83">
        <v>41565.471805555557</v>
      </c>
      <c r="V1205" s="85" t="s">
        <v>3571</v>
      </c>
      <c r="W1205" s="81"/>
      <c r="X1205" s="81"/>
      <c r="Y1205" s="84" t="s">
        <v>5386</v>
      </c>
    </row>
    <row r="1206" spans="1:25">
      <c r="A1206" s="66" t="s">
        <v>442</v>
      </c>
      <c r="B1206" s="66" t="s">
        <v>442</v>
      </c>
      <c r="C1206" s="67"/>
      <c r="D1206" s="68"/>
      <c r="E1206" s="69"/>
      <c r="F1206" s="70"/>
      <c r="G1206" s="67"/>
      <c r="H1206" s="71"/>
      <c r="I1206" s="72"/>
      <c r="J1206" s="72"/>
      <c r="K1206" s="36"/>
      <c r="L1206" s="79"/>
      <c r="M1206" s="79"/>
      <c r="N1206" s="74"/>
      <c r="O1206" s="81" t="s">
        <v>179</v>
      </c>
      <c r="P1206" s="83">
        <v>41565.486342592594</v>
      </c>
      <c r="Q1206" s="81" t="s">
        <v>1504</v>
      </c>
      <c r="R1206" s="81"/>
      <c r="S1206" s="81"/>
      <c r="T1206" s="81" t="s">
        <v>2393</v>
      </c>
      <c r="U1206" s="83">
        <v>41565.486342592594</v>
      </c>
      <c r="V1206" s="85" t="s">
        <v>3572</v>
      </c>
      <c r="W1206" s="81"/>
      <c r="X1206" s="81"/>
      <c r="Y1206" s="84" t="s">
        <v>5387</v>
      </c>
    </row>
    <row r="1207" spans="1:25">
      <c r="A1207" s="66" t="s">
        <v>442</v>
      </c>
      <c r="B1207" s="66" t="s">
        <v>505</v>
      </c>
      <c r="C1207" s="67"/>
      <c r="D1207" s="68"/>
      <c r="E1207" s="69"/>
      <c r="F1207" s="70"/>
      <c r="G1207" s="67"/>
      <c r="H1207" s="71"/>
      <c r="I1207" s="72"/>
      <c r="J1207" s="72"/>
      <c r="K1207" s="36"/>
      <c r="L1207" s="79"/>
      <c r="M1207" s="79"/>
      <c r="N1207" s="74"/>
      <c r="O1207" s="81" t="s">
        <v>622</v>
      </c>
      <c r="P1207" s="83">
        <v>41565.625243055554</v>
      </c>
      <c r="Q1207" s="81" t="s">
        <v>1505</v>
      </c>
      <c r="R1207" s="81"/>
      <c r="S1207" s="81"/>
      <c r="T1207" s="81" t="s">
        <v>2393</v>
      </c>
      <c r="U1207" s="83">
        <v>41565.625243055554</v>
      </c>
      <c r="V1207" s="85" t="s">
        <v>3573</v>
      </c>
      <c r="W1207" s="81"/>
      <c r="X1207" s="81"/>
      <c r="Y1207" s="84" t="s">
        <v>5388</v>
      </c>
    </row>
    <row r="1208" spans="1:25">
      <c r="A1208" s="66" t="s">
        <v>442</v>
      </c>
      <c r="B1208" s="66" t="s">
        <v>440</v>
      </c>
      <c r="C1208" s="67"/>
      <c r="D1208" s="68"/>
      <c r="E1208" s="69"/>
      <c r="F1208" s="70"/>
      <c r="G1208" s="67"/>
      <c r="H1208" s="71"/>
      <c r="I1208" s="72"/>
      <c r="J1208" s="72"/>
      <c r="K1208" s="36"/>
      <c r="L1208" s="79"/>
      <c r="M1208" s="79"/>
      <c r="N1208" s="74"/>
      <c r="O1208" s="81" t="s">
        <v>622</v>
      </c>
      <c r="P1208" s="83">
        <v>41566.674201388887</v>
      </c>
      <c r="Q1208" s="81" t="s">
        <v>952</v>
      </c>
      <c r="R1208" s="81"/>
      <c r="S1208" s="81"/>
      <c r="T1208" s="81" t="s">
        <v>2422</v>
      </c>
      <c r="U1208" s="83">
        <v>41566.674201388887</v>
      </c>
      <c r="V1208" s="85" t="s">
        <v>3574</v>
      </c>
      <c r="W1208" s="81"/>
      <c r="X1208" s="81"/>
      <c r="Y1208" s="84" t="s">
        <v>5389</v>
      </c>
    </row>
    <row r="1209" spans="1:25">
      <c r="A1209" s="66" t="s">
        <v>442</v>
      </c>
      <c r="B1209" s="66" t="s">
        <v>437</v>
      </c>
      <c r="C1209" s="67"/>
      <c r="D1209" s="68"/>
      <c r="E1209" s="69"/>
      <c r="F1209" s="70"/>
      <c r="G1209" s="67"/>
      <c r="H1209" s="71"/>
      <c r="I1209" s="72"/>
      <c r="J1209" s="72"/>
      <c r="K1209" s="36"/>
      <c r="L1209" s="79"/>
      <c r="M1209" s="79"/>
      <c r="N1209" s="74"/>
      <c r="O1209" s="81" t="s">
        <v>622</v>
      </c>
      <c r="P1209" s="83">
        <v>41566.67459490741</v>
      </c>
      <c r="Q1209" s="81" t="s">
        <v>1506</v>
      </c>
      <c r="R1209" s="81"/>
      <c r="S1209" s="81"/>
      <c r="T1209" s="81" t="s">
        <v>2393</v>
      </c>
      <c r="U1209" s="83">
        <v>41566.67459490741</v>
      </c>
      <c r="V1209" s="85" t="s">
        <v>3575</v>
      </c>
      <c r="W1209" s="81"/>
      <c r="X1209" s="81"/>
      <c r="Y1209" s="84" t="s">
        <v>5390</v>
      </c>
    </row>
    <row r="1210" spans="1:25">
      <c r="A1210" s="66" t="s">
        <v>442</v>
      </c>
      <c r="B1210" s="66" t="s">
        <v>413</v>
      </c>
      <c r="C1210" s="67"/>
      <c r="D1210" s="68"/>
      <c r="E1210" s="69"/>
      <c r="F1210" s="70"/>
      <c r="G1210" s="67"/>
      <c r="H1210" s="71"/>
      <c r="I1210" s="72"/>
      <c r="J1210" s="72"/>
      <c r="K1210" s="36"/>
      <c r="L1210" s="79"/>
      <c r="M1210" s="79"/>
      <c r="N1210" s="74"/>
      <c r="O1210" s="81" t="s">
        <v>622</v>
      </c>
      <c r="P1210" s="83">
        <v>41566.67459490741</v>
      </c>
      <c r="Q1210" s="81" t="s">
        <v>1506</v>
      </c>
      <c r="R1210" s="81"/>
      <c r="S1210" s="81"/>
      <c r="T1210" s="81" t="s">
        <v>2393</v>
      </c>
      <c r="U1210" s="83">
        <v>41566.67459490741</v>
      </c>
      <c r="V1210" s="85" t="s">
        <v>3575</v>
      </c>
      <c r="W1210" s="81"/>
      <c r="X1210" s="81"/>
      <c r="Y1210" s="84" t="s">
        <v>5390</v>
      </c>
    </row>
    <row r="1211" spans="1:25">
      <c r="A1211" s="66" t="s">
        <v>442</v>
      </c>
      <c r="B1211" s="66" t="s">
        <v>505</v>
      </c>
      <c r="C1211" s="67"/>
      <c r="D1211" s="68"/>
      <c r="E1211" s="69"/>
      <c r="F1211" s="70"/>
      <c r="G1211" s="67"/>
      <c r="H1211" s="71"/>
      <c r="I1211" s="72"/>
      <c r="J1211" s="72"/>
      <c r="K1211" s="36"/>
      <c r="L1211" s="79"/>
      <c r="M1211" s="79"/>
      <c r="N1211" s="74"/>
      <c r="O1211" s="81" t="s">
        <v>622</v>
      </c>
      <c r="P1211" s="83">
        <v>41567.054525462961</v>
      </c>
      <c r="Q1211" s="81" t="s">
        <v>1332</v>
      </c>
      <c r="R1211" s="81"/>
      <c r="S1211" s="81"/>
      <c r="T1211" s="81" t="s">
        <v>2393</v>
      </c>
      <c r="U1211" s="83">
        <v>41567.054525462961</v>
      </c>
      <c r="V1211" s="85" t="s">
        <v>3356</v>
      </c>
      <c r="W1211" s="81"/>
      <c r="X1211" s="81"/>
      <c r="Y1211" s="84" t="s">
        <v>5171</v>
      </c>
    </row>
    <row r="1212" spans="1:25">
      <c r="A1212" s="66" t="s">
        <v>442</v>
      </c>
      <c r="B1212" s="66" t="s">
        <v>466</v>
      </c>
      <c r="C1212" s="67"/>
      <c r="D1212" s="68"/>
      <c r="E1212" s="69"/>
      <c r="F1212" s="70"/>
      <c r="G1212" s="67"/>
      <c r="H1212" s="71"/>
      <c r="I1212" s="72"/>
      <c r="J1212" s="72"/>
      <c r="K1212" s="36"/>
      <c r="L1212" s="79"/>
      <c r="M1212" s="79"/>
      <c r="N1212" s="74"/>
      <c r="O1212" s="81" t="s">
        <v>622</v>
      </c>
      <c r="P1212" s="83">
        <v>41568.104490740741</v>
      </c>
      <c r="Q1212" s="81" t="s">
        <v>1507</v>
      </c>
      <c r="R1212" s="81"/>
      <c r="S1212" s="81"/>
      <c r="T1212" s="81" t="s">
        <v>2393</v>
      </c>
      <c r="U1212" s="83">
        <v>41568.104490740741</v>
      </c>
      <c r="V1212" s="85" t="s">
        <v>3576</v>
      </c>
      <c r="W1212" s="81"/>
      <c r="X1212" s="81"/>
      <c r="Y1212" s="84" t="s">
        <v>5391</v>
      </c>
    </row>
    <row r="1213" spans="1:25">
      <c r="A1213" s="66" t="s">
        <v>442</v>
      </c>
      <c r="B1213" s="66" t="s">
        <v>505</v>
      </c>
      <c r="C1213" s="67"/>
      <c r="D1213" s="68"/>
      <c r="E1213" s="69"/>
      <c r="F1213" s="70"/>
      <c r="G1213" s="67"/>
      <c r="H1213" s="71"/>
      <c r="I1213" s="72"/>
      <c r="J1213" s="72"/>
      <c r="K1213" s="36"/>
      <c r="L1213" s="79"/>
      <c r="M1213" s="79"/>
      <c r="N1213" s="74"/>
      <c r="O1213" s="81" t="s">
        <v>622</v>
      </c>
      <c r="P1213" s="83">
        <v>41568.890335648146</v>
      </c>
      <c r="Q1213" s="81" t="s">
        <v>1508</v>
      </c>
      <c r="R1213" s="81"/>
      <c r="S1213" s="81"/>
      <c r="T1213" s="81" t="s">
        <v>2492</v>
      </c>
      <c r="U1213" s="83">
        <v>41568.890335648146</v>
      </c>
      <c r="V1213" s="85" t="s">
        <v>3577</v>
      </c>
      <c r="W1213" s="81"/>
      <c r="X1213" s="81"/>
      <c r="Y1213" s="84" t="s">
        <v>5392</v>
      </c>
    </row>
    <row r="1214" spans="1:25">
      <c r="A1214" s="66" t="s">
        <v>446</v>
      </c>
      <c r="B1214" s="66" t="s">
        <v>442</v>
      </c>
      <c r="C1214" s="67"/>
      <c r="D1214" s="68"/>
      <c r="E1214" s="69"/>
      <c r="F1214" s="70"/>
      <c r="G1214" s="67"/>
      <c r="H1214" s="71"/>
      <c r="I1214" s="72"/>
      <c r="J1214" s="72"/>
      <c r="K1214" s="36"/>
      <c r="L1214" s="79"/>
      <c r="M1214" s="79"/>
      <c r="N1214" s="74"/>
      <c r="O1214" s="81" t="s">
        <v>622</v>
      </c>
      <c r="P1214" s="83">
        <v>41564.629108796296</v>
      </c>
      <c r="Q1214" s="81" t="s">
        <v>1496</v>
      </c>
      <c r="R1214" s="81"/>
      <c r="S1214" s="81"/>
      <c r="T1214" s="81" t="s">
        <v>2393</v>
      </c>
      <c r="U1214" s="83">
        <v>41564.629108796296</v>
      </c>
      <c r="V1214" s="85" t="s">
        <v>3578</v>
      </c>
      <c r="W1214" s="81"/>
      <c r="X1214" s="81"/>
      <c r="Y1214" s="84" t="s">
        <v>5393</v>
      </c>
    </row>
    <row r="1215" spans="1:25">
      <c r="A1215" s="66" t="s">
        <v>467</v>
      </c>
      <c r="B1215" s="66" t="s">
        <v>442</v>
      </c>
      <c r="C1215" s="67"/>
      <c r="D1215" s="68"/>
      <c r="E1215" s="69"/>
      <c r="F1215" s="70"/>
      <c r="G1215" s="67"/>
      <c r="H1215" s="71"/>
      <c r="I1215" s="72"/>
      <c r="J1215" s="72"/>
      <c r="K1215" s="36"/>
      <c r="L1215" s="79"/>
      <c r="M1215" s="79"/>
      <c r="N1215" s="74"/>
      <c r="O1215" s="81" t="s">
        <v>622</v>
      </c>
      <c r="P1215" s="83">
        <v>41564.589513888888</v>
      </c>
      <c r="Q1215" s="81" t="s">
        <v>1496</v>
      </c>
      <c r="R1215" s="81"/>
      <c r="S1215" s="81"/>
      <c r="T1215" s="81" t="s">
        <v>2393</v>
      </c>
      <c r="U1215" s="83">
        <v>41564.589513888888</v>
      </c>
      <c r="V1215" s="85" t="s">
        <v>3579</v>
      </c>
      <c r="W1215" s="81"/>
      <c r="X1215" s="81"/>
      <c r="Y1215" s="84" t="s">
        <v>5394</v>
      </c>
    </row>
    <row r="1216" spans="1:25">
      <c r="A1216" s="66" t="s">
        <v>467</v>
      </c>
      <c r="B1216" s="66" t="s">
        <v>614</v>
      </c>
      <c r="C1216" s="67"/>
      <c r="D1216" s="68"/>
      <c r="E1216" s="69"/>
      <c r="F1216" s="70"/>
      <c r="G1216" s="67"/>
      <c r="H1216" s="71"/>
      <c r="I1216" s="72"/>
      <c r="J1216" s="72"/>
      <c r="K1216" s="36"/>
      <c r="L1216" s="79"/>
      <c r="M1216" s="79"/>
      <c r="N1216" s="74"/>
      <c r="O1216" s="81" t="s">
        <v>622</v>
      </c>
      <c r="P1216" s="83">
        <v>41564.860335648147</v>
      </c>
      <c r="Q1216" s="81" t="s">
        <v>1509</v>
      </c>
      <c r="R1216" s="81"/>
      <c r="S1216" s="81"/>
      <c r="T1216" s="81" t="s">
        <v>2503</v>
      </c>
      <c r="U1216" s="83">
        <v>41564.860335648147</v>
      </c>
      <c r="V1216" s="85" t="s">
        <v>3580</v>
      </c>
      <c r="W1216" s="81"/>
      <c r="X1216" s="81"/>
      <c r="Y1216" s="84" t="s">
        <v>5395</v>
      </c>
    </row>
    <row r="1217" spans="1:25">
      <c r="A1217" s="66" t="s">
        <v>467</v>
      </c>
      <c r="B1217" s="66" t="s">
        <v>614</v>
      </c>
      <c r="C1217" s="67"/>
      <c r="D1217" s="68"/>
      <c r="E1217" s="69"/>
      <c r="F1217" s="70"/>
      <c r="G1217" s="67"/>
      <c r="H1217" s="71"/>
      <c r="I1217" s="72"/>
      <c r="J1217" s="72"/>
      <c r="K1217" s="36"/>
      <c r="L1217" s="79"/>
      <c r="M1217" s="79"/>
      <c r="N1217" s="74"/>
      <c r="O1217" s="81" t="s">
        <v>621</v>
      </c>
      <c r="P1217" s="83">
        <v>41564.860949074071</v>
      </c>
      <c r="Q1217" s="81" t="s">
        <v>1510</v>
      </c>
      <c r="R1217" s="81"/>
      <c r="S1217" s="81"/>
      <c r="T1217" s="81" t="s">
        <v>2393</v>
      </c>
      <c r="U1217" s="83">
        <v>41564.860949074071</v>
      </c>
      <c r="V1217" s="85" t="s">
        <v>3581</v>
      </c>
      <c r="W1217" s="81"/>
      <c r="X1217" s="81"/>
      <c r="Y1217" s="84" t="s">
        <v>5396</v>
      </c>
    </row>
    <row r="1218" spans="1:25">
      <c r="A1218" s="66" t="s">
        <v>467</v>
      </c>
      <c r="B1218" s="66" t="s">
        <v>467</v>
      </c>
      <c r="C1218" s="67"/>
      <c r="D1218" s="68"/>
      <c r="E1218" s="69"/>
      <c r="F1218" s="70"/>
      <c r="G1218" s="67"/>
      <c r="H1218" s="71"/>
      <c r="I1218" s="72"/>
      <c r="J1218" s="72"/>
      <c r="K1218" s="36"/>
      <c r="L1218" s="79"/>
      <c r="M1218" s="79"/>
      <c r="N1218" s="74"/>
      <c r="O1218" s="81" t="s">
        <v>179</v>
      </c>
      <c r="P1218" s="83">
        <v>41564.569710648146</v>
      </c>
      <c r="Q1218" s="81" t="s">
        <v>1511</v>
      </c>
      <c r="R1218" s="81"/>
      <c r="S1218" s="81"/>
      <c r="T1218" s="81" t="s">
        <v>2393</v>
      </c>
      <c r="U1218" s="83">
        <v>41564.569710648146</v>
      </c>
      <c r="V1218" s="85" t="s">
        <v>3582</v>
      </c>
      <c r="W1218" s="81"/>
      <c r="X1218" s="81"/>
      <c r="Y1218" s="84" t="s">
        <v>5397</v>
      </c>
    </row>
    <row r="1219" spans="1:25">
      <c r="A1219" s="66" t="s">
        <v>467</v>
      </c>
      <c r="B1219" s="66" t="s">
        <v>467</v>
      </c>
      <c r="C1219" s="67"/>
      <c r="D1219" s="68"/>
      <c r="E1219" s="69"/>
      <c r="F1219" s="70"/>
      <c r="G1219" s="67"/>
      <c r="H1219" s="71"/>
      <c r="I1219" s="72"/>
      <c r="J1219" s="72"/>
      <c r="K1219" s="36"/>
      <c r="L1219" s="79"/>
      <c r="M1219" s="79"/>
      <c r="N1219" s="74"/>
      <c r="O1219" s="81" t="s">
        <v>179</v>
      </c>
      <c r="P1219" s="83">
        <v>41564.572442129633</v>
      </c>
      <c r="Q1219" s="81" t="s">
        <v>1512</v>
      </c>
      <c r="R1219" s="81"/>
      <c r="S1219" s="81"/>
      <c r="T1219" s="81" t="s">
        <v>2393</v>
      </c>
      <c r="U1219" s="83">
        <v>41564.572442129633</v>
      </c>
      <c r="V1219" s="85" t="s">
        <v>3583</v>
      </c>
      <c r="W1219" s="81"/>
      <c r="X1219" s="81"/>
      <c r="Y1219" s="84" t="s">
        <v>5398</v>
      </c>
    </row>
    <row r="1220" spans="1:25">
      <c r="A1220" s="66" t="s">
        <v>467</v>
      </c>
      <c r="B1220" s="66" t="s">
        <v>467</v>
      </c>
      <c r="C1220" s="67"/>
      <c r="D1220" s="68"/>
      <c r="E1220" s="69"/>
      <c r="F1220" s="70"/>
      <c r="G1220" s="67"/>
      <c r="H1220" s="71"/>
      <c r="I1220" s="72"/>
      <c r="J1220" s="72"/>
      <c r="K1220" s="36"/>
      <c r="L1220" s="79"/>
      <c r="M1220" s="79"/>
      <c r="N1220" s="74"/>
      <c r="O1220" s="81" t="s">
        <v>179</v>
      </c>
      <c r="P1220" s="83">
        <v>41564.573946759258</v>
      </c>
      <c r="Q1220" s="81" t="s">
        <v>1513</v>
      </c>
      <c r="R1220" s="81"/>
      <c r="S1220" s="81"/>
      <c r="T1220" s="81" t="s">
        <v>2393</v>
      </c>
      <c r="U1220" s="83">
        <v>41564.573946759258</v>
      </c>
      <c r="V1220" s="85" t="s">
        <v>3584</v>
      </c>
      <c r="W1220" s="81"/>
      <c r="X1220" s="81"/>
      <c r="Y1220" s="84" t="s">
        <v>5399</v>
      </c>
    </row>
    <row r="1221" spans="1:25">
      <c r="A1221" s="66" t="s">
        <v>467</v>
      </c>
      <c r="B1221" s="66" t="s">
        <v>493</v>
      </c>
      <c r="C1221" s="67"/>
      <c r="D1221" s="68"/>
      <c r="E1221" s="69"/>
      <c r="F1221" s="70"/>
      <c r="G1221" s="67"/>
      <c r="H1221" s="71"/>
      <c r="I1221" s="72"/>
      <c r="J1221" s="72"/>
      <c r="K1221" s="36"/>
      <c r="L1221" s="79"/>
      <c r="M1221" s="79"/>
      <c r="N1221" s="74"/>
      <c r="O1221" s="81" t="s">
        <v>621</v>
      </c>
      <c r="P1221" s="83">
        <v>41564.576354166667</v>
      </c>
      <c r="Q1221" s="81" t="s">
        <v>1514</v>
      </c>
      <c r="R1221" s="81"/>
      <c r="S1221" s="81"/>
      <c r="T1221" s="81" t="s">
        <v>2393</v>
      </c>
      <c r="U1221" s="83">
        <v>41564.576354166667</v>
      </c>
      <c r="V1221" s="85" t="s">
        <v>3585</v>
      </c>
      <c r="W1221" s="81"/>
      <c r="X1221" s="81"/>
      <c r="Y1221" s="84" t="s">
        <v>5400</v>
      </c>
    </row>
    <row r="1222" spans="1:25">
      <c r="A1222" s="66" t="s">
        <v>467</v>
      </c>
      <c r="B1222" s="66" t="s">
        <v>467</v>
      </c>
      <c r="C1222" s="67"/>
      <c r="D1222" s="68"/>
      <c r="E1222" s="69"/>
      <c r="F1222" s="70"/>
      <c r="G1222" s="67"/>
      <c r="H1222" s="71"/>
      <c r="I1222" s="72"/>
      <c r="J1222" s="72"/>
      <c r="K1222" s="36"/>
      <c r="L1222" s="79"/>
      <c r="M1222" s="79"/>
      <c r="N1222" s="74"/>
      <c r="O1222" s="81" t="s">
        <v>179</v>
      </c>
      <c r="P1222" s="83">
        <v>41564.581388888888</v>
      </c>
      <c r="Q1222" s="81" t="s">
        <v>1515</v>
      </c>
      <c r="R1222" s="81"/>
      <c r="S1222" s="81"/>
      <c r="T1222" s="81" t="s">
        <v>2504</v>
      </c>
      <c r="U1222" s="83">
        <v>41564.581388888888</v>
      </c>
      <c r="V1222" s="85" t="s">
        <v>3586</v>
      </c>
      <c r="W1222" s="81"/>
      <c r="X1222" s="81"/>
      <c r="Y1222" s="84" t="s">
        <v>5401</v>
      </c>
    </row>
    <row r="1223" spans="1:25">
      <c r="A1223" s="66" t="s">
        <v>467</v>
      </c>
      <c r="B1223" s="66" t="s">
        <v>489</v>
      </c>
      <c r="C1223" s="67"/>
      <c r="D1223" s="68"/>
      <c r="E1223" s="69"/>
      <c r="F1223" s="70"/>
      <c r="G1223" s="67"/>
      <c r="H1223" s="71"/>
      <c r="I1223" s="72"/>
      <c r="J1223" s="72"/>
      <c r="K1223" s="36"/>
      <c r="L1223" s="79"/>
      <c r="M1223" s="79"/>
      <c r="N1223" s="74"/>
      <c r="O1223" s="81" t="s">
        <v>622</v>
      </c>
      <c r="P1223" s="83">
        <v>41564.589375000003</v>
      </c>
      <c r="Q1223" s="81" t="s">
        <v>676</v>
      </c>
      <c r="R1223" s="85" t="s">
        <v>2145</v>
      </c>
      <c r="S1223" s="81" t="s">
        <v>2338</v>
      </c>
      <c r="T1223" s="81" t="s">
        <v>2393</v>
      </c>
      <c r="U1223" s="83">
        <v>41564.589375000003</v>
      </c>
      <c r="V1223" s="85" t="s">
        <v>3587</v>
      </c>
      <c r="W1223" s="81"/>
      <c r="X1223" s="81"/>
      <c r="Y1223" s="84" t="s">
        <v>5402</v>
      </c>
    </row>
    <row r="1224" spans="1:25">
      <c r="A1224" s="66" t="s">
        <v>467</v>
      </c>
      <c r="B1224" s="66" t="s">
        <v>467</v>
      </c>
      <c r="C1224" s="67"/>
      <c r="D1224" s="68"/>
      <c r="E1224" s="69"/>
      <c r="F1224" s="70"/>
      <c r="G1224" s="67"/>
      <c r="H1224" s="71"/>
      <c r="I1224" s="72"/>
      <c r="J1224" s="72"/>
      <c r="K1224" s="36"/>
      <c r="L1224" s="79"/>
      <c r="M1224" s="79"/>
      <c r="N1224" s="74"/>
      <c r="O1224" s="81" t="s">
        <v>179</v>
      </c>
      <c r="P1224" s="83">
        <v>41564.663344907407</v>
      </c>
      <c r="Q1224" s="81" t="s">
        <v>1516</v>
      </c>
      <c r="R1224" s="81"/>
      <c r="S1224" s="81"/>
      <c r="T1224" s="81" t="s">
        <v>2393</v>
      </c>
      <c r="U1224" s="83">
        <v>41564.663344907407</v>
      </c>
      <c r="V1224" s="85" t="s">
        <v>3588</v>
      </c>
      <c r="W1224" s="81"/>
      <c r="X1224" s="81"/>
      <c r="Y1224" s="84" t="s">
        <v>5403</v>
      </c>
    </row>
    <row r="1225" spans="1:25">
      <c r="A1225" s="66" t="s">
        <v>467</v>
      </c>
      <c r="B1225" s="66" t="s">
        <v>467</v>
      </c>
      <c r="C1225" s="67"/>
      <c r="D1225" s="68"/>
      <c r="E1225" s="69"/>
      <c r="F1225" s="70"/>
      <c r="G1225" s="67"/>
      <c r="H1225" s="71"/>
      <c r="I1225" s="72"/>
      <c r="J1225" s="72"/>
      <c r="K1225" s="36"/>
      <c r="L1225" s="79"/>
      <c r="M1225" s="79"/>
      <c r="N1225" s="74"/>
      <c r="O1225" s="81" t="s">
        <v>179</v>
      </c>
      <c r="P1225" s="83">
        <v>41564.856944444444</v>
      </c>
      <c r="Q1225" s="81" t="s">
        <v>1517</v>
      </c>
      <c r="R1225" s="81"/>
      <c r="S1225" s="81"/>
      <c r="T1225" s="81" t="s">
        <v>2393</v>
      </c>
      <c r="U1225" s="83">
        <v>41564.856944444444</v>
      </c>
      <c r="V1225" s="85" t="s">
        <v>3589</v>
      </c>
      <c r="W1225" s="81"/>
      <c r="X1225" s="81"/>
      <c r="Y1225" s="84" t="s">
        <v>5404</v>
      </c>
    </row>
    <row r="1226" spans="1:25">
      <c r="A1226" s="66" t="s">
        <v>467</v>
      </c>
      <c r="B1226" s="66" t="s">
        <v>467</v>
      </c>
      <c r="C1226" s="67"/>
      <c r="D1226" s="68"/>
      <c r="E1226" s="69"/>
      <c r="F1226" s="70"/>
      <c r="G1226" s="67"/>
      <c r="H1226" s="71"/>
      <c r="I1226" s="72"/>
      <c r="J1226" s="72"/>
      <c r="K1226" s="36"/>
      <c r="L1226" s="79"/>
      <c r="M1226" s="79"/>
      <c r="N1226" s="74"/>
      <c r="O1226" s="81" t="s">
        <v>179</v>
      </c>
      <c r="P1226" s="83">
        <v>41564.861724537041</v>
      </c>
      <c r="Q1226" s="81" t="s">
        <v>1518</v>
      </c>
      <c r="R1226" s="81"/>
      <c r="S1226" s="81"/>
      <c r="T1226" s="81" t="s">
        <v>2393</v>
      </c>
      <c r="U1226" s="83">
        <v>41564.861724537041</v>
      </c>
      <c r="V1226" s="85" t="s">
        <v>3590</v>
      </c>
      <c r="W1226" s="81"/>
      <c r="X1226" s="81"/>
      <c r="Y1226" s="84" t="s">
        <v>5405</v>
      </c>
    </row>
    <row r="1227" spans="1:25">
      <c r="A1227" s="66" t="s">
        <v>467</v>
      </c>
      <c r="B1227" s="66" t="s">
        <v>467</v>
      </c>
      <c r="C1227" s="67"/>
      <c r="D1227" s="68"/>
      <c r="E1227" s="69"/>
      <c r="F1227" s="70"/>
      <c r="G1227" s="67"/>
      <c r="H1227" s="71"/>
      <c r="I1227" s="72"/>
      <c r="J1227" s="72"/>
      <c r="K1227" s="36"/>
      <c r="L1227" s="79"/>
      <c r="M1227" s="79"/>
      <c r="N1227" s="74"/>
      <c r="O1227" s="81" t="s">
        <v>179</v>
      </c>
      <c r="P1227" s="83">
        <v>41564.863599537035</v>
      </c>
      <c r="Q1227" s="81" t="s">
        <v>1519</v>
      </c>
      <c r="R1227" s="85" t="s">
        <v>2262</v>
      </c>
      <c r="S1227" s="81" t="s">
        <v>2375</v>
      </c>
      <c r="T1227" s="81" t="s">
        <v>2393</v>
      </c>
      <c r="U1227" s="83">
        <v>41564.863599537035</v>
      </c>
      <c r="V1227" s="85" t="s">
        <v>3591</v>
      </c>
      <c r="W1227" s="81"/>
      <c r="X1227" s="81"/>
      <c r="Y1227" s="84" t="s">
        <v>5406</v>
      </c>
    </row>
    <row r="1228" spans="1:25">
      <c r="A1228" s="66" t="s">
        <v>467</v>
      </c>
      <c r="B1228" s="66" t="s">
        <v>467</v>
      </c>
      <c r="C1228" s="67"/>
      <c r="D1228" s="68"/>
      <c r="E1228" s="69"/>
      <c r="F1228" s="70"/>
      <c r="G1228" s="67"/>
      <c r="H1228" s="71"/>
      <c r="I1228" s="72"/>
      <c r="J1228" s="72"/>
      <c r="K1228" s="36"/>
      <c r="L1228" s="79"/>
      <c r="M1228" s="79"/>
      <c r="N1228" s="74"/>
      <c r="O1228" s="81" t="s">
        <v>179</v>
      </c>
      <c r="P1228" s="83">
        <v>41564.86414351852</v>
      </c>
      <c r="Q1228" s="81" t="s">
        <v>1520</v>
      </c>
      <c r="R1228" s="81"/>
      <c r="S1228" s="81"/>
      <c r="T1228" s="81" t="s">
        <v>2505</v>
      </c>
      <c r="U1228" s="83">
        <v>41564.86414351852</v>
      </c>
      <c r="V1228" s="85" t="s">
        <v>3592</v>
      </c>
      <c r="W1228" s="81"/>
      <c r="X1228" s="81"/>
      <c r="Y1228" s="84" t="s">
        <v>5407</v>
      </c>
    </row>
    <row r="1229" spans="1:25">
      <c r="A1229" s="66" t="s">
        <v>467</v>
      </c>
      <c r="B1229" s="66" t="s">
        <v>494</v>
      </c>
      <c r="C1229" s="67"/>
      <c r="D1229" s="68"/>
      <c r="E1229" s="69"/>
      <c r="F1229" s="70"/>
      <c r="G1229" s="67"/>
      <c r="H1229" s="71"/>
      <c r="I1229" s="72"/>
      <c r="J1229" s="72"/>
      <c r="K1229" s="36"/>
      <c r="L1229" s="79"/>
      <c r="M1229" s="79"/>
      <c r="N1229" s="74"/>
      <c r="O1229" s="81" t="s">
        <v>622</v>
      </c>
      <c r="P1229" s="83">
        <v>41565.104120370372</v>
      </c>
      <c r="Q1229" s="81" t="s">
        <v>1521</v>
      </c>
      <c r="R1229" s="81"/>
      <c r="S1229" s="81"/>
      <c r="T1229" s="81" t="s">
        <v>2393</v>
      </c>
      <c r="U1229" s="83">
        <v>41565.104120370372</v>
      </c>
      <c r="V1229" s="85" t="s">
        <v>3593</v>
      </c>
      <c r="W1229" s="81"/>
      <c r="X1229" s="81"/>
      <c r="Y1229" s="84" t="s">
        <v>5408</v>
      </c>
    </row>
    <row r="1230" spans="1:25">
      <c r="A1230" s="66" t="s">
        <v>467</v>
      </c>
      <c r="B1230" s="66" t="s">
        <v>467</v>
      </c>
      <c r="C1230" s="67"/>
      <c r="D1230" s="68"/>
      <c r="E1230" s="69"/>
      <c r="F1230" s="70"/>
      <c r="G1230" s="67"/>
      <c r="H1230" s="71"/>
      <c r="I1230" s="72"/>
      <c r="J1230" s="72"/>
      <c r="K1230" s="36"/>
      <c r="L1230" s="79"/>
      <c r="M1230" s="79"/>
      <c r="N1230" s="74"/>
      <c r="O1230" s="81" t="s">
        <v>179</v>
      </c>
      <c r="P1230" s="83">
        <v>41568.931226851855</v>
      </c>
      <c r="Q1230" s="81" t="s">
        <v>1522</v>
      </c>
      <c r="R1230" s="81"/>
      <c r="S1230" s="81"/>
      <c r="T1230" s="81" t="s">
        <v>2470</v>
      </c>
      <c r="U1230" s="83">
        <v>41568.931226851855</v>
      </c>
      <c r="V1230" s="85" t="s">
        <v>3594</v>
      </c>
      <c r="W1230" s="81"/>
      <c r="X1230" s="81"/>
      <c r="Y1230" s="84" t="s">
        <v>5409</v>
      </c>
    </row>
    <row r="1231" spans="1:25">
      <c r="A1231" s="66" t="s">
        <v>467</v>
      </c>
      <c r="B1231" s="66" t="s">
        <v>494</v>
      </c>
      <c r="C1231" s="67"/>
      <c r="D1231" s="68"/>
      <c r="E1231" s="69"/>
      <c r="F1231" s="70"/>
      <c r="G1231" s="67"/>
      <c r="H1231" s="71"/>
      <c r="I1231" s="72"/>
      <c r="J1231" s="72"/>
      <c r="K1231" s="36"/>
      <c r="L1231" s="79"/>
      <c r="M1231" s="79"/>
      <c r="N1231" s="74"/>
      <c r="O1231" s="81" t="s">
        <v>621</v>
      </c>
      <c r="P1231" s="83">
        <v>41569.89234953704</v>
      </c>
      <c r="Q1231" s="81" t="s">
        <v>1523</v>
      </c>
      <c r="R1231" s="81"/>
      <c r="S1231" s="81"/>
      <c r="T1231" s="81" t="s">
        <v>2393</v>
      </c>
      <c r="U1231" s="83">
        <v>41569.89234953704</v>
      </c>
      <c r="V1231" s="85" t="s">
        <v>3595</v>
      </c>
      <c r="W1231" s="81"/>
      <c r="X1231" s="81"/>
      <c r="Y1231" s="84" t="s">
        <v>5410</v>
      </c>
    </row>
    <row r="1232" spans="1:25">
      <c r="A1232" s="66" t="s">
        <v>468</v>
      </c>
      <c r="B1232" s="66" t="s">
        <v>468</v>
      </c>
      <c r="C1232" s="67"/>
      <c r="D1232" s="68"/>
      <c r="E1232" s="69"/>
      <c r="F1232" s="70"/>
      <c r="G1232" s="67"/>
      <c r="H1232" s="71"/>
      <c r="I1232" s="72"/>
      <c r="J1232" s="72"/>
      <c r="K1232" s="36"/>
      <c r="L1232" s="79"/>
      <c r="M1232" s="79"/>
      <c r="N1232" s="74"/>
      <c r="O1232" s="81" t="s">
        <v>179</v>
      </c>
      <c r="P1232" s="83">
        <v>41569.909212962964</v>
      </c>
      <c r="Q1232" s="81" t="s">
        <v>1524</v>
      </c>
      <c r="R1232" s="85" t="s">
        <v>2263</v>
      </c>
      <c r="S1232" s="81" t="s">
        <v>2376</v>
      </c>
      <c r="T1232" s="81" t="s">
        <v>2506</v>
      </c>
      <c r="U1232" s="83">
        <v>41569.909212962964</v>
      </c>
      <c r="V1232" s="85" t="s">
        <v>3596</v>
      </c>
      <c r="W1232" s="81"/>
      <c r="X1232" s="81"/>
      <c r="Y1232" s="84" t="s">
        <v>5411</v>
      </c>
    </row>
    <row r="1233" spans="1:25">
      <c r="A1233" s="66" t="s">
        <v>469</v>
      </c>
      <c r="B1233" s="66" t="s">
        <v>469</v>
      </c>
      <c r="C1233" s="67"/>
      <c r="D1233" s="68"/>
      <c r="E1233" s="69"/>
      <c r="F1233" s="70"/>
      <c r="G1233" s="67"/>
      <c r="H1233" s="71"/>
      <c r="I1233" s="72"/>
      <c r="J1233" s="72"/>
      <c r="K1233" s="36"/>
      <c r="L1233" s="79"/>
      <c r="M1233" s="79"/>
      <c r="N1233" s="74"/>
      <c r="O1233" s="81" t="s">
        <v>179</v>
      </c>
      <c r="P1233" s="83">
        <v>41566.721180555556</v>
      </c>
      <c r="Q1233" s="81" t="s">
        <v>1525</v>
      </c>
      <c r="R1233" s="81"/>
      <c r="S1233" s="81"/>
      <c r="T1233" s="81" t="s">
        <v>2393</v>
      </c>
      <c r="U1233" s="83">
        <v>41566.721180555556</v>
      </c>
      <c r="V1233" s="85" t="s">
        <v>3597</v>
      </c>
      <c r="W1233" s="81"/>
      <c r="X1233" s="81"/>
      <c r="Y1233" s="84" t="s">
        <v>5412</v>
      </c>
    </row>
    <row r="1234" spans="1:25">
      <c r="A1234" s="66" t="s">
        <v>469</v>
      </c>
      <c r="B1234" s="66" t="s">
        <v>470</v>
      </c>
      <c r="C1234" s="67"/>
      <c r="D1234" s="68"/>
      <c r="E1234" s="69"/>
      <c r="F1234" s="70"/>
      <c r="G1234" s="67"/>
      <c r="H1234" s="71"/>
      <c r="I1234" s="72"/>
      <c r="J1234" s="72"/>
      <c r="K1234" s="36"/>
      <c r="L1234" s="79"/>
      <c r="M1234" s="79"/>
      <c r="N1234" s="74"/>
      <c r="O1234" s="81" t="s">
        <v>622</v>
      </c>
      <c r="P1234" s="83">
        <v>41566.728425925925</v>
      </c>
      <c r="Q1234" s="81" t="s">
        <v>1526</v>
      </c>
      <c r="R1234" s="81"/>
      <c r="S1234" s="81"/>
      <c r="T1234" s="81" t="s">
        <v>2393</v>
      </c>
      <c r="U1234" s="83">
        <v>41566.728425925925</v>
      </c>
      <c r="V1234" s="85" t="s">
        <v>3598</v>
      </c>
      <c r="W1234" s="81"/>
      <c r="X1234" s="81"/>
      <c r="Y1234" s="84" t="s">
        <v>5413</v>
      </c>
    </row>
    <row r="1235" spans="1:25">
      <c r="A1235" s="66" t="s">
        <v>413</v>
      </c>
      <c r="B1235" s="66" t="s">
        <v>469</v>
      </c>
      <c r="C1235" s="67"/>
      <c r="D1235" s="68"/>
      <c r="E1235" s="69"/>
      <c r="F1235" s="70"/>
      <c r="G1235" s="67"/>
      <c r="H1235" s="71"/>
      <c r="I1235" s="72"/>
      <c r="J1235" s="72"/>
      <c r="K1235" s="36"/>
      <c r="L1235" s="79"/>
      <c r="M1235" s="79"/>
      <c r="N1235" s="74"/>
      <c r="O1235" s="81" t="s">
        <v>622</v>
      </c>
      <c r="P1235" s="83">
        <v>41567.953587962962</v>
      </c>
      <c r="Q1235" s="81" t="s">
        <v>1527</v>
      </c>
      <c r="R1235" s="81"/>
      <c r="S1235" s="81"/>
      <c r="T1235" s="81" t="s">
        <v>2393</v>
      </c>
      <c r="U1235" s="83">
        <v>41567.953587962962</v>
      </c>
      <c r="V1235" s="85" t="s">
        <v>3599</v>
      </c>
      <c r="W1235" s="81"/>
      <c r="X1235" s="81"/>
      <c r="Y1235" s="84" t="s">
        <v>5414</v>
      </c>
    </row>
    <row r="1236" spans="1:25">
      <c r="A1236" s="66" t="s">
        <v>470</v>
      </c>
      <c r="B1236" s="66" t="s">
        <v>469</v>
      </c>
      <c r="C1236" s="67"/>
      <c r="D1236" s="68"/>
      <c r="E1236" s="69"/>
      <c r="F1236" s="70"/>
      <c r="G1236" s="67"/>
      <c r="H1236" s="71"/>
      <c r="I1236" s="72"/>
      <c r="J1236" s="72"/>
      <c r="K1236" s="36"/>
      <c r="L1236" s="79"/>
      <c r="M1236" s="79"/>
      <c r="N1236" s="74"/>
      <c r="O1236" s="81" t="s">
        <v>622</v>
      </c>
      <c r="P1236" s="83">
        <v>41566.880925925929</v>
      </c>
      <c r="Q1236" s="81" t="s">
        <v>1527</v>
      </c>
      <c r="R1236" s="81"/>
      <c r="S1236" s="81"/>
      <c r="T1236" s="81" t="s">
        <v>2393</v>
      </c>
      <c r="U1236" s="83">
        <v>41566.880925925929</v>
      </c>
      <c r="V1236" s="85" t="s">
        <v>3600</v>
      </c>
      <c r="W1236" s="81"/>
      <c r="X1236" s="81"/>
      <c r="Y1236" s="84" t="s">
        <v>5415</v>
      </c>
    </row>
    <row r="1237" spans="1:25">
      <c r="A1237" s="66" t="s">
        <v>470</v>
      </c>
      <c r="B1237" s="66" t="s">
        <v>469</v>
      </c>
      <c r="C1237" s="67"/>
      <c r="D1237" s="68"/>
      <c r="E1237" s="69"/>
      <c r="F1237" s="70"/>
      <c r="G1237" s="67"/>
      <c r="H1237" s="71"/>
      <c r="I1237" s="72"/>
      <c r="J1237" s="72"/>
      <c r="K1237" s="36"/>
      <c r="L1237" s="79"/>
      <c r="M1237" s="79"/>
      <c r="N1237" s="74"/>
      <c r="O1237" s="81" t="s">
        <v>622</v>
      </c>
      <c r="P1237" s="83">
        <v>41566.91684027778</v>
      </c>
      <c r="Q1237" s="81" t="s">
        <v>1528</v>
      </c>
      <c r="R1237" s="81"/>
      <c r="S1237" s="81"/>
      <c r="T1237" s="81" t="s">
        <v>2393</v>
      </c>
      <c r="U1237" s="83">
        <v>41566.91684027778</v>
      </c>
      <c r="V1237" s="85" t="s">
        <v>3601</v>
      </c>
      <c r="W1237" s="81">
        <v>38.917051319999999</v>
      </c>
      <c r="X1237" s="81">
        <v>-77.042016029999999</v>
      </c>
      <c r="Y1237" s="84" t="s">
        <v>5416</v>
      </c>
    </row>
    <row r="1238" spans="1:25">
      <c r="A1238" s="66" t="s">
        <v>466</v>
      </c>
      <c r="B1238" s="66" t="s">
        <v>466</v>
      </c>
      <c r="C1238" s="67"/>
      <c r="D1238" s="68"/>
      <c r="E1238" s="69"/>
      <c r="F1238" s="70"/>
      <c r="G1238" s="67"/>
      <c r="H1238" s="71"/>
      <c r="I1238" s="72"/>
      <c r="J1238" s="72"/>
      <c r="K1238" s="36"/>
      <c r="L1238" s="79"/>
      <c r="M1238" s="79"/>
      <c r="N1238" s="74"/>
      <c r="O1238" s="81" t="s">
        <v>179</v>
      </c>
      <c r="P1238" s="83">
        <v>41563.693680555552</v>
      </c>
      <c r="Q1238" s="81" t="s">
        <v>1529</v>
      </c>
      <c r="R1238" s="81"/>
      <c r="S1238" s="81"/>
      <c r="T1238" s="81" t="s">
        <v>2393</v>
      </c>
      <c r="U1238" s="83">
        <v>41563.693680555552</v>
      </c>
      <c r="V1238" s="85" t="s">
        <v>3602</v>
      </c>
      <c r="W1238" s="81"/>
      <c r="X1238" s="81"/>
      <c r="Y1238" s="84" t="s">
        <v>5417</v>
      </c>
    </row>
    <row r="1239" spans="1:25">
      <c r="A1239" s="66" t="s">
        <v>466</v>
      </c>
      <c r="B1239" s="66" t="s">
        <v>466</v>
      </c>
      <c r="C1239" s="67"/>
      <c r="D1239" s="68"/>
      <c r="E1239" s="69"/>
      <c r="F1239" s="70"/>
      <c r="G1239" s="67"/>
      <c r="H1239" s="71"/>
      <c r="I1239" s="72"/>
      <c r="J1239" s="72"/>
      <c r="K1239" s="36"/>
      <c r="L1239" s="79"/>
      <c r="M1239" s="79"/>
      <c r="N1239" s="74"/>
      <c r="O1239" s="81" t="s">
        <v>179</v>
      </c>
      <c r="P1239" s="83">
        <v>41564.594236111108</v>
      </c>
      <c r="Q1239" s="81" t="s">
        <v>1530</v>
      </c>
      <c r="R1239" s="81"/>
      <c r="S1239" s="81"/>
      <c r="T1239" s="81" t="s">
        <v>2507</v>
      </c>
      <c r="U1239" s="83">
        <v>41564.594236111108</v>
      </c>
      <c r="V1239" s="85" t="s">
        <v>3603</v>
      </c>
      <c r="W1239" s="81"/>
      <c r="X1239" s="81"/>
      <c r="Y1239" s="84" t="s">
        <v>5418</v>
      </c>
    </row>
    <row r="1240" spans="1:25">
      <c r="A1240" s="66" t="s">
        <v>466</v>
      </c>
      <c r="B1240" s="66" t="s">
        <v>488</v>
      </c>
      <c r="C1240" s="67"/>
      <c r="D1240" s="68"/>
      <c r="E1240" s="69"/>
      <c r="F1240" s="70"/>
      <c r="G1240" s="67"/>
      <c r="H1240" s="71"/>
      <c r="I1240" s="72"/>
      <c r="J1240" s="72"/>
      <c r="K1240" s="36"/>
      <c r="L1240" s="79"/>
      <c r="M1240" s="79"/>
      <c r="N1240" s="74"/>
      <c r="O1240" s="81" t="s">
        <v>621</v>
      </c>
      <c r="P1240" s="83">
        <v>41564.617268518516</v>
      </c>
      <c r="Q1240" s="81" t="s">
        <v>1531</v>
      </c>
      <c r="R1240" s="81"/>
      <c r="S1240" s="81"/>
      <c r="T1240" s="81" t="s">
        <v>2393</v>
      </c>
      <c r="U1240" s="83">
        <v>41564.617268518516</v>
      </c>
      <c r="V1240" s="85" t="s">
        <v>3604</v>
      </c>
      <c r="W1240" s="81"/>
      <c r="X1240" s="81"/>
      <c r="Y1240" s="84" t="s">
        <v>5419</v>
      </c>
    </row>
    <row r="1241" spans="1:25">
      <c r="A1241" s="66" t="s">
        <v>466</v>
      </c>
      <c r="B1241" s="66" t="s">
        <v>466</v>
      </c>
      <c r="C1241" s="67"/>
      <c r="D1241" s="68"/>
      <c r="E1241" s="69"/>
      <c r="F1241" s="70"/>
      <c r="G1241" s="67"/>
      <c r="H1241" s="71"/>
      <c r="I1241" s="72"/>
      <c r="J1241" s="72"/>
      <c r="K1241" s="36"/>
      <c r="L1241" s="79"/>
      <c r="M1241" s="79"/>
      <c r="N1241" s="74"/>
      <c r="O1241" s="81" t="s">
        <v>179</v>
      </c>
      <c r="P1241" s="83">
        <v>41566.786134259259</v>
      </c>
      <c r="Q1241" s="81" t="s">
        <v>1532</v>
      </c>
      <c r="R1241" s="81"/>
      <c r="S1241" s="81"/>
      <c r="T1241" s="81" t="s">
        <v>2393</v>
      </c>
      <c r="U1241" s="83">
        <v>41566.786134259259</v>
      </c>
      <c r="V1241" s="85" t="s">
        <v>3605</v>
      </c>
      <c r="W1241" s="81"/>
      <c r="X1241" s="81"/>
      <c r="Y1241" s="84" t="s">
        <v>5420</v>
      </c>
    </row>
    <row r="1242" spans="1:25">
      <c r="A1242" s="66" t="s">
        <v>470</v>
      </c>
      <c r="B1242" s="66" t="s">
        <v>466</v>
      </c>
      <c r="C1242" s="67"/>
      <c r="D1242" s="68"/>
      <c r="E1242" s="69"/>
      <c r="F1242" s="70"/>
      <c r="G1242" s="67"/>
      <c r="H1242" s="71"/>
      <c r="I1242" s="72"/>
      <c r="J1242" s="72"/>
      <c r="K1242" s="36"/>
      <c r="L1242" s="79"/>
      <c r="M1242" s="79"/>
      <c r="N1242" s="74"/>
      <c r="O1242" s="81" t="s">
        <v>622</v>
      </c>
      <c r="P1242" s="83">
        <v>41568.981203703705</v>
      </c>
      <c r="Q1242" s="81" t="s">
        <v>1533</v>
      </c>
      <c r="R1242" s="81"/>
      <c r="S1242" s="81"/>
      <c r="T1242" s="81" t="s">
        <v>2393</v>
      </c>
      <c r="U1242" s="83">
        <v>41568.981203703705</v>
      </c>
      <c r="V1242" s="85" t="s">
        <v>3606</v>
      </c>
      <c r="W1242" s="81"/>
      <c r="X1242" s="81"/>
      <c r="Y1242" s="84" t="s">
        <v>5421</v>
      </c>
    </row>
    <row r="1243" spans="1:25">
      <c r="A1243" s="66" t="s">
        <v>471</v>
      </c>
      <c r="B1243" s="66" t="s">
        <v>489</v>
      </c>
      <c r="C1243" s="67"/>
      <c r="D1243" s="68"/>
      <c r="E1243" s="69"/>
      <c r="F1243" s="70"/>
      <c r="G1243" s="67"/>
      <c r="H1243" s="71"/>
      <c r="I1243" s="72"/>
      <c r="J1243" s="72"/>
      <c r="K1243" s="36"/>
      <c r="L1243" s="79"/>
      <c r="M1243" s="79"/>
      <c r="N1243" s="74"/>
      <c r="O1243" s="81" t="s">
        <v>622</v>
      </c>
      <c r="P1243" s="83">
        <v>41570.066793981481</v>
      </c>
      <c r="Q1243" s="81" t="s">
        <v>1534</v>
      </c>
      <c r="R1243" s="81"/>
      <c r="S1243" s="81"/>
      <c r="T1243" s="81" t="s">
        <v>2393</v>
      </c>
      <c r="U1243" s="83">
        <v>41570.066793981481</v>
      </c>
      <c r="V1243" s="85" t="s">
        <v>3607</v>
      </c>
      <c r="W1243" s="81"/>
      <c r="X1243" s="81"/>
      <c r="Y1243" s="84" t="s">
        <v>5422</v>
      </c>
    </row>
    <row r="1244" spans="1:25">
      <c r="A1244" s="66" t="s">
        <v>472</v>
      </c>
      <c r="B1244" s="66" t="s">
        <v>472</v>
      </c>
      <c r="C1244" s="67"/>
      <c r="D1244" s="68"/>
      <c r="E1244" s="69"/>
      <c r="F1244" s="70"/>
      <c r="G1244" s="67"/>
      <c r="H1244" s="71"/>
      <c r="I1244" s="72"/>
      <c r="J1244" s="72"/>
      <c r="K1244" s="36"/>
      <c r="L1244" s="79"/>
      <c r="M1244" s="79"/>
      <c r="N1244" s="74"/>
      <c r="O1244" s="81" t="s">
        <v>179</v>
      </c>
      <c r="P1244" s="83">
        <v>41570.294340277775</v>
      </c>
      <c r="Q1244" s="81" t="s">
        <v>1535</v>
      </c>
      <c r="R1244" s="81"/>
      <c r="S1244" s="81"/>
      <c r="T1244" s="81" t="s">
        <v>2393</v>
      </c>
      <c r="U1244" s="83">
        <v>41570.294340277775</v>
      </c>
      <c r="V1244" s="85" t="s">
        <v>3608</v>
      </c>
      <c r="W1244" s="81"/>
      <c r="X1244" s="81"/>
      <c r="Y1244" s="84" t="s">
        <v>5423</v>
      </c>
    </row>
    <row r="1245" spans="1:25">
      <c r="A1245" s="66" t="s">
        <v>473</v>
      </c>
      <c r="B1245" s="66" t="s">
        <v>388</v>
      </c>
      <c r="C1245" s="67"/>
      <c r="D1245" s="68"/>
      <c r="E1245" s="69"/>
      <c r="F1245" s="70"/>
      <c r="G1245" s="67"/>
      <c r="H1245" s="71"/>
      <c r="I1245" s="72"/>
      <c r="J1245" s="72"/>
      <c r="K1245" s="36"/>
      <c r="L1245" s="79"/>
      <c r="M1245" s="79"/>
      <c r="N1245" s="74"/>
      <c r="O1245" s="81" t="s">
        <v>622</v>
      </c>
      <c r="P1245" s="83">
        <v>41570.314641203702</v>
      </c>
      <c r="Q1245" s="81" t="s">
        <v>1536</v>
      </c>
      <c r="R1245" s="85" t="s">
        <v>2264</v>
      </c>
      <c r="S1245" s="81" t="s">
        <v>2377</v>
      </c>
      <c r="T1245" s="81" t="s">
        <v>2508</v>
      </c>
      <c r="U1245" s="83">
        <v>41570.314641203702</v>
      </c>
      <c r="V1245" s="85" t="s">
        <v>3609</v>
      </c>
      <c r="W1245" s="81"/>
      <c r="X1245" s="81"/>
      <c r="Y1245" s="84" t="s">
        <v>5424</v>
      </c>
    </row>
    <row r="1246" spans="1:25">
      <c r="A1246" s="66" t="s">
        <v>474</v>
      </c>
      <c r="B1246" s="66" t="s">
        <v>489</v>
      </c>
      <c r="C1246" s="67"/>
      <c r="D1246" s="68"/>
      <c r="E1246" s="69"/>
      <c r="F1246" s="70"/>
      <c r="G1246" s="67"/>
      <c r="H1246" s="71"/>
      <c r="I1246" s="72"/>
      <c r="J1246" s="72"/>
      <c r="K1246" s="36"/>
      <c r="L1246" s="79"/>
      <c r="M1246" s="79"/>
      <c r="N1246" s="74"/>
      <c r="O1246" s="81" t="s">
        <v>622</v>
      </c>
      <c r="P1246" s="83">
        <v>41565.478182870371</v>
      </c>
      <c r="Q1246" s="81" t="s">
        <v>1310</v>
      </c>
      <c r="R1246" s="85" t="s">
        <v>2164</v>
      </c>
      <c r="S1246" s="81" t="s">
        <v>2338</v>
      </c>
      <c r="T1246" s="81" t="s">
        <v>2393</v>
      </c>
      <c r="U1246" s="83">
        <v>41565.478182870371</v>
      </c>
      <c r="V1246" s="85" t="s">
        <v>3610</v>
      </c>
      <c r="W1246" s="81"/>
      <c r="X1246" s="81"/>
      <c r="Y1246" s="84" t="s">
        <v>5425</v>
      </c>
    </row>
    <row r="1247" spans="1:25">
      <c r="A1247" s="66" t="s">
        <v>474</v>
      </c>
      <c r="B1247" s="66" t="s">
        <v>489</v>
      </c>
      <c r="C1247" s="67"/>
      <c r="D1247" s="68"/>
      <c r="E1247" s="69"/>
      <c r="F1247" s="70"/>
      <c r="G1247" s="67"/>
      <c r="H1247" s="71"/>
      <c r="I1247" s="72"/>
      <c r="J1247" s="72"/>
      <c r="K1247" s="36"/>
      <c r="L1247" s="79"/>
      <c r="M1247" s="79"/>
      <c r="N1247" s="74"/>
      <c r="O1247" s="81" t="s">
        <v>622</v>
      </c>
      <c r="P1247" s="83">
        <v>41570.444710648146</v>
      </c>
      <c r="Q1247" s="81" t="s">
        <v>1534</v>
      </c>
      <c r="R1247" s="81"/>
      <c r="S1247" s="81"/>
      <c r="T1247" s="81" t="s">
        <v>2393</v>
      </c>
      <c r="U1247" s="83">
        <v>41570.444710648146</v>
      </c>
      <c r="V1247" s="85" t="s">
        <v>3611</v>
      </c>
      <c r="W1247" s="81"/>
      <c r="X1247" s="81"/>
      <c r="Y1247" s="84" t="s">
        <v>5426</v>
      </c>
    </row>
    <row r="1248" spans="1:25">
      <c r="A1248" s="66" t="s">
        <v>475</v>
      </c>
      <c r="B1248" s="66" t="s">
        <v>475</v>
      </c>
      <c r="C1248" s="67"/>
      <c r="D1248" s="68"/>
      <c r="E1248" s="69"/>
      <c r="F1248" s="70"/>
      <c r="G1248" s="67"/>
      <c r="H1248" s="71"/>
      <c r="I1248" s="72"/>
      <c r="J1248" s="72"/>
      <c r="K1248" s="36"/>
      <c r="L1248" s="79"/>
      <c r="M1248" s="79"/>
      <c r="N1248" s="74"/>
      <c r="O1248" s="81" t="s">
        <v>179</v>
      </c>
      <c r="P1248" s="83">
        <v>41563.162870370368</v>
      </c>
      <c r="Q1248" s="81" t="s">
        <v>1537</v>
      </c>
      <c r="R1248" s="85" t="s">
        <v>2207</v>
      </c>
      <c r="S1248" s="81" t="s">
        <v>2333</v>
      </c>
      <c r="T1248" s="81" t="s">
        <v>2393</v>
      </c>
      <c r="U1248" s="83">
        <v>41563.162870370368</v>
      </c>
      <c r="V1248" s="85" t="s">
        <v>3612</v>
      </c>
      <c r="W1248" s="81"/>
      <c r="X1248" s="81"/>
      <c r="Y1248" s="84" t="s">
        <v>5427</v>
      </c>
    </row>
    <row r="1249" spans="1:25">
      <c r="A1249" s="66" t="s">
        <v>475</v>
      </c>
      <c r="B1249" s="66" t="s">
        <v>475</v>
      </c>
      <c r="C1249" s="67"/>
      <c r="D1249" s="68"/>
      <c r="E1249" s="69"/>
      <c r="F1249" s="70"/>
      <c r="G1249" s="67"/>
      <c r="H1249" s="71"/>
      <c r="I1249" s="72"/>
      <c r="J1249" s="72"/>
      <c r="K1249" s="36"/>
      <c r="L1249" s="79"/>
      <c r="M1249" s="79"/>
      <c r="N1249" s="74"/>
      <c r="O1249" s="81" t="s">
        <v>179</v>
      </c>
      <c r="P1249" s="83">
        <v>41565.160150462965</v>
      </c>
      <c r="Q1249" s="81" t="s">
        <v>1538</v>
      </c>
      <c r="R1249" s="85" t="s">
        <v>2265</v>
      </c>
      <c r="S1249" s="81" t="s">
        <v>2333</v>
      </c>
      <c r="T1249" s="81" t="s">
        <v>2393</v>
      </c>
      <c r="U1249" s="83">
        <v>41565.160150462965</v>
      </c>
      <c r="V1249" s="85" t="s">
        <v>3613</v>
      </c>
      <c r="W1249" s="81"/>
      <c r="X1249" s="81"/>
      <c r="Y1249" s="84" t="s">
        <v>5428</v>
      </c>
    </row>
    <row r="1250" spans="1:25">
      <c r="A1250" s="66" t="s">
        <v>440</v>
      </c>
      <c r="B1250" s="66" t="s">
        <v>475</v>
      </c>
      <c r="C1250" s="67"/>
      <c r="D1250" s="68"/>
      <c r="E1250" s="69"/>
      <c r="F1250" s="70"/>
      <c r="G1250" s="67"/>
      <c r="H1250" s="71"/>
      <c r="I1250" s="72"/>
      <c r="J1250" s="72"/>
      <c r="K1250" s="36"/>
      <c r="L1250" s="79"/>
      <c r="M1250" s="79"/>
      <c r="N1250" s="74"/>
      <c r="O1250" s="81" t="s">
        <v>622</v>
      </c>
      <c r="P1250" s="83">
        <v>41566.648472222223</v>
      </c>
      <c r="Q1250" s="81" t="s">
        <v>714</v>
      </c>
      <c r="R1250" s="81"/>
      <c r="S1250" s="81"/>
      <c r="T1250" s="81" t="s">
        <v>2393</v>
      </c>
      <c r="U1250" s="83">
        <v>41566.648472222223</v>
      </c>
      <c r="V1250" s="85" t="s">
        <v>3614</v>
      </c>
      <c r="W1250" s="81"/>
      <c r="X1250" s="81"/>
      <c r="Y1250" s="84" t="s">
        <v>5429</v>
      </c>
    </row>
    <row r="1251" spans="1:25">
      <c r="A1251" s="66" t="s">
        <v>476</v>
      </c>
      <c r="B1251" s="66" t="s">
        <v>475</v>
      </c>
      <c r="C1251" s="67"/>
      <c r="D1251" s="68"/>
      <c r="E1251" s="69"/>
      <c r="F1251" s="70"/>
      <c r="G1251" s="67"/>
      <c r="H1251" s="71"/>
      <c r="I1251" s="72"/>
      <c r="J1251" s="72"/>
      <c r="K1251" s="36"/>
      <c r="L1251" s="79"/>
      <c r="M1251" s="79"/>
      <c r="N1251" s="74"/>
      <c r="O1251" s="81" t="s">
        <v>622</v>
      </c>
      <c r="P1251" s="83">
        <v>41565.187662037039</v>
      </c>
      <c r="Q1251" s="81" t="s">
        <v>714</v>
      </c>
      <c r="R1251" s="81"/>
      <c r="S1251" s="81"/>
      <c r="T1251" s="81" t="s">
        <v>2393</v>
      </c>
      <c r="U1251" s="83">
        <v>41565.187662037039</v>
      </c>
      <c r="V1251" s="85" t="s">
        <v>3615</v>
      </c>
      <c r="W1251" s="81"/>
      <c r="X1251" s="81"/>
      <c r="Y1251" s="84" t="s">
        <v>5430</v>
      </c>
    </row>
    <row r="1252" spans="1:25">
      <c r="A1252" s="66" t="s">
        <v>476</v>
      </c>
      <c r="B1252" s="66" t="s">
        <v>445</v>
      </c>
      <c r="C1252" s="67"/>
      <c r="D1252" s="68"/>
      <c r="E1252" s="69"/>
      <c r="F1252" s="70"/>
      <c r="G1252" s="67"/>
      <c r="H1252" s="71"/>
      <c r="I1252" s="72"/>
      <c r="J1252" s="72"/>
      <c r="K1252" s="36"/>
      <c r="L1252" s="79"/>
      <c r="M1252" s="79"/>
      <c r="N1252" s="74"/>
      <c r="O1252" s="81" t="s">
        <v>622</v>
      </c>
      <c r="P1252" s="83">
        <v>41563.59646990741</v>
      </c>
      <c r="Q1252" s="81" t="s">
        <v>631</v>
      </c>
      <c r="R1252" s="81"/>
      <c r="S1252" s="81"/>
      <c r="T1252" s="81" t="s">
        <v>2393</v>
      </c>
      <c r="U1252" s="83">
        <v>41563.59646990741</v>
      </c>
      <c r="V1252" s="85" t="s">
        <v>3616</v>
      </c>
      <c r="W1252" s="81"/>
      <c r="X1252" s="81"/>
      <c r="Y1252" s="84" t="s">
        <v>5431</v>
      </c>
    </row>
    <row r="1253" spans="1:25">
      <c r="A1253" s="66" t="s">
        <v>476</v>
      </c>
      <c r="B1253" s="66" t="s">
        <v>504</v>
      </c>
      <c r="C1253" s="67"/>
      <c r="D1253" s="68"/>
      <c r="E1253" s="69"/>
      <c r="F1253" s="70"/>
      <c r="G1253" s="67"/>
      <c r="H1253" s="71"/>
      <c r="I1253" s="72"/>
      <c r="J1253" s="72"/>
      <c r="K1253" s="36"/>
      <c r="L1253" s="79"/>
      <c r="M1253" s="79"/>
      <c r="N1253" s="74"/>
      <c r="O1253" s="81" t="s">
        <v>622</v>
      </c>
      <c r="P1253" s="83">
        <v>41566.575162037036</v>
      </c>
      <c r="Q1253" s="81" t="s">
        <v>851</v>
      </c>
      <c r="R1253" s="85" t="s">
        <v>2178</v>
      </c>
      <c r="S1253" s="81" t="s">
        <v>2353</v>
      </c>
      <c r="T1253" s="81" t="s">
        <v>2393</v>
      </c>
      <c r="U1253" s="83">
        <v>41566.575162037036</v>
      </c>
      <c r="V1253" s="85" t="s">
        <v>3617</v>
      </c>
      <c r="W1253" s="81"/>
      <c r="X1253" s="81"/>
      <c r="Y1253" s="84" t="s">
        <v>5432</v>
      </c>
    </row>
    <row r="1254" spans="1:25">
      <c r="A1254" s="66" t="s">
        <v>476</v>
      </c>
      <c r="B1254" s="66" t="s">
        <v>482</v>
      </c>
      <c r="C1254" s="67"/>
      <c r="D1254" s="68"/>
      <c r="E1254" s="69"/>
      <c r="F1254" s="70"/>
      <c r="G1254" s="67"/>
      <c r="H1254" s="71"/>
      <c r="I1254" s="72"/>
      <c r="J1254" s="72"/>
      <c r="K1254" s="36"/>
      <c r="L1254" s="79"/>
      <c r="M1254" s="79"/>
      <c r="N1254" s="74"/>
      <c r="O1254" s="81" t="s">
        <v>622</v>
      </c>
      <c r="P1254" s="83">
        <v>41566.575162037036</v>
      </c>
      <c r="Q1254" s="81" t="s">
        <v>851</v>
      </c>
      <c r="R1254" s="85" t="s">
        <v>2178</v>
      </c>
      <c r="S1254" s="81" t="s">
        <v>2353</v>
      </c>
      <c r="T1254" s="81" t="s">
        <v>2393</v>
      </c>
      <c r="U1254" s="83">
        <v>41566.575162037036</v>
      </c>
      <c r="V1254" s="85" t="s">
        <v>3617</v>
      </c>
      <c r="W1254" s="81"/>
      <c r="X1254" s="81"/>
      <c r="Y1254" s="84" t="s">
        <v>5432</v>
      </c>
    </row>
    <row r="1255" spans="1:25">
      <c r="A1255" s="66" t="s">
        <v>476</v>
      </c>
      <c r="B1255" s="66" t="s">
        <v>358</v>
      </c>
      <c r="C1255" s="67"/>
      <c r="D1255" s="68"/>
      <c r="E1255" s="69"/>
      <c r="F1255" s="70"/>
      <c r="G1255" s="67"/>
      <c r="H1255" s="71"/>
      <c r="I1255" s="72"/>
      <c r="J1255" s="72"/>
      <c r="K1255" s="36"/>
      <c r="L1255" s="79"/>
      <c r="M1255" s="79"/>
      <c r="N1255" s="74"/>
      <c r="O1255" s="81" t="s">
        <v>622</v>
      </c>
      <c r="P1255" s="83">
        <v>41567.1637962963</v>
      </c>
      <c r="Q1255" s="81" t="s">
        <v>1388</v>
      </c>
      <c r="R1255" s="85" t="s">
        <v>2251</v>
      </c>
      <c r="S1255" s="81" t="s">
        <v>2370</v>
      </c>
      <c r="T1255" s="81" t="s">
        <v>2393</v>
      </c>
      <c r="U1255" s="83">
        <v>41567.1637962963</v>
      </c>
      <c r="V1255" s="85" t="s">
        <v>3618</v>
      </c>
      <c r="W1255" s="81"/>
      <c r="X1255" s="81"/>
      <c r="Y1255" s="84" t="s">
        <v>5433</v>
      </c>
    </row>
    <row r="1256" spans="1:25">
      <c r="A1256" s="66" t="s">
        <v>476</v>
      </c>
      <c r="B1256" s="66" t="s">
        <v>388</v>
      </c>
      <c r="C1256" s="67"/>
      <c r="D1256" s="68"/>
      <c r="E1256" s="69"/>
      <c r="F1256" s="70"/>
      <c r="G1256" s="67"/>
      <c r="H1256" s="71"/>
      <c r="I1256" s="72"/>
      <c r="J1256" s="72"/>
      <c r="K1256" s="36"/>
      <c r="L1256" s="79"/>
      <c r="M1256" s="79"/>
      <c r="N1256" s="74"/>
      <c r="O1256" s="81" t="s">
        <v>622</v>
      </c>
      <c r="P1256" s="83">
        <v>41570.490729166668</v>
      </c>
      <c r="Q1256" s="81" t="s">
        <v>1536</v>
      </c>
      <c r="R1256" s="85" t="s">
        <v>2264</v>
      </c>
      <c r="S1256" s="81" t="s">
        <v>2377</v>
      </c>
      <c r="T1256" s="81" t="s">
        <v>2508</v>
      </c>
      <c r="U1256" s="83">
        <v>41570.490729166668</v>
      </c>
      <c r="V1256" s="85" t="s">
        <v>3619</v>
      </c>
      <c r="W1256" s="81"/>
      <c r="X1256" s="81"/>
      <c r="Y1256" s="84" t="s">
        <v>5434</v>
      </c>
    </row>
    <row r="1257" spans="1:25">
      <c r="A1257" s="66" t="s">
        <v>477</v>
      </c>
      <c r="B1257" s="66" t="s">
        <v>489</v>
      </c>
      <c r="C1257" s="67"/>
      <c r="D1257" s="68"/>
      <c r="E1257" s="69"/>
      <c r="F1257" s="70"/>
      <c r="G1257" s="67"/>
      <c r="H1257" s="71"/>
      <c r="I1257" s="72"/>
      <c r="J1257" s="72"/>
      <c r="K1257" s="36"/>
      <c r="L1257" s="79"/>
      <c r="M1257" s="79"/>
      <c r="N1257" s="74"/>
      <c r="O1257" s="81" t="s">
        <v>622</v>
      </c>
      <c r="P1257" s="83">
        <v>41570.569571759261</v>
      </c>
      <c r="Q1257" s="81" t="s">
        <v>1539</v>
      </c>
      <c r="R1257" s="81"/>
      <c r="S1257" s="81"/>
      <c r="T1257" s="81" t="s">
        <v>2393</v>
      </c>
      <c r="U1257" s="83">
        <v>41570.569571759261</v>
      </c>
      <c r="V1257" s="85" t="s">
        <v>3620</v>
      </c>
      <c r="W1257" s="81"/>
      <c r="X1257" s="81"/>
      <c r="Y1257" s="84" t="s">
        <v>5435</v>
      </c>
    </row>
    <row r="1258" spans="1:25">
      <c r="A1258" s="66" t="s">
        <v>477</v>
      </c>
      <c r="B1258" s="66" t="s">
        <v>490</v>
      </c>
      <c r="C1258" s="67"/>
      <c r="D1258" s="68"/>
      <c r="E1258" s="69"/>
      <c r="F1258" s="70"/>
      <c r="G1258" s="67"/>
      <c r="H1258" s="71"/>
      <c r="I1258" s="72"/>
      <c r="J1258" s="72"/>
      <c r="K1258" s="36"/>
      <c r="L1258" s="79"/>
      <c r="M1258" s="79"/>
      <c r="N1258" s="74"/>
      <c r="O1258" s="81" t="s">
        <v>622</v>
      </c>
      <c r="P1258" s="83">
        <v>41570.569571759261</v>
      </c>
      <c r="Q1258" s="81" t="s">
        <v>1539</v>
      </c>
      <c r="R1258" s="81"/>
      <c r="S1258" s="81"/>
      <c r="T1258" s="81" t="s">
        <v>2393</v>
      </c>
      <c r="U1258" s="83">
        <v>41570.569571759261</v>
      </c>
      <c r="V1258" s="85" t="s">
        <v>3620</v>
      </c>
      <c r="W1258" s="81"/>
      <c r="X1258" s="81"/>
      <c r="Y1258" s="84" t="s">
        <v>5435</v>
      </c>
    </row>
    <row r="1259" spans="1:25">
      <c r="A1259" s="66" t="s">
        <v>478</v>
      </c>
      <c r="B1259" s="66" t="s">
        <v>480</v>
      </c>
      <c r="C1259" s="67"/>
      <c r="D1259" s="68"/>
      <c r="E1259" s="69"/>
      <c r="F1259" s="70"/>
      <c r="G1259" s="67"/>
      <c r="H1259" s="71"/>
      <c r="I1259" s="72"/>
      <c r="J1259" s="72"/>
      <c r="K1259" s="36"/>
      <c r="L1259" s="79"/>
      <c r="M1259" s="79"/>
      <c r="N1259" s="74"/>
      <c r="O1259" s="81" t="s">
        <v>622</v>
      </c>
      <c r="P1259" s="83">
        <v>41565.502233796295</v>
      </c>
      <c r="Q1259" s="81" t="s">
        <v>1540</v>
      </c>
      <c r="R1259" s="81"/>
      <c r="S1259" s="81"/>
      <c r="T1259" s="81" t="s">
        <v>2393</v>
      </c>
      <c r="U1259" s="83">
        <v>41565.502233796295</v>
      </c>
      <c r="V1259" s="85" t="s">
        <v>3621</v>
      </c>
      <c r="W1259" s="81"/>
      <c r="X1259" s="81"/>
      <c r="Y1259" s="84" t="s">
        <v>5436</v>
      </c>
    </row>
    <row r="1260" spans="1:25">
      <c r="A1260" s="66" t="s">
        <v>478</v>
      </c>
      <c r="B1260" s="66" t="s">
        <v>479</v>
      </c>
      <c r="C1260" s="67"/>
      <c r="D1260" s="68"/>
      <c r="E1260" s="69"/>
      <c r="F1260" s="70"/>
      <c r="G1260" s="67"/>
      <c r="H1260" s="71"/>
      <c r="I1260" s="72"/>
      <c r="J1260" s="72"/>
      <c r="K1260" s="36"/>
      <c r="L1260" s="79"/>
      <c r="M1260" s="79"/>
      <c r="N1260" s="74"/>
      <c r="O1260" s="81" t="s">
        <v>622</v>
      </c>
      <c r="P1260" s="83">
        <v>41565.502233796295</v>
      </c>
      <c r="Q1260" s="81" t="s">
        <v>1540</v>
      </c>
      <c r="R1260" s="81"/>
      <c r="S1260" s="81"/>
      <c r="T1260" s="81" t="s">
        <v>2393</v>
      </c>
      <c r="U1260" s="83">
        <v>41565.502233796295</v>
      </c>
      <c r="V1260" s="85" t="s">
        <v>3621</v>
      </c>
      <c r="W1260" s="81"/>
      <c r="X1260" s="81"/>
      <c r="Y1260" s="84" t="s">
        <v>5436</v>
      </c>
    </row>
    <row r="1261" spans="1:25">
      <c r="A1261" s="66" t="s">
        <v>479</v>
      </c>
      <c r="B1261" s="66" t="s">
        <v>478</v>
      </c>
      <c r="C1261" s="67"/>
      <c r="D1261" s="68"/>
      <c r="E1261" s="69"/>
      <c r="F1261" s="70"/>
      <c r="G1261" s="67"/>
      <c r="H1261" s="71"/>
      <c r="I1261" s="72"/>
      <c r="J1261" s="72"/>
      <c r="K1261" s="36"/>
      <c r="L1261" s="79"/>
      <c r="M1261" s="79"/>
      <c r="N1261" s="74"/>
      <c r="O1261" s="81" t="s">
        <v>622</v>
      </c>
      <c r="P1261" s="83">
        <v>41565.501631944448</v>
      </c>
      <c r="Q1261" s="81" t="s">
        <v>1541</v>
      </c>
      <c r="R1261" s="81"/>
      <c r="S1261" s="81"/>
      <c r="T1261" s="81" t="s">
        <v>2393</v>
      </c>
      <c r="U1261" s="83">
        <v>41565.501631944448</v>
      </c>
      <c r="V1261" s="85" t="s">
        <v>3622</v>
      </c>
      <c r="W1261" s="81"/>
      <c r="X1261" s="81"/>
      <c r="Y1261" s="84" t="s">
        <v>5437</v>
      </c>
    </row>
    <row r="1262" spans="1:25">
      <c r="A1262" s="66" t="s">
        <v>480</v>
      </c>
      <c r="B1262" s="66" t="s">
        <v>479</v>
      </c>
      <c r="C1262" s="67"/>
      <c r="D1262" s="68"/>
      <c r="E1262" s="69"/>
      <c r="F1262" s="70"/>
      <c r="G1262" s="67"/>
      <c r="H1262" s="71"/>
      <c r="I1262" s="72"/>
      <c r="J1262" s="72"/>
      <c r="K1262" s="36"/>
      <c r="L1262" s="79"/>
      <c r="M1262" s="79"/>
      <c r="N1262" s="74"/>
      <c r="O1262" s="81" t="s">
        <v>622</v>
      </c>
      <c r="P1262" s="83">
        <v>41565.762997685182</v>
      </c>
      <c r="Q1262" s="81" t="s">
        <v>1540</v>
      </c>
      <c r="R1262" s="81"/>
      <c r="S1262" s="81"/>
      <c r="T1262" s="81" t="s">
        <v>2393</v>
      </c>
      <c r="U1262" s="83">
        <v>41565.762997685182</v>
      </c>
      <c r="V1262" s="85" t="s">
        <v>3623</v>
      </c>
      <c r="W1262" s="81"/>
      <c r="X1262" s="81"/>
      <c r="Y1262" s="84" t="s">
        <v>5438</v>
      </c>
    </row>
    <row r="1263" spans="1:25">
      <c r="A1263" s="66" t="s">
        <v>479</v>
      </c>
      <c r="B1263" s="66" t="s">
        <v>480</v>
      </c>
      <c r="C1263" s="67"/>
      <c r="D1263" s="68"/>
      <c r="E1263" s="69"/>
      <c r="F1263" s="70"/>
      <c r="G1263" s="67"/>
      <c r="H1263" s="71"/>
      <c r="I1263" s="72"/>
      <c r="J1263" s="72"/>
      <c r="K1263" s="36"/>
      <c r="L1263" s="79"/>
      <c r="M1263" s="79"/>
      <c r="N1263" s="74"/>
      <c r="O1263" s="81" t="s">
        <v>622</v>
      </c>
      <c r="P1263" s="83">
        <v>41565.501631944448</v>
      </c>
      <c r="Q1263" s="81" t="s">
        <v>1541</v>
      </c>
      <c r="R1263" s="81"/>
      <c r="S1263" s="81"/>
      <c r="T1263" s="81" t="s">
        <v>2393</v>
      </c>
      <c r="U1263" s="83">
        <v>41565.501631944448</v>
      </c>
      <c r="V1263" s="85" t="s">
        <v>3622</v>
      </c>
      <c r="W1263" s="81"/>
      <c r="X1263" s="81"/>
      <c r="Y1263" s="84" t="s">
        <v>5437</v>
      </c>
    </row>
    <row r="1264" spans="1:25">
      <c r="A1264" s="66" t="s">
        <v>367</v>
      </c>
      <c r="B1264" s="66" t="s">
        <v>498</v>
      </c>
      <c r="C1264" s="67"/>
      <c r="D1264" s="68"/>
      <c r="E1264" s="69"/>
      <c r="F1264" s="70"/>
      <c r="G1264" s="67"/>
      <c r="H1264" s="71"/>
      <c r="I1264" s="72"/>
      <c r="J1264" s="72"/>
      <c r="K1264" s="36"/>
      <c r="L1264" s="79"/>
      <c r="M1264" s="79"/>
      <c r="N1264" s="74"/>
      <c r="O1264" s="81" t="s">
        <v>622</v>
      </c>
      <c r="P1264" s="83">
        <v>41563.900775462964</v>
      </c>
      <c r="Q1264" s="81" t="s">
        <v>1405</v>
      </c>
      <c r="R1264" s="81"/>
      <c r="S1264" s="81"/>
      <c r="T1264" s="81" t="s">
        <v>2393</v>
      </c>
      <c r="U1264" s="83">
        <v>41563.900775462964</v>
      </c>
      <c r="V1264" s="85" t="s">
        <v>3445</v>
      </c>
      <c r="W1264" s="81"/>
      <c r="X1264" s="81"/>
      <c r="Y1264" s="84" t="s">
        <v>5260</v>
      </c>
    </row>
    <row r="1265" spans="1:25">
      <c r="A1265" s="66" t="s">
        <v>367</v>
      </c>
      <c r="B1265" s="66" t="s">
        <v>451</v>
      </c>
      <c r="C1265" s="67"/>
      <c r="D1265" s="68"/>
      <c r="E1265" s="69"/>
      <c r="F1265" s="70"/>
      <c r="G1265" s="67"/>
      <c r="H1265" s="71"/>
      <c r="I1265" s="72"/>
      <c r="J1265" s="72"/>
      <c r="K1265" s="36"/>
      <c r="L1265" s="79"/>
      <c r="M1265" s="79"/>
      <c r="N1265" s="74"/>
      <c r="O1265" s="81" t="s">
        <v>622</v>
      </c>
      <c r="P1265" s="83">
        <v>41563.900775462964</v>
      </c>
      <c r="Q1265" s="81" t="s">
        <v>1405</v>
      </c>
      <c r="R1265" s="81"/>
      <c r="S1265" s="81"/>
      <c r="T1265" s="81" t="s">
        <v>2393</v>
      </c>
      <c r="U1265" s="83">
        <v>41563.900775462964</v>
      </c>
      <c r="V1265" s="85" t="s">
        <v>3445</v>
      </c>
      <c r="W1265" s="81"/>
      <c r="X1265" s="81"/>
      <c r="Y1265" s="84" t="s">
        <v>5260</v>
      </c>
    </row>
    <row r="1266" spans="1:25">
      <c r="A1266" s="66" t="s">
        <v>479</v>
      </c>
      <c r="B1266" s="66" t="s">
        <v>367</v>
      </c>
      <c r="C1266" s="67"/>
      <c r="D1266" s="68"/>
      <c r="E1266" s="69"/>
      <c r="F1266" s="70"/>
      <c r="G1266" s="67"/>
      <c r="H1266" s="71"/>
      <c r="I1266" s="72"/>
      <c r="J1266" s="72"/>
      <c r="K1266" s="36"/>
      <c r="L1266" s="79"/>
      <c r="M1266" s="79"/>
      <c r="N1266" s="74"/>
      <c r="O1266" s="81" t="s">
        <v>622</v>
      </c>
      <c r="P1266" s="83">
        <v>41565.560879629629</v>
      </c>
      <c r="Q1266" s="81" t="s">
        <v>1542</v>
      </c>
      <c r="R1266" s="81"/>
      <c r="S1266" s="81"/>
      <c r="T1266" s="81" t="s">
        <v>2393</v>
      </c>
      <c r="U1266" s="83">
        <v>41565.560879629629</v>
      </c>
      <c r="V1266" s="85" t="s">
        <v>3624</v>
      </c>
      <c r="W1266" s="81"/>
      <c r="X1266" s="81"/>
      <c r="Y1266" s="84" t="s">
        <v>5439</v>
      </c>
    </row>
    <row r="1267" spans="1:25">
      <c r="A1267" s="66" t="s">
        <v>426</v>
      </c>
      <c r="B1267" s="66" t="s">
        <v>432</v>
      </c>
      <c r="C1267" s="67"/>
      <c r="D1267" s="68"/>
      <c r="E1267" s="69"/>
      <c r="F1267" s="70"/>
      <c r="G1267" s="67"/>
      <c r="H1267" s="71"/>
      <c r="I1267" s="72"/>
      <c r="J1267" s="72"/>
      <c r="K1267" s="36"/>
      <c r="L1267" s="79"/>
      <c r="M1267" s="79"/>
      <c r="N1267" s="74"/>
      <c r="O1267" s="81" t="s">
        <v>622</v>
      </c>
      <c r="P1267" s="83">
        <v>41563.765520833331</v>
      </c>
      <c r="Q1267" s="81" t="s">
        <v>1543</v>
      </c>
      <c r="R1267" s="85" t="s">
        <v>2234</v>
      </c>
      <c r="S1267" s="81" t="s">
        <v>2364</v>
      </c>
      <c r="T1267" s="81" t="s">
        <v>2475</v>
      </c>
      <c r="U1267" s="83">
        <v>41563.765520833331</v>
      </c>
      <c r="V1267" s="85" t="s">
        <v>3625</v>
      </c>
      <c r="W1267" s="81"/>
      <c r="X1267" s="81"/>
      <c r="Y1267" s="84" t="s">
        <v>5440</v>
      </c>
    </row>
    <row r="1268" spans="1:25">
      <c r="A1268" s="66" t="s">
        <v>426</v>
      </c>
      <c r="B1268" s="66" t="s">
        <v>432</v>
      </c>
      <c r="C1268" s="67"/>
      <c r="D1268" s="68"/>
      <c r="E1268" s="69"/>
      <c r="F1268" s="70"/>
      <c r="G1268" s="67"/>
      <c r="H1268" s="71"/>
      <c r="I1268" s="72"/>
      <c r="J1268" s="72"/>
      <c r="K1268" s="36"/>
      <c r="L1268" s="79"/>
      <c r="M1268" s="79"/>
      <c r="N1268" s="74"/>
      <c r="O1268" s="81" t="s">
        <v>622</v>
      </c>
      <c r="P1268" s="83">
        <v>41564.105752314812</v>
      </c>
      <c r="Q1268" s="81" t="s">
        <v>1544</v>
      </c>
      <c r="R1268" s="81"/>
      <c r="S1268" s="81"/>
      <c r="T1268" s="81" t="s">
        <v>2393</v>
      </c>
      <c r="U1268" s="83">
        <v>41564.105752314812</v>
      </c>
      <c r="V1268" s="85" t="s">
        <v>3626</v>
      </c>
      <c r="W1268" s="81"/>
      <c r="X1268" s="81"/>
      <c r="Y1268" s="84" t="s">
        <v>5441</v>
      </c>
    </row>
    <row r="1269" spans="1:25">
      <c r="A1269" s="66" t="s">
        <v>426</v>
      </c>
      <c r="B1269" s="66" t="s">
        <v>432</v>
      </c>
      <c r="C1269" s="67"/>
      <c r="D1269" s="68"/>
      <c r="E1269" s="69"/>
      <c r="F1269" s="70"/>
      <c r="G1269" s="67"/>
      <c r="H1269" s="71"/>
      <c r="I1269" s="72"/>
      <c r="J1269" s="72"/>
      <c r="K1269" s="36"/>
      <c r="L1269" s="79"/>
      <c r="M1269" s="79"/>
      <c r="N1269" s="74"/>
      <c r="O1269" s="81" t="s">
        <v>622</v>
      </c>
      <c r="P1269" s="83">
        <v>41568.520115740743</v>
      </c>
      <c r="Q1269" s="81" t="s">
        <v>1545</v>
      </c>
      <c r="R1269" s="85" t="s">
        <v>2266</v>
      </c>
      <c r="S1269" s="81" t="s">
        <v>2335</v>
      </c>
      <c r="T1269" s="81" t="s">
        <v>2393</v>
      </c>
      <c r="U1269" s="83">
        <v>41568.520115740743</v>
      </c>
      <c r="V1269" s="85" t="s">
        <v>3627</v>
      </c>
      <c r="W1269" s="81"/>
      <c r="X1269" s="81"/>
      <c r="Y1269" s="84" t="s">
        <v>5442</v>
      </c>
    </row>
    <row r="1270" spans="1:25">
      <c r="A1270" s="66" t="s">
        <v>426</v>
      </c>
      <c r="B1270" s="66" t="s">
        <v>432</v>
      </c>
      <c r="C1270" s="67"/>
      <c r="D1270" s="68"/>
      <c r="E1270" s="69"/>
      <c r="F1270" s="70"/>
      <c r="G1270" s="67"/>
      <c r="H1270" s="71"/>
      <c r="I1270" s="72"/>
      <c r="J1270" s="72"/>
      <c r="K1270" s="36"/>
      <c r="L1270" s="79"/>
      <c r="M1270" s="79"/>
      <c r="N1270" s="74"/>
      <c r="O1270" s="81" t="s">
        <v>622</v>
      </c>
      <c r="P1270" s="83">
        <v>41568.672395833331</v>
      </c>
      <c r="Q1270" s="81" t="s">
        <v>1546</v>
      </c>
      <c r="R1270" s="85" t="s">
        <v>2267</v>
      </c>
      <c r="S1270" s="81" t="s">
        <v>2332</v>
      </c>
      <c r="T1270" s="81" t="s">
        <v>2490</v>
      </c>
      <c r="U1270" s="83">
        <v>41568.672395833331</v>
      </c>
      <c r="V1270" s="85" t="s">
        <v>3628</v>
      </c>
      <c r="W1270" s="81"/>
      <c r="X1270" s="81"/>
      <c r="Y1270" s="84" t="s">
        <v>5443</v>
      </c>
    </row>
    <row r="1271" spans="1:25">
      <c r="A1271" s="66" t="s">
        <v>432</v>
      </c>
      <c r="B1271" s="66" t="s">
        <v>426</v>
      </c>
      <c r="C1271" s="67"/>
      <c r="D1271" s="68"/>
      <c r="E1271" s="69"/>
      <c r="F1271" s="70"/>
      <c r="G1271" s="67"/>
      <c r="H1271" s="71"/>
      <c r="I1271" s="72"/>
      <c r="J1271" s="72"/>
      <c r="K1271" s="36"/>
      <c r="L1271" s="79"/>
      <c r="M1271" s="79"/>
      <c r="N1271" s="74"/>
      <c r="O1271" s="81" t="s">
        <v>622</v>
      </c>
      <c r="P1271" s="83">
        <v>41563.507233796299</v>
      </c>
      <c r="Q1271" s="81" t="s">
        <v>1547</v>
      </c>
      <c r="R1271" s="81"/>
      <c r="S1271" s="81"/>
      <c r="T1271" s="81" t="s">
        <v>2433</v>
      </c>
      <c r="U1271" s="83">
        <v>41563.507233796299</v>
      </c>
      <c r="V1271" s="85" t="s">
        <v>3629</v>
      </c>
      <c r="W1271" s="81"/>
      <c r="X1271" s="81"/>
      <c r="Y1271" s="84" t="s">
        <v>5444</v>
      </c>
    </row>
    <row r="1272" spans="1:25">
      <c r="A1272" s="66" t="s">
        <v>432</v>
      </c>
      <c r="B1272" s="66" t="s">
        <v>432</v>
      </c>
      <c r="C1272" s="67"/>
      <c r="D1272" s="68"/>
      <c r="E1272" s="69"/>
      <c r="F1272" s="70"/>
      <c r="G1272" s="67"/>
      <c r="H1272" s="71"/>
      <c r="I1272" s="72"/>
      <c r="J1272" s="72"/>
      <c r="K1272" s="36"/>
      <c r="L1272" s="79"/>
      <c r="M1272" s="79"/>
      <c r="N1272" s="74"/>
      <c r="O1272" s="81" t="s">
        <v>179</v>
      </c>
      <c r="P1272" s="83">
        <v>41563.580914351849</v>
      </c>
      <c r="Q1272" s="81" t="s">
        <v>1548</v>
      </c>
      <c r="R1272" s="85" t="s">
        <v>2268</v>
      </c>
      <c r="S1272" s="81" t="s">
        <v>2332</v>
      </c>
      <c r="T1272" s="81" t="s">
        <v>2393</v>
      </c>
      <c r="U1272" s="83">
        <v>41563.580914351849</v>
      </c>
      <c r="V1272" s="85" t="s">
        <v>3630</v>
      </c>
      <c r="W1272" s="81"/>
      <c r="X1272" s="81"/>
      <c r="Y1272" s="84" t="s">
        <v>5445</v>
      </c>
    </row>
    <row r="1273" spans="1:25">
      <c r="A1273" s="66" t="s">
        <v>432</v>
      </c>
      <c r="B1273" s="66" t="s">
        <v>432</v>
      </c>
      <c r="C1273" s="67"/>
      <c r="D1273" s="68"/>
      <c r="E1273" s="69"/>
      <c r="F1273" s="70"/>
      <c r="G1273" s="67"/>
      <c r="H1273" s="71"/>
      <c r="I1273" s="72"/>
      <c r="J1273" s="72"/>
      <c r="K1273" s="36"/>
      <c r="L1273" s="79"/>
      <c r="M1273" s="79"/>
      <c r="N1273" s="74"/>
      <c r="O1273" s="81" t="s">
        <v>179</v>
      </c>
      <c r="P1273" s="83">
        <v>41563.618773148148</v>
      </c>
      <c r="Q1273" s="81" t="s">
        <v>1549</v>
      </c>
      <c r="R1273" s="85" t="s">
        <v>2269</v>
      </c>
      <c r="S1273" s="81" t="s">
        <v>2332</v>
      </c>
      <c r="T1273" s="81" t="s">
        <v>2509</v>
      </c>
      <c r="U1273" s="83">
        <v>41563.618773148148</v>
      </c>
      <c r="V1273" s="85" t="s">
        <v>3631</v>
      </c>
      <c r="W1273" s="81"/>
      <c r="X1273" s="81"/>
      <c r="Y1273" s="84" t="s">
        <v>5446</v>
      </c>
    </row>
    <row r="1274" spans="1:25">
      <c r="A1274" s="66" t="s">
        <v>432</v>
      </c>
      <c r="B1274" s="66" t="s">
        <v>426</v>
      </c>
      <c r="C1274" s="67"/>
      <c r="D1274" s="68"/>
      <c r="E1274" s="69"/>
      <c r="F1274" s="70"/>
      <c r="G1274" s="67"/>
      <c r="H1274" s="71"/>
      <c r="I1274" s="72"/>
      <c r="J1274" s="72"/>
      <c r="K1274" s="36"/>
      <c r="L1274" s="79"/>
      <c r="M1274" s="79"/>
      <c r="N1274" s="74"/>
      <c r="O1274" s="81" t="s">
        <v>622</v>
      </c>
      <c r="P1274" s="83">
        <v>41564.533333333333</v>
      </c>
      <c r="Q1274" s="81" t="s">
        <v>1550</v>
      </c>
      <c r="R1274" s="81"/>
      <c r="S1274" s="81"/>
      <c r="T1274" s="81" t="s">
        <v>2393</v>
      </c>
      <c r="U1274" s="83">
        <v>41564.533333333333</v>
      </c>
      <c r="V1274" s="85" t="s">
        <v>3632</v>
      </c>
      <c r="W1274" s="81"/>
      <c r="X1274" s="81"/>
      <c r="Y1274" s="84" t="s">
        <v>5447</v>
      </c>
    </row>
    <row r="1275" spans="1:25">
      <c r="A1275" s="66" t="s">
        <v>432</v>
      </c>
      <c r="B1275" s="66" t="s">
        <v>432</v>
      </c>
      <c r="C1275" s="67"/>
      <c r="D1275" s="68"/>
      <c r="E1275" s="69"/>
      <c r="F1275" s="70"/>
      <c r="G1275" s="67"/>
      <c r="H1275" s="71"/>
      <c r="I1275" s="72"/>
      <c r="J1275" s="72"/>
      <c r="K1275" s="36"/>
      <c r="L1275" s="79"/>
      <c r="M1275" s="79"/>
      <c r="N1275" s="74"/>
      <c r="O1275" s="81" t="s">
        <v>179</v>
      </c>
      <c r="P1275" s="83">
        <v>41564.590787037036</v>
      </c>
      <c r="Q1275" s="81" t="s">
        <v>1551</v>
      </c>
      <c r="R1275" s="85" t="s">
        <v>2270</v>
      </c>
      <c r="S1275" s="81" t="s">
        <v>2332</v>
      </c>
      <c r="T1275" s="81" t="s">
        <v>2510</v>
      </c>
      <c r="U1275" s="83">
        <v>41564.590787037036</v>
      </c>
      <c r="V1275" s="85" t="s">
        <v>3633</v>
      </c>
      <c r="W1275" s="81"/>
      <c r="X1275" s="81"/>
      <c r="Y1275" s="84" t="s">
        <v>5448</v>
      </c>
    </row>
    <row r="1276" spans="1:25">
      <c r="A1276" s="66" t="s">
        <v>432</v>
      </c>
      <c r="B1276" s="66" t="s">
        <v>432</v>
      </c>
      <c r="C1276" s="67"/>
      <c r="D1276" s="68"/>
      <c r="E1276" s="69"/>
      <c r="F1276" s="70"/>
      <c r="G1276" s="67"/>
      <c r="H1276" s="71"/>
      <c r="I1276" s="72"/>
      <c r="J1276" s="72"/>
      <c r="K1276" s="36"/>
      <c r="L1276" s="79"/>
      <c r="M1276" s="79"/>
      <c r="N1276" s="74"/>
      <c r="O1276" s="81" t="s">
        <v>179</v>
      </c>
      <c r="P1276" s="83">
        <v>41564.677754629629</v>
      </c>
      <c r="Q1276" s="81" t="s">
        <v>1552</v>
      </c>
      <c r="R1276" s="85" t="s">
        <v>2235</v>
      </c>
      <c r="S1276" s="81" t="s">
        <v>2332</v>
      </c>
      <c r="T1276" s="81" t="s">
        <v>2393</v>
      </c>
      <c r="U1276" s="83">
        <v>41564.677754629629</v>
      </c>
      <c r="V1276" s="85" t="s">
        <v>3634</v>
      </c>
      <c r="W1276" s="81"/>
      <c r="X1276" s="81"/>
      <c r="Y1276" s="84" t="s">
        <v>5449</v>
      </c>
    </row>
    <row r="1277" spans="1:25">
      <c r="A1277" s="66" t="s">
        <v>432</v>
      </c>
      <c r="B1277" s="66" t="s">
        <v>432</v>
      </c>
      <c r="C1277" s="67"/>
      <c r="D1277" s="68"/>
      <c r="E1277" s="69"/>
      <c r="F1277" s="70"/>
      <c r="G1277" s="67"/>
      <c r="H1277" s="71"/>
      <c r="I1277" s="72"/>
      <c r="J1277" s="72"/>
      <c r="K1277" s="36"/>
      <c r="L1277" s="79"/>
      <c r="M1277" s="79"/>
      <c r="N1277" s="74"/>
      <c r="O1277" s="81" t="s">
        <v>179</v>
      </c>
      <c r="P1277" s="83">
        <v>41564.684421296297</v>
      </c>
      <c r="Q1277" s="81" t="s">
        <v>1553</v>
      </c>
      <c r="R1277" s="85" t="s">
        <v>2271</v>
      </c>
      <c r="S1277" s="81" t="s">
        <v>2332</v>
      </c>
      <c r="T1277" s="81" t="s">
        <v>2511</v>
      </c>
      <c r="U1277" s="83">
        <v>41564.684421296297</v>
      </c>
      <c r="V1277" s="85" t="s">
        <v>3635</v>
      </c>
      <c r="W1277" s="81"/>
      <c r="X1277" s="81"/>
      <c r="Y1277" s="84" t="s">
        <v>5450</v>
      </c>
    </row>
    <row r="1278" spans="1:25">
      <c r="A1278" s="66" t="s">
        <v>432</v>
      </c>
      <c r="B1278" s="66" t="s">
        <v>432</v>
      </c>
      <c r="C1278" s="67"/>
      <c r="D1278" s="68"/>
      <c r="E1278" s="69"/>
      <c r="F1278" s="70"/>
      <c r="G1278" s="67"/>
      <c r="H1278" s="71"/>
      <c r="I1278" s="72"/>
      <c r="J1278" s="72"/>
      <c r="K1278" s="36"/>
      <c r="L1278" s="79"/>
      <c r="M1278" s="79"/>
      <c r="N1278" s="74"/>
      <c r="O1278" s="81" t="s">
        <v>179</v>
      </c>
      <c r="P1278" s="83">
        <v>41565.594780092593</v>
      </c>
      <c r="Q1278" s="81" t="s">
        <v>1554</v>
      </c>
      <c r="R1278" s="85" t="s">
        <v>2243</v>
      </c>
      <c r="S1278" s="81" t="s">
        <v>2332</v>
      </c>
      <c r="T1278" s="81" t="s">
        <v>2485</v>
      </c>
      <c r="U1278" s="83">
        <v>41565.594780092593</v>
      </c>
      <c r="V1278" s="85" t="s">
        <v>3636</v>
      </c>
      <c r="W1278" s="81"/>
      <c r="X1278" s="81"/>
      <c r="Y1278" s="84" t="s">
        <v>5451</v>
      </c>
    </row>
    <row r="1279" spans="1:25">
      <c r="A1279" s="66" t="s">
        <v>432</v>
      </c>
      <c r="B1279" s="66" t="s">
        <v>432</v>
      </c>
      <c r="C1279" s="67"/>
      <c r="D1279" s="68"/>
      <c r="E1279" s="69"/>
      <c r="F1279" s="70"/>
      <c r="G1279" s="67"/>
      <c r="H1279" s="71"/>
      <c r="I1279" s="72"/>
      <c r="J1279" s="72"/>
      <c r="K1279" s="36"/>
      <c r="L1279" s="79"/>
      <c r="M1279" s="79"/>
      <c r="N1279" s="74"/>
      <c r="O1279" s="81" t="s">
        <v>179</v>
      </c>
      <c r="P1279" s="83">
        <v>41565.75708333333</v>
      </c>
      <c r="Q1279" s="81" t="s">
        <v>1555</v>
      </c>
      <c r="R1279" s="85" t="s">
        <v>2272</v>
      </c>
      <c r="S1279" s="81" t="s">
        <v>2332</v>
      </c>
      <c r="T1279" s="81" t="s">
        <v>2393</v>
      </c>
      <c r="U1279" s="83">
        <v>41565.75708333333</v>
      </c>
      <c r="V1279" s="85" t="s">
        <v>3637</v>
      </c>
      <c r="W1279" s="81"/>
      <c r="X1279" s="81"/>
      <c r="Y1279" s="84" t="s">
        <v>5452</v>
      </c>
    </row>
    <row r="1280" spans="1:25">
      <c r="A1280" s="66" t="s">
        <v>432</v>
      </c>
      <c r="B1280" s="66" t="s">
        <v>432</v>
      </c>
      <c r="C1280" s="67"/>
      <c r="D1280" s="68"/>
      <c r="E1280" s="69"/>
      <c r="F1280" s="70"/>
      <c r="G1280" s="67"/>
      <c r="H1280" s="71"/>
      <c r="I1280" s="72"/>
      <c r="J1280" s="72"/>
      <c r="K1280" s="36"/>
      <c r="L1280" s="79"/>
      <c r="M1280" s="79"/>
      <c r="N1280" s="74"/>
      <c r="O1280" s="81" t="s">
        <v>179</v>
      </c>
      <c r="P1280" s="83">
        <v>41566.010879629626</v>
      </c>
      <c r="Q1280" s="81" t="s">
        <v>1556</v>
      </c>
      <c r="R1280" s="85" t="s">
        <v>2273</v>
      </c>
      <c r="S1280" s="81" t="s">
        <v>2332</v>
      </c>
      <c r="T1280" s="81" t="s">
        <v>2512</v>
      </c>
      <c r="U1280" s="83">
        <v>41566.010879629626</v>
      </c>
      <c r="V1280" s="85" t="s">
        <v>3638</v>
      </c>
      <c r="W1280" s="81"/>
      <c r="X1280" s="81"/>
      <c r="Y1280" s="84" t="s">
        <v>5453</v>
      </c>
    </row>
    <row r="1281" spans="1:25">
      <c r="A1281" s="66" t="s">
        <v>432</v>
      </c>
      <c r="B1281" s="66" t="s">
        <v>432</v>
      </c>
      <c r="C1281" s="67"/>
      <c r="D1281" s="68"/>
      <c r="E1281" s="69"/>
      <c r="F1281" s="70"/>
      <c r="G1281" s="67"/>
      <c r="H1281" s="71"/>
      <c r="I1281" s="72"/>
      <c r="J1281" s="72"/>
      <c r="K1281" s="36"/>
      <c r="L1281" s="79"/>
      <c r="M1281" s="79"/>
      <c r="N1281" s="74"/>
      <c r="O1281" s="81" t="s">
        <v>179</v>
      </c>
      <c r="P1281" s="83">
        <v>41566.670543981483</v>
      </c>
      <c r="Q1281" s="81" t="s">
        <v>1557</v>
      </c>
      <c r="R1281" s="85" t="s">
        <v>2180</v>
      </c>
      <c r="S1281" s="81" t="s">
        <v>2332</v>
      </c>
      <c r="T1281" s="81" t="s">
        <v>2393</v>
      </c>
      <c r="U1281" s="83">
        <v>41566.670543981483</v>
      </c>
      <c r="V1281" s="85" t="s">
        <v>3639</v>
      </c>
      <c r="W1281" s="81"/>
      <c r="X1281" s="81"/>
      <c r="Y1281" s="84" t="s">
        <v>5454</v>
      </c>
    </row>
    <row r="1282" spans="1:25">
      <c r="A1282" s="66" t="s">
        <v>432</v>
      </c>
      <c r="B1282" s="66" t="s">
        <v>426</v>
      </c>
      <c r="C1282" s="67"/>
      <c r="D1282" s="68"/>
      <c r="E1282" s="69"/>
      <c r="F1282" s="70"/>
      <c r="G1282" s="67"/>
      <c r="H1282" s="71"/>
      <c r="I1282" s="72"/>
      <c r="J1282" s="72"/>
      <c r="K1282" s="36"/>
      <c r="L1282" s="79"/>
      <c r="M1282" s="79"/>
      <c r="N1282" s="74"/>
      <c r="O1282" s="81" t="s">
        <v>622</v>
      </c>
      <c r="P1282" s="83">
        <v>41568.56108796296</v>
      </c>
      <c r="Q1282" s="81" t="s">
        <v>1558</v>
      </c>
      <c r="R1282" s="85" t="s">
        <v>2266</v>
      </c>
      <c r="S1282" s="81" t="s">
        <v>2335</v>
      </c>
      <c r="T1282" s="81" t="s">
        <v>2393</v>
      </c>
      <c r="U1282" s="83">
        <v>41568.56108796296</v>
      </c>
      <c r="V1282" s="85" t="s">
        <v>3640</v>
      </c>
      <c r="W1282" s="81"/>
      <c r="X1282" s="81"/>
      <c r="Y1282" s="84" t="s">
        <v>5455</v>
      </c>
    </row>
    <row r="1283" spans="1:25">
      <c r="A1283" s="66" t="s">
        <v>432</v>
      </c>
      <c r="B1283" s="66" t="s">
        <v>432</v>
      </c>
      <c r="C1283" s="67"/>
      <c r="D1283" s="68"/>
      <c r="E1283" s="69"/>
      <c r="F1283" s="70"/>
      <c r="G1283" s="67"/>
      <c r="H1283" s="71"/>
      <c r="I1283" s="72"/>
      <c r="J1283" s="72"/>
      <c r="K1283" s="36"/>
      <c r="L1283" s="79"/>
      <c r="M1283" s="79"/>
      <c r="N1283" s="74"/>
      <c r="O1283" s="81" t="s">
        <v>179</v>
      </c>
      <c r="P1283" s="83">
        <v>41568.671550925923</v>
      </c>
      <c r="Q1283" s="81" t="s">
        <v>1559</v>
      </c>
      <c r="R1283" s="85" t="s">
        <v>2267</v>
      </c>
      <c r="S1283" s="81" t="s">
        <v>2332</v>
      </c>
      <c r="T1283" s="81" t="s">
        <v>2490</v>
      </c>
      <c r="U1283" s="83">
        <v>41568.671550925923</v>
      </c>
      <c r="V1283" s="85" t="s">
        <v>3641</v>
      </c>
      <c r="W1283" s="81"/>
      <c r="X1283" s="81"/>
      <c r="Y1283" s="84" t="s">
        <v>5456</v>
      </c>
    </row>
    <row r="1284" spans="1:25">
      <c r="A1284" s="66" t="s">
        <v>451</v>
      </c>
      <c r="B1284" s="66" t="s">
        <v>432</v>
      </c>
      <c r="C1284" s="67"/>
      <c r="D1284" s="68"/>
      <c r="E1284" s="69"/>
      <c r="F1284" s="70"/>
      <c r="G1284" s="67"/>
      <c r="H1284" s="71"/>
      <c r="I1284" s="72"/>
      <c r="J1284" s="72"/>
      <c r="K1284" s="36"/>
      <c r="L1284" s="79"/>
      <c r="M1284" s="79"/>
      <c r="N1284" s="74"/>
      <c r="O1284" s="81" t="s">
        <v>622</v>
      </c>
      <c r="P1284" s="83">
        <v>41569.499745370369</v>
      </c>
      <c r="Q1284" s="81" t="s">
        <v>1546</v>
      </c>
      <c r="R1284" s="85" t="s">
        <v>2267</v>
      </c>
      <c r="S1284" s="81" t="s">
        <v>2332</v>
      </c>
      <c r="T1284" s="81" t="s">
        <v>2490</v>
      </c>
      <c r="U1284" s="83">
        <v>41569.499745370369</v>
      </c>
      <c r="V1284" s="85" t="s">
        <v>3642</v>
      </c>
      <c r="W1284" s="81"/>
      <c r="X1284" s="81"/>
      <c r="Y1284" s="84" t="s">
        <v>5457</v>
      </c>
    </row>
    <row r="1285" spans="1:25">
      <c r="A1285" s="66" t="s">
        <v>479</v>
      </c>
      <c r="B1285" s="66" t="s">
        <v>432</v>
      </c>
      <c r="C1285" s="67"/>
      <c r="D1285" s="68"/>
      <c r="E1285" s="69"/>
      <c r="F1285" s="70"/>
      <c r="G1285" s="67"/>
      <c r="H1285" s="71"/>
      <c r="I1285" s="72"/>
      <c r="J1285" s="72"/>
      <c r="K1285" s="36"/>
      <c r="L1285" s="79"/>
      <c r="M1285" s="79"/>
      <c r="N1285" s="74"/>
      <c r="O1285" s="81" t="s">
        <v>622</v>
      </c>
      <c r="P1285" s="83">
        <v>41569.540324074071</v>
      </c>
      <c r="Q1285" s="81" t="s">
        <v>1546</v>
      </c>
      <c r="R1285" s="85" t="s">
        <v>2267</v>
      </c>
      <c r="S1285" s="81" t="s">
        <v>2332</v>
      </c>
      <c r="T1285" s="81" t="s">
        <v>2490</v>
      </c>
      <c r="U1285" s="83">
        <v>41569.540324074071</v>
      </c>
      <c r="V1285" s="85" t="s">
        <v>3643</v>
      </c>
      <c r="W1285" s="81"/>
      <c r="X1285" s="81"/>
      <c r="Y1285" s="84" t="s">
        <v>5458</v>
      </c>
    </row>
    <row r="1286" spans="1:25">
      <c r="A1286" s="66" t="s">
        <v>479</v>
      </c>
      <c r="B1286" s="66" t="s">
        <v>479</v>
      </c>
      <c r="C1286" s="67"/>
      <c r="D1286" s="68"/>
      <c r="E1286" s="69"/>
      <c r="F1286" s="70"/>
      <c r="G1286" s="67"/>
      <c r="H1286" s="71"/>
      <c r="I1286" s="72"/>
      <c r="J1286" s="72"/>
      <c r="K1286" s="36"/>
      <c r="L1286" s="79"/>
      <c r="M1286" s="79"/>
      <c r="N1286" s="74"/>
      <c r="O1286" s="81" t="s">
        <v>179</v>
      </c>
      <c r="P1286" s="83">
        <v>41563.604791666665</v>
      </c>
      <c r="Q1286" s="81" t="s">
        <v>1560</v>
      </c>
      <c r="R1286" s="81"/>
      <c r="S1286" s="81"/>
      <c r="T1286" s="81" t="s">
        <v>2393</v>
      </c>
      <c r="U1286" s="83">
        <v>41563.604791666665</v>
      </c>
      <c r="V1286" s="85" t="s">
        <v>3644</v>
      </c>
      <c r="W1286" s="81"/>
      <c r="X1286" s="81"/>
      <c r="Y1286" s="84" t="s">
        <v>5459</v>
      </c>
    </row>
    <row r="1287" spans="1:25">
      <c r="A1287" s="66" t="s">
        <v>479</v>
      </c>
      <c r="B1287" s="66" t="s">
        <v>479</v>
      </c>
      <c r="C1287" s="67"/>
      <c r="D1287" s="68"/>
      <c r="E1287" s="69"/>
      <c r="F1287" s="70"/>
      <c r="G1287" s="67"/>
      <c r="H1287" s="71"/>
      <c r="I1287" s="72"/>
      <c r="J1287" s="72"/>
      <c r="K1287" s="36"/>
      <c r="L1287" s="79"/>
      <c r="M1287" s="79"/>
      <c r="N1287" s="74"/>
      <c r="O1287" s="81" t="s">
        <v>179</v>
      </c>
      <c r="P1287" s="83">
        <v>41564.472557870373</v>
      </c>
      <c r="Q1287" s="81" t="s">
        <v>1561</v>
      </c>
      <c r="R1287" s="81"/>
      <c r="S1287" s="81"/>
      <c r="T1287" s="81" t="s">
        <v>2393</v>
      </c>
      <c r="U1287" s="83">
        <v>41564.472557870373</v>
      </c>
      <c r="V1287" s="85" t="s">
        <v>3645</v>
      </c>
      <c r="W1287" s="81"/>
      <c r="X1287" s="81"/>
      <c r="Y1287" s="84" t="s">
        <v>5460</v>
      </c>
    </row>
    <row r="1288" spans="1:25">
      <c r="A1288" s="66" t="s">
        <v>479</v>
      </c>
      <c r="B1288" s="66" t="s">
        <v>479</v>
      </c>
      <c r="C1288" s="67"/>
      <c r="D1288" s="68"/>
      <c r="E1288" s="69"/>
      <c r="F1288" s="70"/>
      <c r="G1288" s="67"/>
      <c r="H1288" s="71"/>
      <c r="I1288" s="72"/>
      <c r="J1288" s="72"/>
      <c r="K1288" s="36"/>
      <c r="L1288" s="79"/>
      <c r="M1288" s="79"/>
      <c r="N1288" s="74"/>
      <c r="O1288" s="81" t="s">
        <v>179</v>
      </c>
      <c r="P1288" s="83">
        <v>41565.539085648146</v>
      </c>
      <c r="Q1288" s="81" t="s">
        <v>1562</v>
      </c>
      <c r="R1288" s="81"/>
      <c r="S1288" s="81"/>
      <c r="T1288" s="81" t="s">
        <v>2393</v>
      </c>
      <c r="U1288" s="83">
        <v>41565.539085648146</v>
      </c>
      <c r="V1288" s="85" t="s">
        <v>3646</v>
      </c>
      <c r="W1288" s="81"/>
      <c r="X1288" s="81"/>
      <c r="Y1288" s="84" t="s">
        <v>5461</v>
      </c>
    </row>
    <row r="1289" spans="1:25">
      <c r="A1289" s="66" t="s">
        <v>479</v>
      </c>
      <c r="B1289" s="66" t="s">
        <v>479</v>
      </c>
      <c r="C1289" s="67"/>
      <c r="D1289" s="68"/>
      <c r="E1289" s="69"/>
      <c r="F1289" s="70"/>
      <c r="G1289" s="67"/>
      <c r="H1289" s="71"/>
      <c r="I1289" s="72"/>
      <c r="J1289" s="72"/>
      <c r="K1289" s="36"/>
      <c r="L1289" s="79"/>
      <c r="M1289" s="79"/>
      <c r="N1289" s="74"/>
      <c r="O1289" s="81" t="s">
        <v>179</v>
      </c>
      <c r="P1289" s="83">
        <v>41565.611493055556</v>
      </c>
      <c r="Q1289" s="81" t="s">
        <v>1563</v>
      </c>
      <c r="R1289" s="81"/>
      <c r="S1289" s="81"/>
      <c r="T1289" s="81" t="s">
        <v>2393</v>
      </c>
      <c r="U1289" s="83">
        <v>41565.611493055556</v>
      </c>
      <c r="V1289" s="85" t="s">
        <v>3647</v>
      </c>
      <c r="W1289" s="81"/>
      <c r="X1289" s="81"/>
      <c r="Y1289" s="84" t="s">
        <v>5462</v>
      </c>
    </row>
    <row r="1290" spans="1:25">
      <c r="A1290" s="66" t="s">
        <v>479</v>
      </c>
      <c r="B1290" s="66" t="s">
        <v>494</v>
      </c>
      <c r="C1290" s="67"/>
      <c r="D1290" s="68"/>
      <c r="E1290" s="69"/>
      <c r="F1290" s="70"/>
      <c r="G1290" s="67"/>
      <c r="H1290" s="71"/>
      <c r="I1290" s="72"/>
      <c r="J1290" s="72"/>
      <c r="K1290" s="36"/>
      <c r="L1290" s="79"/>
      <c r="M1290" s="79"/>
      <c r="N1290" s="74"/>
      <c r="O1290" s="81" t="s">
        <v>622</v>
      </c>
      <c r="P1290" s="83">
        <v>41565.922951388886</v>
      </c>
      <c r="Q1290" s="81" t="s">
        <v>1564</v>
      </c>
      <c r="R1290" s="81"/>
      <c r="S1290" s="81"/>
      <c r="T1290" s="81" t="s">
        <v>2393</v>
      </c>
      <c r="U1290" s="83">
        <v>41565.922951388886</v>
      </c>
      <c r="V1290" s="85" t="s">
        <v>3648</v>
      </c>
      <c r="W1290" s="81"/>
      <c r="X1290" s="81"/>
      <c r="Y1290" s="84" t="s">
        <v>5463</v>
      </c>
    </row>
    <row r="1291" spans="1:25">
      <c r="A1291" s="66" t="s">
        <v>479</v>
      </c>
      <c r="B1291" s="66" t="s">
        <v>479</v>
      </c>
      <c r="C1291" s="67"/>
      <c r="D1291" s="68"/>
      <c r="E1291" s="69"/>
      <c r="F1291" s="70"/>
      <c r="G1291" s="67"/>
      <c r="H1291" s="71"/>
      <c r="I1291" s="72"/>
      <c r="J1291" s="72"/>
      <c r="K1291" s="36"/>
      <c r="L1291" s="79"/>
      <c r="M1291" s="79"/>
      <c r="N1291" s="74"/>
      <c r="O1291" s="81" t="s">
        <v>179</v>
      </c>
      <c r="P1291" s="83">
        <v>41566.764699074076</v>
      </c>
      <c r="Q1291" s="81" t="s">
        <v>1565</v>
      </c>
      <c r="R1291" s="81"/>
      <c r="S1291" s="81"/>
      <c r="T1291" s="81" t="s">
        <v>2393</v>
      </c>
      <c r="U1291" s="83">
        <v>41566.764699074076</v>
      </c>
      <c r="V1291" s="85" t="s">
        <v>3649</v>
      </c>
      <c r="W1291" s="81"/>
      <c r="X1291" s="81"/>
      <c r="Y1291" s="84" t="s">
        <v>5464</v>
      </c>
    </row>
    <row r="1292" spans="1:25">
      <c r="A1292" s="66" t="s">
        <v>479</v>
      </c>
      <c r="B1292" s="66" t="s">
        <v>505</v>
      </c>
      <c r="C1292" s="67"/>
      <c r="D1292" s="68"/>
      <c r="E1292" s="69"/>
      <c r="F1292" s="70"/>
      <c r="G1292" s="67"/>
      <c r="H1292" s="71"/>
      <c r="I1292" s="72"/>
      <c r="J1292" s="72"/>
      <c r="K1292" s="36"/>
      <c r="L1292" s="79"/>
      <c r="M1292" s="79"/>
      <c r="N1292" s="74"/>
      <c r="O1292" s="81" t="s">
        <v>622</v>
      </c>
      <c r="P1292" s="83">
        <v>41566.776782407411</v>
      </c>
      <c r="Q1292" s="81" t="s">
        <v>963</v>
      </c>
      <c r="R1292" s="81"/>
      <c r="S1292" s="81"/>
      <c r="T1292" s="81" t="s">
        <v>2449</v>
      </c>
      <c r="U1292" s="83">
        <v>41566.776782407411</v>
      </c>
      <c r="V1292" s="85" t="s">
        <v>3650</v>
      </c>
      <c r="W1292" s="81"/>
      <c r="X1292" s="81"/>
      <c r="Y1292" s="84" t="s">
        <v>5465</v>
      </c>
    </row>
    <row r="1293" spans="1:25">
      <c r="A1293" s="66" t="s">
        <v>479</v>
      </c>
      <c r="B1293" s="66" t="s">
        <v>407</v>
      </c>
      <c r="C1293" s="67"/>
      <c r="D1293" s="68"/>
      <c r="E1293" s="69"/>
      <c r="F1293" s="70"/>
      <c r="G1293" s="67"/>
      <c r="H1293" s="71"/>
      <c r="I1293" s="72"/>
      <c r="J1293" s="72"/>
      <c r="K1293" s="36"/>
      <c r="L1293" s="79"/>
      <c r="M1293" s="79"/>
      <c r="N1293" s="74"/>
      <c r="O1293" s="81" t="s">
        <v>622</v>
      </c>
      <c r="P1293" s="83">
        <v>41566.776782407411</v>
      </c>
      <c r="Q1293" s="81" t="s">
        <v>963</v>
      </c>
      <c r="R1293" s="81"/>
      <c r="S1293" s="81"/>
      <c r="T1293" s="81" t="s">
        <v>2449</v>
      </c>
      <c r="U1293" s="83">
        <v>41566.776782407411</v>
      </c>
      <c r="V1293" s="85" t="s">
        <v>3650</v>
      </c>
      <c r="W1293" s="81"/>
      <c r="X1293" s="81"/>
      <c r="Y1293" s="84" t="s">
        <v>5465</v>
      </c>
    </row>
    <row r="1294" spans="1:25">
      <c r="A1294" s="66" t="s">
        <v>479</v>
      </c>
      <c r="B1294" s="66" t="s">
        <v>479</v>
      </c>
      <c r="C1294" s="67"/>
      <c r="D1294" s="68"/>
      <c r="E1294" s="69"/>
      <c r="F1294" s="70"/>
      <c r="G1294" s="67"/>
      <c r="H1294" s="71"/>
      <c r="I1294" s="72"/>
      <c r="J1294" s="72"/>
      <c r="K1294" s="36"/>
      <c r="L1294" s="79"/>
      <c r="M1294" s="79"/>
      <c r="N1294" s="74"/>
      <c r="O1294" s="81" t="s">
        <v>179</v>
      </c>
      <c r="P1294" s="83">
        <v>41568.559467592589</v>
      </c>
      <c r="Q1294" s="81" t="s">
        <v>1566</v>
      </c>
      <c r="R1294" s="81"/>
      <c r="S1294" s="81"/>
      <c r="T1294" s="81" t="s">
        <v>2393</v>
      </c>
      <c r="U1294" s="83">
        <v>41568.559467592589</v>
      </c>
      <c r="V1294" s="85" t="s">
        <v>3651</v>
      </c>
      <c r="W1294" s="81"/>
      <c r="X1294" s="81"/>
      <c r="Y1294" s="84" t="s">
        <v>5466</v>
      </c>
    </row>
    <row r="1295" spans="1:25">
      <c r="A1295" s="66" t="s">
        <v>479</v>
      </c>
      <c r="B1295" s="66" t="s">
        <v>493</v>
      </c>
      <c r="C1295" s="67"/>
      <c r="D1295" s="68"/>
      <c r="E1295" s="69"/>
      <c r="F1295" s="70"/>
      <c r="G1295" s="67"/>
      <c r="H1295" s="71"/>
      <c r="I1295" s="72"/>
      <c r="J1295" s="72"/>
      <c r="K1295" s="36"/>
      <c r="L1295" s="79"/>
      <c r="M1295" s="79"/>
      <c r="N1295" s="74"/>
      <c r="O1295" s="81" t="s">
        <v>622</v>
      </c>
      <c r="P1295" s="83">
        <v>41568.654120370367</v>
      </c>
      <c r="Q1295" s="81" t="s">
        <v>1404</v>
      </c>
      <c r="R1295" s="85" t="s">
        <v>2254</v>
      </c>
      <c r="S1295" s="81" t="s">
        <v>2332</v>
      </c>
      <c r="T1295" s="81" t="s">
        <v>2393</v>
      </c>
      <c r="U1295" s="83">
        <v>41568.654120370367</v>
      </c>
      <c r="V1295" s="85" t="s">
        <v>3652</v>
      </c>
      <c r="W1295" s="81"/>
      <c r="X1295" s="81"/>
      <c r="Y1295" s="84" t="s">
        <v>5467</v>
      </c>
    </row>
    <row r="1296" spans="1:25">
      <c r="A1296" s="66" t="s">
        <v>479</v>
      </c>
      <c r="B1296" s="66" t="s">
        <v>479</v>
      </c>
      <c r="C1296" s="67"/>
      <c r="D1296" s="68"/>
      <c r="E1296" s="69"/>
      <c r="F1296" s="70"/>
      <c r="G1296" s="67"/>
      <c r="H1296" s="71"/>
      <c r="I1296" s="72"/>
      <c r="J1296" s="72"/>
      <c r="K1296" s="36"/>
      <c r="L1296" s="79"/>
      <c r="M1296" s="79"/>
      <c r="N1296" s="74"/>
      <c r="O1296" s="81" t="s">
        <v>179</v>
      </c>
      <c r="P1296" s="83">
        <v>41568.844768518517</v>
      </c>
      <c r="Q1296" s="81" t="s">
        <v>1567</v>
      </c>
      <c r="R1296" s="85" t="s">
        <v>2274</v>
      </c>
      <c r="S1296" s="81" t="s">
        <v>2332</v>
      </c>
      <c r="T1296" s="81" t="s">
        <v>2513</v>
      </c>
      <c r="U1296" s="83">
        <v>41568.844768518517</v>
      </c>
      <c r="V1296" s="85" t="s">
        <v>3653</v>
      </c>
      <c r="W1296" s="81"/>
      <c r="X1296" s="81"/>
      <c r="Y1296" s="84" t="s">
        <v>5468</v>
      </c>
    </row>
    <row r="1297" spans="1:25">
      <c r="A1297" s="66" t="s">
        <v>479</v>
      </c>
      <c r="B1297" s="66" t="s">
        <v>494</v>
      </c>
      <c r="C1297" s="67"/>
      <c r="D1297" s="68"/>
      <c r="E1297" s="69"/>
      <c r="F1297" s="70"/>
      <c r="G1297" s="67"/>
      <c r="H1297" s="71"/>
      <c r="I1297" s="72"/>
      <c r="J1297" s="72"/>
      <c r="K1297" s="36"/>
      <c r="L1297" s="79"/>
      <c r="M1297" s="79"/>
      <c r="N1297" s="74"/>
      <c r="O1297" s="81" t="s">
        <v>622</v>
      </c>
      <c r="P1297" s="83">
        <v>41570.67391203704</v>
      </c>
      <c r="Q1297" s="81" t="s">
        <v>1568</v>
      </c>
      <c r="R1297" s="81"/>
      <c r="S1297" s="81"/>
      <c r="T1297" s="81" t="s">
        <v>2395</v>
      </c>
      <c r="U1297" s="83">
        <v>41570.67391203704</v>
      </c>
      <c r="V1297" s="85" t="s">
        <v>3654</v>
      </c>
      <c r="W1297" s="81"/>
      <c r="X1297" s="81"/>
      <c r="Y1297" s="84" t="s">
        <v>5469</v>
      </c>
    </row>
    <row r="1298" spans="1:25">
      <c r="A1298" s="66" t="s">
        <v>479</v>
      </c>
      <c r="B1298" s="66" t="s">
        <v>451</v>
      </c>
      <c r="C1298" s="67"/>
      <c r="D1298" s="68"/>
      <c r="E1298" s="69"/>
      <c r="F1298" s="70"/>
      <c r="G1298" s="67"/>
      <c r="H1298" s="71"/>
      <c r="I1298" s="72"/>
      <c r="J1298" s="72"/>
      <c r="K1298" s="36"/>
      <c r="L1298" s="79"/>
      <c r="M1298" s="79"/>
      <c r="N1298" s="74"/>
      <c r="O1298" s="81" t="s">
        <v>622</v>
      </c>
      <c r="P1298" s="83">
        <v>41570.67391203704</v>
      </c>
      <c r="Q1298" s="81" t="s">
        <v>1568</v>
      </c>
      <c r="R1298" s="81"/>
      <c r="S1298" s="81"/>
      <c r="T1298" s="81" t="s">
        <v>2395</v>
      </c>
      <c r="U1298" s="83">
        <v>41570.67391203704</v>
      </c>
      <c r="V1298" s="85" t="s">
        <v>3654</v>
      </c>
      <c r="W1298" s="81"/>
      <c r="X1298" s="81"/>
      <c r="Y1298" s="84" t="s">
        <v>5469</v>
      </c>
    </row>
    <row r="1299" spans="1:25">
      <c r="A1299" s="66" t="s">
        <v>481</v>
      </c>
      <c r="B1299" s="66" t="s">
        <v>481</v>
      </c>
      <c r="C1299" s="67"/>
      <c r="D1299" s="68"/>
      <c r="E1299" s="69"/>
      <c r="F1299" s="70"/>
      <c r="G1299" s="67"/>
      <c r="H1299" s="71"/>
      <c r="I1299" s="72"/>
      <c r="J1299" s="72"/>
      <c r="K1299" s="36"/>
      <c r="L1299" s="79"/>
      <c r="M1299" s="79"/>
      <c r="N1299" s="74"/>
      <c r="O1299" s="81" t="s">
        <v>179</v>
      </c>
      <c r="P1299" s="83">
        <v>41563.627951388888</v>
      </c>
      <c r="Q1299" s="81" t="s">
        <v>1569</v>
      </c>
      <c r="R1299" s="81"/>
      <c r="S1299" s="81"/>
      <c r="T1299" s="81" t="s">
        <v>2393</v>
      </c>
      <c r="U1299" s="83">
        <v>41563.627951388888</v>
      </c>
      <c r="V1299" s="85" t="s">
        <v>3655</v>
      </c>
      <c r="W1299" s="81"/>
      <c r="X1299" s="81"/>
      <c r="Y1299" s="84" t="s">
        <v>5470</v>
      </c>
    </row>
    <row r="1300" spans="1:25">
      <c r="A1300" s="66" t="s">
        <v>481</v>
      </c>
      <c r="B1300" s="66" t="s">
        <v>481</v>
      </c>
      <c r="C1300" s="67"/>
      <c r="D1300" s="68"/>
      <c r="E1300" s="69"/>
      <c r="F1300" s="70"/>
      <c r="G1300" s="67"/>
      <c r="H1300" s="71"/>
      <c r="I1300" s="72"/>
      <c r="J1300" s="72"/>
      <c r="K1300" s="36"/>
      <c r="L1300" s="79"/>
      <c r="M1300" s="79"/>
      <c r="N1300" s="74"/>
      <c r="O1300" s="81" t="s">
        <v>179</v>
      </c>
      <c r="P1300" s="83">
        <v>41563.816446759258</v>
      </c>
      <c r="Q1300" s="81" t="s">
        <v>1570</v>
      </c>
      <c r="R1300" s="81"/>
      <c r="S1300" s="81"/>
      <c r="T1300" s="81" t="s">
        <v>2393</v>
      </c>
      <c r="U1300" s="83">
        <v>41563.816446759258</v>
      </c>
      <c r="V1300" s="85" t="s">
        <v>3656</v>
      </c>
      <c r="W1300" s="81"/>
      <c r="X1300" s="81"/>
      <c r="Y1300" s="84" t="s">
        <v>5471</v>
      </c>
    </row>
    <row r="1301" spans="1:25">
      <c r="A1301" s="66" t="s">
        <v>481</v>
      </c>
      <c r="B1301" s="66" t="s">
        <v>481</v>
      </c>
      <c r="C1301" s="67"/>
      <c r="D1301" s="68"/>
      <c r="E1301" s="69"/>
      <c r="F1301" s="70"/>
      <c r="G1301" s="67"/>
      <c r="H1301" s="71"/>
      <c r="I1301" s="72"/>
      <c r="J1301" s="72"/>
      <c r="K1301" s="36"/>
      <c r="L1301" s="79"/>
      <c r="M1301" s="79"/>
      <c r="N1301" s="74"/>
      <c r="O1301" s="81" t="s">
        <v>179</v>
      </c>
      <c r="P1301" s="83">
        <v>41563.977060185185</v>
      </c>
      <c r="Q1301" s="81" t="s">
        <v>1571</v>
      </c>
      <c r="R1301" s="81"/>
      <c r="S1301" s="81"/>
      <c r="T1301" s="81" t="s">
        <v>2393</v>
      </c>
      <c r="U1301" s="83">
        <v>41563.977060185185</v>
      </c>
      <c r="V1301" s="85" t="s">
        <v>3657</v>
      </c>
      <c r="W1301" s="81"/>
      <c r="X1301" s="81"/>
      <c r="Y1301" s="84" t="s">
        <v>5472</v>
      </c>
    </row>
    <row r="1302" spans="1:25">
      <c r="A1302" s="66" t="s">
        <v>481</v>
      </c>
      <c r="B1302" s="66" t="s">
        <v>481</v>
      </c>
      <c r="C1302" s="67"/>
      <c r="D1302" s="68"/>
      <c r="E1302" s="69"/>
      <c r="F1302" s="70"/>
      <c r="G1302" s="67"/>
      <c r="H1302" s="71"/>
      <c r="I1302" s="72"/>
      <c r="J1302" s="72"/>
      <c r="K1302" s="36"/>
      <c r="L1302" s="79"/>
      <c r="M1302" s="79"/>
      <c r="N1302" s="74"/>
      <c r="O1302" s="81" t="s">
        <v>179</v>
      </c>
      <c r="P1302" s="83">
        <v>41563.985879629632</v>
      </c>
      <c r="Q1302" s="81" t="s">
        <v>1572</v>
      </c>
      <c r="R1302" s="81"/>
      <c r="S1302" s="81"/>
      <c r="T1302" s="81" t="s">
        <v>2393</v>
      </c>
      <c r="U1302" s="83">
        <v>41563.985879629632</v>
      </c>
      <c r="V1302" s="85" t="s">
        <v>3658</v>
      </c>
      <c r="W1302" s="81"/>
      <c r="X1302" s="81"/>
      <c r="Y1302" s="84" t="s">
        <v>5473</v>
      </c>
    </row>
    <row r="1303" spans="1:25">
      <c r="A1303" s="66" t="s">
        <v>481</v>
      </c>
      <c r="B1303" s="66" t="s">
        <v>481</v>
      </c>
      <c r="C1303" s="67"/>
      <c r="D1303" s="68"/>
      <c r="E1303" s="69"/>
      <c r="F1303" s="70"/>
      <c r="G1303" s="67"/>
      <c r="H1303" s="71"/>
      <c r="I1303" s="72"/>
      <c r="J1303" s="72"/>
      <c r="K1303" s="36"/>
      <c r="L1303" s="79"/>
      <c r="M1303" s="79"/>
      <c r="N1303" s="74"/>
      <c r="O1303" s="81" t="s">
        <v>179</v>
      </c>
      <c r="P1303" s="83">
        <v>41564.669212962966</v>
      </c>
      <c r="Q1303" s="81" t="s">
        <v>1573</v>
      </c>
      <c r="R1303" s="81"/>
      <c r="S1303" s="81"/>
      <c r="T1303" s="81" t="s">
        <v>2393</v>
      </c>
      <c r="U1303" s="83">
        <v>41564.669212962966</v>
      </c>
      <c r="V1303" s="85" t="s">
        <v>3659</v>
      </c>
      <c r="W1303" s="81"/>
      <c r="X1303" s="81"/>
      <c r="Y1303" s="84" t="s">
        <v>5474</v>
      </c>
    </row>
    <row r="1304" spans="1:25">
      <c r="A1304" s="66" t="s">
        <v>481</v>
      </c>
      <c r="B1304" s="66" t="s">
        <v>481</v>
      </c>
      <c r="C1304" s="67"/>
      <c r="D1304" s="68"/>
      <c r="E1304" s="69"/>
      <c r="F1304" s="70"/>
      <c r="G1304" s="67"/>
      <c r="H1304" s="71"/>
      <c r="I1304" s="72"/>
      <c r="J1304" s="72"/>
      <c r="K1304" s="36"/>
      <c r="L1304" s="79"/>
      <c r="M1304" s="79"/>
      <c r="N1304" s="74"/>
      <c r="O1304" s="81" t="s">
        <v>179</v>
      </c>
      <c r="P1304" s="83">
        <v>41564.816446759258</v>
      </c>
      <c r="Q1304" s="81" t="s">
        <v>1574</v>
      </c>
      <c r="R1304" s="81"/>
      <c r="S1304" s="81"/>
      <c r="T1304" s="81" t="s">
        <v>2393</v>
      </c>
      <c r="U1304" s="83">
        <v>41564.816446759258</v>
      </c>
      <c r="V1304" s="85" t="s">
        <v>3660</v>
      </c>
      <c r="W1304" s="81"/>
      <c r="X1304" s="81"/>
      <c r="Y1304" s="84" t="s">
        <v>5475</v>
      </c>
    </row>
    <row r="1305" spans="1:25">
      <c r="A1305" s="66" t="s">
        <v>481</v>
      </c>
      <c r="B1305" s="66" t="s">
        <v>481</v>
      </c>
      <c r="C1305" s="67"/>
      <c r="D1305" s="68"/>
      <c r="E1305" s="69"/>
      <c r="F1305" s="70"/>
      <c r="G1305" s="67"/>
      <c r="H1305" s="71"/>
      <c r="I1305" s="72"/>
      <c r="J1305" s="72"/>
      <c r="K1305" s="36"/>
      <c r="L1305" s="79"/>
      <c r="M1305" s="79"/>
      <c r="N1305" s="74"/>
      <c r="O1305" s="81" t="s">
        <v>179</v>
      </c>
      <c r="P1305" s="83">
        <v>41565.5859837963</v>
      </c>
      <c r="Q1305" s="81" t="s">
        <v>1575</v>
      </c>
      <c r="R1305" s="81"/>
      <c r="S1305" s="81"/>
      <c r="T1305" s="81" t="s">
        <v>2393</v>
      </c>
      <c r="U1305" s="83">
        <v>41565.5859837963</v>
      </c>
      <c r="V1305" s="85" t="s">
        <v>3661</v>
      </c>
      <c r="W1305" s="81"/>
      <c r="X1305" s="81"/>
      <c r="Y1305" s="84" t="s">
        <v>5476</v>
      </c>
    </row>
    <row r="1306" spans="1:25">
      <c r="A1306" s="66" t="s">
        <v>481</v>
      </c>
      <c r="B1306" s="66" t="s">
        <v>481</v>
      </c>
      <c r="C1306" s="67"/>
      <c r="D1306" s="68"/>
      <c r="E1306" s="69"/>
      <c r="F1306" s="70"/>
      <c r="G1306" s="67"/>
      <c r="H1306" s="71"/>
      <c r="I1306" s="72"/>
      <c r="J1306" s="72"/>
      <c r="K1306" s="36"/>
      <c r="L1306" s="79"/>
      <c r="M1306" s="79"/>
      <c r="N1306" s="74"/>
      <c r="O1306" s="81" t="s">
        <v>179</v>
      </c>
      <c r="P1306" s="83">
        <v>41565.752245370371</v>
      </c>
      <c r="Q1306" s="81" t="s">
        <v>1576</v>
      </c>
      <c r="R1306" s="85" t="s">
        <v>2275</v>
      </c>
      <c r="S1306" s="81" t="s">
        <v>2332</v>
      </c>
      <c r="T1306" s="81" t="s">
        <v>2393</v>
      </c>
      <c r="U1306" s="83">
        <v>41565.752245370371</v>
      </c>
      <c r="V1306" s="85" t="s">
        <v>3662</v>
      </c>
      <c r="W1306" s="81"/>
      <c r="X1306" s="81"/>
      <c r="Y1306" s="84" t="s">
        <v>5477</v>
      </c>
    </row>
    <row r="1307" spans="1:25">
      <c r="A1307" s="66" t="s">
        <v>481</v>
      </c>
      <c r="B1307" s="66" t="s">
        <v>481</v>
      </c>
      <c r="C1307" s="67"/>
      <c r="D1307" s="68"/>
      <c r="E1307" s="69"/>
      <c r="F1307" s="70"/>
      <c r="G1307" s="67"/>
      <c r="H1307" s="71"/>
      <c r="I1307" s="72"/>
      <c r="J1307" s="72"/>
      <c r="K1307" s="36"/>
      <c r="L1307" s="79"/>
      <c r="M1307" s="79"/>
      <c r="N1307" s="74"/>
      <c r="O1307" s="81" t="s">
        <v>179</v>
      </c>
      <c r="P1307" s="83">
        <v>41566.543854166666</v>
      </c>
      <c r="Q1307" s="81" t="s">
        <v>1577</v>
      </c>
      <c r="R1307" s="81"/>
      <c r="S1307" s="81"/>
      <c r="T1307" s="81" t="s">
        <v>2393</v>
      </c>
      <c r="U1307" s="83">
        <v>41566.543854166666</v>
      </c>
      <c r="V1307" s="85" t="s">
        <v>3663</v>
      </c>
      <c r="W1307" s="81"/>
      <c r="X1307" s="81"/>
      <c r="Y1307" s="84" t="s">
        <v>5478</v>
      </c>
    </row>
    <row r="1308" spans="1:25">
      <c r="A1308" s="66" t="s">
        <v>388</v>
      </c>
      <c r="B1308" s="66" t="s">
        <v>481</v>
      </c>
      <c r="C1308" s="67"/>
      <c r="D1308" s="68"/>
      <c r="E1308" s="69"/>
      <c r="F1308" s="70"/>
      <c r="G1308" s="67"/>
      <c r="H1308" s="71"/>
      <c r="I1308" s="72"/>
      <c r="J1308" s="72"/>
      <c r="K1308" s="36"/>
      <c r="L1308" s="79"/>
      <c r="M1308" s="79"/>
      <c r="N1308" s="74"/>
      <c r="O1308" s="81" t="s">
        <v>622</v>
      </c>
      <c r="P1308" s="83">
        <v>41563.987766203703</v>
      </c>
      <c r="Q1308" s="81" t="s">
        <v>646</v>
      </c>
      <c r="R1308" s="81"/>
      <c r="S1308" s="81"/>
      <c r="T1308" s="81" t="s">
        <v>2393</v>
      </c>
      <c r="U1308" s="83">
        <v>41563.987766203703</v>
      </c>
      <c r="V1308" s="85" t="s">
        <v>3664</v>
      </c>
      <c r="W1308" s="81"/>
      <c r="X1308" s="81"/>
      <c r="Y1308" s="84" t="s">
        <v>5479</v>
      </c>
    </row>
    <row r="1309" spans="1:25">
      <c r="A1309" s="66" t="s">
        <v>407</v>
      </c>
      <c r="B1309" s="66" t="s">
        <v>481</v>
      </c>
      <c r="C1309" s="67"/>
      <c r="D1309" s="68"/>
      <c r="E1309" s="69"/>
      <c r="F1309" s="70"/>
      <c r="G1309" s="67"/>
      <c r="H1309" s="71"/>
      <c r="I1309" s="72"/>
      <c r="J1309" s="72"/>
      <c r="K1309" s="36"/>
      <c r="L1309" s="79"/>
      <c r="M1309" s="79"/>
      <c r="N1309" s="74"/>
      <c r="O1309" s="81" t="s">
        <v>622</v>
      </c>
      <c r="P1309" s="83">
        <v>41566.728171296294</v>
      </c>
      <c r="Q1309" s="81" t="s">
        <v>1578</v>
      </c>
      <c r="R1309" s="81"/>
      <c r="S1309" s="81"/>
      <c r="T1309" s="81" t="s">
        <v>2514</v>
      </c>
      <c r="U1309" s="83">
        <v>41566.728171296294</v>
      </c>
      <c r="V1309" s="85" t="s">
        <v>3665</v>
      </c>
      <c r="W1309" s="81"/>
      <c r="X1309" s="81"/>
      <c r="Y1309" s="84" t="s">
        <v>5480</v>
      </c>
    </row>
    <row r="1310" spans="1:25">
      <c r="A1310" s="66" t="s">
        <v>482</v>
      </c>
      <c r="B1310" s="66" t="s">
        <v>481</v>
      </c>
      <c r="C1310" s="67"/>
      <c r="D1310" s="68"/>
      <c r="E1310" s="69"/>
      <c r="F1310" s="70"/>
      <c r="G1310" s="67"/>
      <c r="H1310" s="71"/>
      <c r="I1310" s="72"/>
      <c r="J1310" s="72"/>
      <c r="K1310" s="36"/>
      <c r="L1310" s="79"/>
      <c r="M1310" s="79"/>
      <c r="N1310" s="74"/>
      <c r="O1310" s="81" t="s">
        <v>622</v>
      </c>
      <c r="P1310" s="83">
        <v>41564.068553240744</v>
      </c>
      <c r="Q1310" s="81" t="s">
        <v>646</v>
      </c>
      <c r="R1310" s="81"/>
      <c r="S1310" s="81"/>
      <c r="T1310" s="81" t="s">
        <v>2393</v>
      </c>
      <c r="U1310" s="83">
        <v>41564.068553240744</v>
      </c>
      <c r="V1310" s="85" t="s">
        <v>3666</v>
      </c>
      <c r="W1310" s="81"/>
      <c r="X1310" s="81"/>
      <c r="Y1310" s="84" t="s">
        <v>5481</v>
      </c>
    </row>
    <row r="1311" spans="1:25">
      <c r="A1311" s="66" t="s">
        <v>482</v>
      </c>
      <c r="B1311" s="66" t="s">
        <v>615</v>
      </c>
      <c r="C1311" s="67"/>
      <c r="D1311" s="68"/>
      <c r="E1311" s="69"/>
      <c r="F1311" s="70"/>
      <c r="G1311" s="67"/>
      <c r="H1311" s="71"/>
      <c r="I1311" s="72"/>
      <c r="J1311" s="72"/>
      <c r="K1311" s="36"/>
      <c r="L1311" s="79"/>
      <c r="M1311" s="79"/>
      <c r="N1311" s="74"/>
      <c r="O1311" s="81" t="s">
        <v>622</v>
      </c>
      <c r="P1311" s="83">
        <v>41565.046527777777</v>
      </c>
      <c r="Q1311" s="81" t="s">
        <v>1579</v>
      </c>
      <c r="R1311" s="81"/>
      <c r="S1311" s="81"/>
      <c r="T1311" s="81" t="s">
        <v>2393</v>
      </c>
      <c r="U1311" s="83">
        <v>41565.046527777777</v>
      </c>
      <c r="V1311" s="85" t="s">
        <v>3667</v>
      </c>
      <c r="W1311" s="81"/>
      <c r="X1311" s="81"/>
      <c r="Y1311" s="84" t="s">
        <v>5482</v>
      </c>
    </row>
    <row r="1312" spans="1:25">
      <c r="A1312" s="66" t="s">
        <v>483</v>
      </c>
      <c r="B1312" s="66" t="s">
        <v>326</v>
      </c>
      <c r="C1312" s="67"/>
      <c r="D1312" s="68"/>
      <c r="E1312" s="69"/>
      <c r="F1312" s="70"/>
      <c r="G1312" s="67"/>
      <c r="H1312" s="71"/>
      <c r="I1312" s="72"/>
      <c r="J1312" s="72"/>
      <c r="K1312" s="36"/>
      <c r="L1312" s="79"/>
      <c r="M1312" s="79"/>
      <c r="N1312" s="74"/>
      <c r="O1312" s="81" t="s">
        <v>622</v>
      </c>
      <c r="P1312" s="83">
        <v>41563.872129629628</v>
      </c>
      <c r="Q1312" s="81" t="s">
        <v>1580</v>
      </c>
      <c r="R1312" s="81"/>
      <c r="S1312" s="81"/>
      <c r="T1312" s="81" t="s">
        <v>2454</v>
      </c>
      <c r="U1312" s="83">
        <v>41563.872129629628</v>
      </c>
      <c r="V1312" s="85" t="s">
        <v>3668</v>
      </c>
      <c r="W1312" s="81"/>
      <c r="X1312" s="81"/>
      <c r="Y1312" s="84" t="s">
        <v>5483</v>
      </c>
    </row>
    <row r="1313" spans="1:25">
      <c r="A1313" s="66" t="s">
        <v>483</v>
      </c>
      <c r="B1313" s="66" t="s">
        <v>407</v>
      </c>
      <c r="C1313" s="67"/>
      <c r="D1313" s="68"/>
      <c r="E1313" s="69"/>
      <c r="F1313" s="70"/>
      <c r="G1313" s="67"/>
      <c r="H1313" s="71"/>
      <c r="I1313" s="72"/>
      <c r="J1313" s="72"/>
      <c r="K1313" s="36"/>
      <c r="L1313" s="79"/>
      <c r="M1313" s="79"/>
      <c r="N1313" s="74"/>
      <c r="O1313" s="81" t="s">
        <v>621</v>
      </c>
      <c r="P1313" s="83">
        <v>41563.872129629628</v>
      </c>
      <c r="Q1313" s="81" t="s">
        <v>1580</v>
      </c>
      <c r="R1313" s="81"/>
      <c r="S1313" s="81"/>
      <c r="T1313" s="81" t="s">
        <v>2454</v>
      </c>
      <c r="U1313" s="83">
        <v>41563.872129629628</v>
      </c>
      <c r="V1313" s="85" t="s">
        <v>3668</v>
      </c>
      <c r="W1313" s="81"/>
      <c r="X1313" s="81"/>
      <c r="Y1313" s="84" t="s">
        <v>5483</v>
      </c>
    </row>
    <row r="1314" spans="1:25">
      <c r="A1314" s="66" t="s">
        <v>326</v>
      </c>
      <c r="B1314" s="66" t="s">
        <v>483</v>
      </c>
      <c r="C1314" s="67"/>
      <c r="D1314" s="68"/>
      <c r="E1314" s="69"/>
      <c r="F1314" s="70"/>
      <c r="G1314" s="67"/>
      <c r="H1314" s="71"/>
      <c r="I1314" s="72"/>
      <c r="J1314" s="72"/>
      <c r="K1314" s="36"/>
      <c r="L1314" s="79"/>
      <c r="M1314" s="79"/>
      <c r="N1314" s="74"/>
      <c r="O1314" s="81" t="s">
        <v>621</v>
      </c>
      <c r="P1314" s="83">
        <v>41563.801666666666</v>
      </c>
      <c r="Q1314" s="81" t="s">
        <v>1581</v>
      </c>
      <c r="R1314" s="81"/>
      <c r="S1314" s="81"/>
      <c r="T1314" s="81" t="s">
        <v>2393</v>
      </c>
      <c r="U1314" s="83">
        <v>41563.801666666666</v>
      </c>
      <c r="V1314" s="85" t="s">
        <v>3669</v>
      </c>
      <c r="W1314" s="81"/>
      <c r="X1314" s="81"/>
      <c r="Y1314" s="84" t="s">
        <v>5484</v>
      </c>
    </row>
    <row r="1315" spans="1:25">
      <c r="A1315" s="66" t="s">
        <v>326</v>
      </c>
      <c r="B1315" s="66" t="s">
        <v>483</v>
      </c>
      <c r="C1315" s="67"/>
      <c r="D1315" s="68"/>
      <c r="E1315" s="69"/>
      <c r="F1315" s="70"/>
      <c r="G1315" s="67"/>
      <c r="H1315" s="71"/>
      <c r="I1315" s="72"/>
      <c r="J1315" s="72"/>
      <c r="K1315" s="36"/>
      <c r="L1315" s="79"/>
      <c r="M1315" s="79"/>
      <c r="N1315" s="74"/>
      <c r="O1315" s="81" t="s">
        <v>622</v>
      </c>
      <c r="P1315" s="83">
        <v>41563.834999999999</v>
      </c>
      <c r="Q1315" s="81" t="s">
        <v>1582</v>
      </c>
      <c r="R1315" s="81"/>
      <c r="S1315" s="81"/>
      <c r="T1315" s="81" t="s">
        <v>2393</v>
      </c>
      <c r="U1315" s="83">
        <v>41563.834999999999</v>
      </c>
      <c r="V1315" s="85" t="s">
        <v>3670</v>
      </c>
      <c r="W1315" s="81"/>
      <c r="X1315" s="81"/>
      <c r="Y1315" s="84" t="s">
        <v>5485</v>
      </c>
    </row>
    <row r="1316" spans="1:25">
      <c r="A1316" s="66" t="s">
        <v>388</v>
      </c>
      <c r="B1316" s="66" t="s">
        <v>483</v>
      </c>
      <c r="C1316" s="67"/>
      <c r="D1316" s="68"/>
      <c r="E1316" s="69"/>
      <c r="F1316" s="70"/>
      <c r="G1316" s="67"/>
      <c r="H1316" s="71"/>
      <c r="I1316" s="72"/>
      <c r="J1316" s="72"/>
      <c r="K1316" s="36"/>
      <c r="L1316" s="79"/>
      <c r="M1316" s="79"/>
      <c r="N1316" s="74"/>
      <c r="O1316" s="81" t="s">
        <v>622</v>
      </c>
      <c r="P1316" s="83">
        <v>41565.034687500003</v>
      </c>
      <c r="Q1316" s="81" t="s">
        <v>1583</v>
      </c>
      <c r="R1316" s="81"/>
      <c r="S1316" s="81"/>
      <c r="T1316" s="81" t="s">
        <v>2395</v>
      </c>
      <c r="U1316" s="83">
        <v>41565.034687500003</v>
      </c>
      <c r="V1316" s="85" t="s">
        <v>3671</v>
      </c>
      <c r="W1316" s="81"/>
      <c r="X1316" s="81"/>
      <c r="Y1316" s="84" t="s">
        <v>5486</v>
      </c>
    </row>
    <row r="1317" spans="1:25">
      <c r="A1317" s="66" t="s">
        <v>407</v>
      </c>
      <c r="B1317" s="66" t="s">
        <v>483</v>
      </c>
      <c r="C1317" s="67"/>
      <c r="D1317" s="68"/>
      <c r="E1317" s="69"/>
      <c r="F1317" s="70"/>
      <c r="G1317" s="67"/>
      <c r="H1317" s="71"/>
      <c r="I1317" s="72"/>
      <c r="J1317" s="72"/>
      <c r="K1317" s="36"/>
      <c r="L1317" s="79"/>
      <c r="M1317" s="79"/>
      <c r="N1317" s="74"/>
      <c r="O1317" s="81" t="s">
        <v>622</v>
      </c>
      <c r="P1317" s="83">
        <v>41563.816736111112</v>
      </c>
      <c r="Q1317" s="81" t="s">
        <v>1584</v>
      </c>
      <c r="R1317" s="81"/>
      <c r="S1317" s="81"/>
      <c r="T1317" s="81" t="s">
        <v>2395</v>
      </c>
      <c r="U1317" s="83">
        <v>41563.816736111112</v>
      </c>
      <c r="V1317" s="85" t="s">
        <v>3672</v>
      </c>
      <c r="W1317" s="81"/>
      <c r="X1317" s="81"/>
      <c r="Y1317" s="84" t="s">
        <v>5487</v>
      </c>
    </row>
    <row r="1318" spans="1:25">
      <c r="A1318" s="66" t="s">
        <v>407</v>
      </c>
      <c r="B1318" s="66" t="s">
        <v>483</v>
      </c>
      <c r="C1318" s="67"/>
      <c r="D1318" s="68"/>
      <c r="E1318" s="69"/>
      <c r="F1318" s="70"/>
      <c r="G1318" s="67"/>
      <c r="H1318" s="71"/>
      <c r="I1318" s="72"/>
      <c r="J1318" s="72"/>
      <c r="K1318" s="36"/>
      <c r="L1318" s="79"/>
      <c r="M1318" s="79"/>
      <c r="N1318" s="74"/>
      <c r="O1318" s="81" t="s">
        <v>622</v>
      </c>
      <c r="P1318" s="83">
        <v>41563.857418981483</v>
      </c>
      <c r="Q1318" s="81" t="s">
        <v>1585</v>
      </c>
      <c r="R1318" s="81"/>
      <c r="S1318" s="81"/>
      <c r="T1318" s="81" t="s">
        <v>2393</v>
      </c>
      <c r="U1318" s="83">
        <v>41563.857418981483</v>
      </c>
      <c r="V1318" s="85" t="s">
        <v>3673</v>
      </c>
      <c r="W1318" s="81"/>
      <c r="X1318" s="81"/>
      <c r="Y1318" s="84" t="s">
        <v>5488</v>
      </c>
    </row>
    <row r="1319" spans="1:25">
      <c r="A1319" s="66" t="s">
        <v>407</v>
      </c>
      <c r="B1319" s="66" t="s">
        <v>483</v>
      </c>
      <c r="C1319" s="67"/>
      <c r="D1319" s="68"/>
      <c r="E1319" s="69"/>
      <c r="F1319" s="70"/>
      <c r="G1319" s="67"/>
      <c r="H1319" s="71"/>
      <c r="I1319" s="72"/>
      <c r="J1319" s="72"/>
      <c r="K1319" s="36"/>
      <c r="L1319" s="79"/>
      <c r="M1319" s="79"/>
      <c r="N1319" s="74"/>
      <c r="O1319" s="81" t="s">
        <v>622</v>
      </c>
      <c r="P1319" s="83">
        <v>41564.806666666664</v>
      </c>
      <c r="Q1319" s="81" t="s">
        <v>1586</v>
      </c>
      <c r="R1319" s="81"/>
      <c r="S1319" s="81"/>
      <c r="T1319" s="81" t="s">
        <v>2395</v>
      </c>
      <c r="U1319" s="83">
        <v>41564.806666666664</v>
      </c>
      <c r="V1319" s="85" t="s">
        <v>3674</v>
      </c>
      <c r="W1319" s="81"/>
      <c r="X1319" s="81"/>
      <c r="Y1319" s="84" t="s">
        <v>5489</v>
      </c>
    </row>
    <row r="1320" spans="1:25">
      <c r="A1320" s="66" t="s">
        <v>407</v>
      </c>
      <c r="B1320" s="66" t="s">
        <v>483</v>
      </c>
      <c r="C1320" s="67"/>
      <c r="D1320" s="68"/>
      <c r="E1320" s="69"/>
      <c r="F1320" s="70"/>
      <c r="G1320" s="67"/>
      <c r="H1320" s="71"/>
      <c r="I1320" s="72"/>
      <c r="J1320" s="72"/>
      <c r="K1320" s="36"/>
      <c r="L1320" s="79"/>
      <c r="M1320" s="79"/>
      <c r="N1320" s="74"/>
      <c r="O1320" s="81" t="s">
        <v>622</v>
      </c>
      <c r="P1320" s="83">
        <v>41564.813414351855</v>
      </c>
      <c r="Q1320" s="81" t="s">
        <v>1587</v>
      </c>
      <c r="R1320" s="81"/>
      <c r="S1320" s="81"/>
      <c r="T1320" s="81" t="s">
        <v>2393</v>
      </c>
      <c r="U1320" s="83">
        <v>41564.813414351855</v>
      </c>
      <c r="V1320" s="85" t="s">
        <v>3675</v>
      </c>
      <c r="W1320" s="81"/>
      <c r="X1320" s="81"/>
      <c r="Y1320" s="84" t="s">
        <v>5490</v>
      </c>
    </row>
    <row r="1321" spans="1:25">
      <c r="A1321" s="66" t="s">
        <v>413</v>
      </c>
      <c r="B1321" s="66" t="s">
        <v>483</v>
      </c>
      <c r="C1321" s="67"/>
      <c r="D1321" s="68"/>
      <c r="E1321" s="69"/>
      <c r="F1321" s="70"/>
      <c r="G1321" s="67"/>
      <c r="H1321" s="71"/>
      <c r="I1321" s="72"/>
      <c r="J1321" s="72"/>
      <c r="K1321" s="36"/>
      <c r="L1321" s="79"/>
      <c r="M1321" s="79"/>
      <c r="N1321" s="74"/>
      <c r="O1321" s="81" t="s">
        <v>622</v>
      </c>
      <c r="P1321" s="83">
        <v>41565.067430555559</v>
      </c>
      <c r="Q1321" s="81" t="s">
        <v>1588</v>
      </c>
      <c r="R1321" s="81"/>
      <c r="S1321" s="81"/>
      <c r="T1321" s="81" t="s">
        <v>2395</v>
      </c>
      <c r="U1321" s="83">
        <v>41565.067430555559</v>
      </c>
      <c r="V1321" s="85" t="s">
        <v>3676</v>
      </c>
      <c r="W1321" s="81"/>
      <c r="X1321" s="81"/>
      <c r="Y1321" s="84" t="s">
        <v>5491</v>
      </c>
    </row>
    <row r="1322" spans="1:25">
      <c r="A1322" s="66" t="s">
        <v>440</v>
      </c>
      <c r="B1322" s="66" t="s">
        <v>483</v>
      </c>
      <c r="C1322" s="67"/>
      <c r="D1322" s="68"/>
      <c r="E1322" s="69"/>
      <c r="F1322" s="70"/>
      <c r="G1322" s="67"/>
      <c r="H1322" s="71"/>
      <c r="I1322" s="72"/>
      <c r="J1322" s="72"/>
      <c r="K1322" s="36"/>
      <c r="L1322" s="79"/>
      <c r="M1322" s="79"/>
      <c r="N1322" s="74"/>
      <c r="O1322" s="81" t="s">
        <v>621</v>
      </c>
      <c r="P1322" s="83">
        <v>41567.845902777779</v>
      </c>
      <c r="Q1322" s="81" t="s">
        <v>1589</v>
      </c>
      <c r="R1322" s="81"/>
      <c r="S1322" s="81"/>
      <c r="T1322" s="81" t="s">
        <v>2393</v>
      </c>
      <c r="U1322" s="83">
        <v>41567.845902777779</v>
      </c>
      <c r="V1322" s="85" t="s">
        <v>3677</v>
      </c>
      <c r="W1322" s="81"/>
      <c r="X1322" s="81"/>
      <c r="Y1322" s="84" t="s">
        <v>5492</v>
      </c>
    </row>
    <row r="1323" spans="1:25">
      <c r="A1323" s="66" t="s">
        <v>482</v>
      </c>
      <c r="B1323" s="66" t="s">
        <v>483</v>
      </c>
      <c r="C1323" s="67"/>
      <c r="D1323" s="68"/>
      <c r="E1323" s="69"/>
      <c r="F1323" s="70"/>
      <c r="G1323" s="67"/>
      <c r="H1323" s="71"/>
      <c r="I1323" s="72"/>
      <c r="J1323" s="72"/>
      <c r="K1323" s="36"/>
      <c r="L1323" s="79"/>
      <c r="M1323" s="79"/>
      <c r="N1323" s="74"/>
      <c r="O1323" s="81" t="s">
        <v>622</v>
      </c>
      <c r="P1323" s="83">
        <v>41565.108888888892</v>
      </c>
      <c r="Q1323" s="81" t="s">
        <v>1590</v>
      </c>
      <c r="R1323" s="81"/>
      <c r="S1323" s="81"/>
      <c r="T1323" s="81" t="s">
        <v>2393</v>
      </c>
      <c r="U1323" s="83">
        <v>41565.108888888892</v>
      </c>
      <c r="V1323" s="85" t="s">
        <v>3678</v>
      </c>
      <c r="W1323" s="81"/>
      <c r="X1323" s="81"/>
      <c r="Y1323" s="84" t="s">
        <v>5493</v>
      </c>
    </row>
    <row r="1324" spans="1:25">
      <c r="A1324" s="66" t="s">
        <v>338</v>
      </c>
      <c r="B1324" s="66" t="s">
        <v>395</v>
      </c>
      <c r="C1324" s="67"/>
      <c r="D1324" s="68"/>
      <c r="E1324" s="69"/>
      <c r="F1324" s="70"/>
      <c r="G1324" s="67"/>
      <c r="H1324" s="71"/>
      <c r="I1324" s="72"/>
      <c r="J1324" s="72"/>
      <c r="K1324" s="36"/>
      <c r="L1324" s="79"/>
      <c r="M1324" s="79"/>
      <c r="N1324" s="74"/>
      <c r="O1324" s="81" t="s">
        <v>621</v>
      </c>
      <c r="P1324" s="83">
        <v>41563.834953703707</v>
      </c>
      <c r="Q1324" s="81" t="s">
        <v>1591</v>
      </c>
      <c r="R1324" s="85" t="s">
        <v>2276</v>
      </c>
      <c r="S1324" s="81" t="s">
        <v>2333</v>
      </c>
      <c r="T1324" s="81" t="s">
        <v>2393</v>
      </c>
      <c r="U1324" s="83">
        <v>41563.834953703707</v>
      </c>
      <c r="V1324" s="85" t="s">
        <v>3679</v>
      </c>
      <c r="W1324" s="81"/>
      <c r="X1324" s="81"/>
      <c r="Y1324" s="84" t="s">
        <v>5494</v>
      </c>
    </row>
    <row r="1325" spans="1:25">
      <c r="A1325" s="66" t="s">
        <v>395</v>
      </c>
      <c r="B1325" s="66" t="s">
        <v>395</v>
      </c>
      <c r="C1325" s="67"/>
      <c r="D1325" s="68"/>
      <c r="E1325" s="69"/>
      <c r="F1325" s="70"/>
      <c r="G1325" s="67"/>
      <c r="H1325" s="71"/>
      <c r="I1325" s="72"/>
      <c r="J1325" s="72"/>
      <c r="K1325" s="36"/>
      <c r="L1325" s="79"/>
      <c r="M1325" s="79"/>
      <c r="N1325" s="74"/>
      <c r="O1325" s="81" t="s">
        <v>179</v>
      </c>
      <c r="P1325" s="83">
        <v>41564.491203703707</v>
      </c>
      <c r="Q1325" s="81" t="s">
        <v>1592</v>
      </c>
      <c r="R1325" s="81"/>
      <c r="S1325" s="81"/>
      <c r="T1325" s="81" t="s">
        <v>2393</v>
      </c>
      <c r="U1325" s="83">
        <v>41564.491203703707</v>
      </c>
      <c r="V1325" s="85" t="s">
        <v>3680</v>
      </c>
      <c r="W1325" s="81"/>
      <c r="X1325" s="81"/>
      <c r="Y1325" s="84" t="s">
        <v>5495</v>
      </c>
    </row>
    <row r="1326" spans="1:25">
      <c r="A1326" s="66" t="s">
        <v>395</v>
      </c>
      <c r="B1326" s="66" t="s">
        <v>482</v>
      </c>
      <c r="C1326" s="67"/>
      <c r="D1326" s="68"/>
      <c r="E1326" s="69"/>
      <c r="F1326" s="70"/>
      <c r="G1326" s="67"/>
      <c r="H1326" s="71"/>
      <c r="I1326" s="72"/>
      <c r="J1326" s="72"/>
      <c r="K1326" s="36"/>
      <c r="L1326" s="79"/>
      <c r="M1326" s="79"/>
      <c r="N1326" s="74"/>
      <c r="O1326" s="81" t="s">
        <v>621</v>
      </c>
      <c r="P1326" s="83">
        <v>41564.578900462962</v>
      </c>
      <c r="Q1326" s="81" t="s">
        <v>1593</v>
      </c>
      <c r="R1326" s="81"/>
      <c r="S1326" s="81"/>
      <c r="T1326" s="81" t="s">
        <v>2393</v>
      </c>
      <c r="U1326" s="83">
        <v>41564.578900462962</v>
      </c>
      <c r="V1326" s="85" t="s">
        <v>3681</v>
      </c>
      <c r="W1326" s="81"/>
      <c r="X1326" s="81"/>
      <c r="Y1326" s="84" t="s">
        <v>5496</v>
      </c>
    </row>
    <row r="1327" spans="1:25">
      <c r="A1327" s="66" t="s">
        <v>395</v>
      </c>
      <c r="B1327" s="66" t="s">
        <v>395</v>
      </c>
      <c r="C1327" s="67"/>
      <c r="D1327" s="68"/>
      <c r="E1327" s="69"/>
      <c r="F1327" s="70"/>
      <c r="G1327" s="67"/>
      <c r="H1327" s="71"/>
      <c r="I1327" s="72"/>
      <c r="J1327" s="72"/>
      <c r="K1327" s="36"/>
      <c r="L1327" s="79"/>
      <c r="M1327" s="79"/>
      <c r="N1327" s="74"/>
      <c r="O1327" s="81" t="s">
        <v>179</v>
      </c>
      <c r="P1327" s="83">
        <v>41564.77888888889</v>
      </c>
      <c r="Q1327" s="81" t="s">
        <v>1594</v>
      </c>
      <c r="R1327" s="81"/>
      <c r="S1327" s="81"/>
      <c r="T1327" s="81" t="s">
        <v>2393</v>
      </c>
      <c r="U1327" s="83">
        <v>41564.77888888889</v>
      </c>
      <c r="V1327" s="85" t="s">
        <v>3682</v>
      </c>
      <c r="W1327" s="81"/>
      <c r="X1327" s="81"/>
      <c r="Y1327" s="84" t="s">
        <v>5497</v>
      </c>
    </row>
    <row r="1328" spans="1:25">
      <c r="A1328" s="66" t="s">
        <v>395</v>
      </c>
      <c r="B1328" s="66" t="s">
        <v>489</v>
      </c>
      <c r="C1328" s="67"/>
      <c r="D1328" s="68"/>
      <c r="E1328" s="69"/>
      <c r="F1328" s="70"/>
      <c r="G1328" s="67"/>
      <c r="H1328" s="71"/>
      <c r="I1328" s="72"/>
      <c r="J1328" s="72"/>
      <c r="K1328" s="36"/>
      <c r="L1328" s="79"/>
      <c r="M1328" s="79"/>
      <c r="N1328" s="74"/>
      <c r="O1328" s="81" t="s">
        <v>622</v>
      </c>
      <c r="P1328" s="83">
        <v>41564.80263888889</v>
      </c>
      <c r="Q1328" s="81" t="s">
        <v>676</v>
      </c>
      <c r="R1328" s="85" t="s">
        <v>2145</v>
      </c>
      <c r="S1328" s="81" t="s">
        <v>2338</v>
      </c>
      <c r="T1328" s="81" t="s">
        <v>2393</v>
      </c>
      <c r="U1328" s="83">
        <v>41564.80263888889</v>
      </c>
      <c r="V1328" s="85" t="s">
        <v>3683</v>
      </c>
      <c r="W1328" s="81"/>
      <c r="X1328" s="81"/>
      <c r="Y1328" s="84" t="s">
        <v>5498</v>
      </c>
    </row>
    <row r="1329" spans="1:25">
      <c r="A1329" s="66" t="s">
        <v>395</v>
      </c>
      <c r="B1329" s="66" t="s">
        <v>395</v>
      </c>
      <c r="C1329" s="67"/>
      <c r="D1329" s="68"/>
      <c r="E1329" s="69"/>
      <c r="F1329" s="70"/>
      <c r="G1329" s="67"/>
      <c r="H1329" s="71"/>
      <c r="I1329" s="72"/>
      <c r="J1329" s="72"/>
      <c r="K1329" s="36"/>
      <c r="L1329" s="79"/>
      <c r="M1329" s="79"/>
      <c r="N1329" s="74"/>
      <c r="O1329" s="81" t="s">
        <v>179</v>
      </c>
      <c r="P1329" s="83">
        <v>41565.549675925926</v>
      </c>
      <c r="Q1329" s="81" t="s">
        <v>1595</v>
      </c>
      <c r="R1329" s="85" t="s">
        <v>2277</v>
      </c>
      <c r="S1329" s="81" t="s">
        <v>2351</v>
      </c>
      <c r="T1329" s="81" t="s">
        <v>2393</v>
      </c>
      <c r="U1329" s="83">
        <v>41565.549675925926</v>
      </c>
      <c r="V1329" s="85" t="s">
        <v>3684</v>
      </c>
      <c r="W1329" s="81"/>
      <c r="X1329" s="81"/>
      <c r="Y1329" s="84" t="s">
        <v>5499</v>
      </c>
    </row>
    <row r="1330" spans="1:25">
      <c r="A1330" s="66" t="s">
        <v>395</v>
      </c>
      <c r="B1330" s="66" t="s">
        <v>395</v>
      </c>
      <c r="C1330" s="67"/>
      <c r="D1330" s="68"/>
      <c r="E1330" s="69"/>
      <c r="F1330" s="70"/>
      <c r="G1330" s="67"/>
      <c r="H1330" s="71"/>
      <c r="I1330" s="72"/>
      <c r="J1330" s="72"/>
      <c r="K1330" s="36"/>
      <c r="L1330" s="79"/>
      <c r="M1330" s="79"/>
      <c r="N1330" s="74"/>
      <c r="O1330" s="81" t="s">
        <v>179</v>
      </c>
      <c r="P1330" s="83">
        <v>41565.875902777778</v>
      </c>
      <c r="Q1330" s="81" t="s">
        <v>1596</v>
      </c>
      <c r="R1330" s="81"/>
      <c r="S1330" s="81"/>
      <c r="T1330" s="81" t="s">
        <v>2393</v>
      </c>
      <c r="U1330" s="83">
        <v>41565.875902777778</v>
      </c>
      <c r="V1330" s="85" t="s">
        <v>3685</v>
      </c>
      <c r="W1330" s="81"/>
      <c r="X1330" s="81"/>
      <c r="Y1330" s="84" t="s">
        <v>5500</v>
      </c>
    </row>
    <row r="1331" spans="1:25">
      <c r="A1331" s="66" t="s">
        <v>395</v>
      </c>
      <c r="B1331" s="66" t="s">
        <v>395</v>
      </c>
      <c r="C1331" s="67"/>
      <c r="D1331" s="68"/>
      <c r="E1331" s="69"/>
      <c r="F1331" s="70"/>
      <c r="G1331" s="67"/>
      <c r="H1331" s="71"/>
      <c r="I1331" s="72"/>
      <c r="J1331" s="72"/>
      <c r="K1331" s="36"/>
      <c r="L1331" s="79"/>
      <c r="M1331" s="79"/>
      <c r="N1331" s="74"/>
      <c r="O1331" s="81" t="s">
        <v>179</v>
      </c>
      <c r="P1331" s="83">
        <v>41565.882835648146</v>
      </c>
      <c r="Q1331" s="81" t="s">
        <v>1597</v>
      </c>
      <c r="R1331" s="81"/>
      <c r="S1331" s="81"/>
      <c r="T1331" s="81" t="s">
        <v>2393</v>
      </c>
      <c r="U1331" s="83">
        <v>41565.882835648146</v>
      </c>
      <c r="V1331" s="85" t="s">
        <v>3686</v>
      </c>
      <c r="W1331" s="81"/>
      <c r="X1331" s="81"/>
      <c r="Y1331" s="84" t="s">
        <v>5501</v>
      </c>
    </row>
    <row r="1332" spans="1:25">
      <c r="A1332" s="66" t="s">
        <v>395</v>
      </c>
      <c r="B1332" s="66" t="s">
        <v>395</v>
      </c>
      <c r="C1332" s="67"/>
      <c r="D1332" s="68"/>
      <c r="E1332" s="69"/>
      <c r="F1332" s="70"/>
      <c r="G1332" s="67"/>
      <c r="H1332" s="71"/>
      <c r="I1332" s="72"/>
      <c r="J1332" s="72"/>
      <c r="K1332" s="36"/>
      <c r="L1332" s="79"/>
      <c r="M1332" s="79"/>
      <c r="N1332" s="74"/>
      <c r="O1332" s="81" t="s">
        <v>179</v>
      </c>
      <c r="P1332" s="83">
        <v>41566.104016203702</v>
      </c>
      <c r="Q1332" s="81" t="s">
        <v>1598</v>
      </c>
      <c r="R1332" s="85" t="s">
        <v>2278</v>
      </c>
      <c r="S1332" s="81" t="s">
        <v>2351</v>
      </c>
      <c r="T1332" s="81" t="s">
        <v>2393</v>
      </c>
      <c r="U1332" s="83">
        <v>41566.104016203702</v>
      </c>
      <c r="V1332" s="85" t="s">
        <v>3687</v>
      </c>
      <c r="W1332" s="81"/>
      <c r="X1332" s="81"/>
      <c r="Y1332" s="84" t="s">
        <v>5502</v>
      </c>
    </row>
    <row r="1333" spans="1:25">
      <c r="A1333" s="66" t="s">
        <v>395</v>
      </c>
      <c r="B1333" s="66" t="s">
        <v>497</v>
      </c>
      <c r="C1333" s="67"/>
      <c r="D1333" s="68"/>
      <c r="E1333" s="69"/>
      <c r="F1333" s="70"/>
      <c r="G1333" s="67"/>
      <c r="H1333" s="71"/>
      <c r="I1333" s="72"/>
      <c r="J1333" s="72"/>
      <c r="K1333" s="36"/>
      <c r="L1333" s="79"/>
      <c r="M1333" s="79"/>
      <c r="N1333" s="74"/>
      <c r="O1333" s="81" t="s">
        <v>621</v>
      </c>
      <c r="P1333" s="83">
        <v>41566.625960648147</v>
      </c>
      <c r="Q1333" s="81" t="s">
        <v>1599</v>
      </c>
      <c r="R1333" s="81"/>
      <c r="S1333" s="81"/>
      <c r="T1333" s="81" t="s">
        <v>2393</v>
      </c>
      <c r="U1333" s="83">
        <v>41566.625960648147</v>
      </c>
      <c r="V1333" s="85" t="s">
        <v>3688</v>
      </c>
      <c r="W1333" s="81"/>
      <c r="X1333" s="81"/>
      <c r="Y1333" s="84" t="s">
        <v>5503</v>
      </c>
    </row>
    <row r="1334" spans="1:25">
      <c r="A1334" s="66" t="s">
        <v>395</v>
      </c>
      <c r="B1334" s="66" t="s">
        <v>395</v>
      </c>
      <c r="C1334" s="67"/>
      <c r="D1334" s="68"/>
      <c r="E1334" s="69"/>
      <c r="F1334" s="70"/>
      <c r="G1334" s="67"/>
      <c r="H1334" s="71"/>
      <c r="I1334" s="72"/>
      <c r="J1334" s="72"/>
      <c r="K1334" s="36"/>
      <c r="L1334" s="79"/>
      <c r="M1334" s="79"/>
      <c r="N1334" s="74"/>
      <c r="O1334" s="81" t="s">
        <v>179</v>
      </c>
      <c r="P1334" s="83">
        <v>41566.708078703705</v>
      </c>
      <c r="Q1334" s="81" t="s">
        <v>1600</v>
      </c>
      <c r="R1334" s="81"/>
      <c r="S1334" s="81"/>
      <c r="T1334" s="81" t="s">
        <v>2393</v>
      </c>
      <c r="U1334" s="83">
        <v>41566.708078703705</v>
      </c>
      <c r="V1334" s="85" t="s">
        <v>3689</v>
      </c>
      <c r="W1334" s="81"/>
      <c r="X1334" s="81"/>
      <c r="Y1334" s="84" t="s">
        <v>5504</v>
      </c>
    </row>
    <row r="1335" spans="1:25">
      <c r="A1335" s="66" t="s">
        <v>395</v>
      </c>
      <c r="B1335" s="66" t="s">
        <v>358</v>
      </c>
      <c r="C1335" s="67"/>
      <c r="D1335" s="68"/>
      <c r="E1335" s="69"/>
      <c r="F1335" s="70"/>
      <c r="G1335" s="67"/>
      <c r="H1335" s="71"/>
      <c r="I1335" s="72"/>
      <c r="J1335" s="72"/>
      <c r="K1335" s="36"/>
      <c r="L1335" s="79"/>
      <c r="M1335" s="79"/>
      <c r="N1335" s="74"/>
      <c r="O1335" s="81" t="s">
        <v>622</v>
      </c>
      <c r="P1335" s="83">
        <v>41567.00104166667</v>
      </c>
      <c r="Q1335" s="81" t="s">
        <v>1388</v>
      </c>
      <c r="R1335" s="85" t="s">
        <v>2251</v>
      </c>
      <c r="S1335" s="81" t="s">
        <v>2370</v>
      </c>
      <c r="T1335" s="81" t="s">
        <v>2393</v>
      </c>
      <c r="U1335" s="83">
        <v>41567.00104166667</v>
      </c>
      <c r="V1335" s="85" t="s">
        <v>3690</v>
      </c>
      <c r="W1335" s="81"/>
      <c r="X1335" s="81"/>
      <c r="Y1335" s="84" t="s">
        <v>5505</v>
      </c>
    </row>
    <row r="1336" spans="1:25">
      <c r="A1336" s="66" t="s">
        <v>423</v>
      </c>
      <c r="B1336" s="66" t="s">
        <v>395</v>
      </c>
      <c r="C1336" s="67"/>
      <c r="D1336" s="68"/>
      <c r="E1336" s="69"/>
      <c r="F1336" s="70"/>
      <c r="G1336" s="67"/>
      <c r="H1336" s="71"/>
      <c r="I1336" s="72"/>
      <c r="J1336" s="72"/>
      <c r="K1336" s="36"/>
      <c r="L1336" s="79"/>
      <c r="M1336" s="79"/>
      <c r="N1336" s="74"/>
      <c r="O1336" s="81" t="s">
        <v>622</v>
      </c>
      <c r="P1336" s="83">
        <v>41566.72855324074</v>
      </c>
      <c r="Q1336" s="81" t="s">
        <v>883</v>
      </c>
      <c r="R1336" s="81"/>
      <c r="S1336" s="81"/>
      <c r="T1336" s="81" t="s">
        <v>2393</v>
      </c>
      <c r="U1336" s="83">
        <v>41566.72855324074</v>
      </c>
      <c r="V1336" s="85" t="s">
        <v>3691</v>
      </c>
      <c r="W1336" s="81"/>
      <c r="X1336" s="81"/>
      <c r="Y1336" s="84" t="s">
        <v>5506</v>
      </c>
    </row>
    <row r="1337" spans="1:25">
      <c r="A1337" s="66" t="s">
        <v>482</v>
      </c>
      <c r="B1337" s="66" t="s">
        <v>395</v>
      </c>
      <c r="C1337" s="67"/>
      <c r="D1337" s="68"/>
      <c r="E1337" s="69"/>
      <c r="F1337" s="70"/>
      <c r="G1337" s="67"/>
      <c r="H1337" s="71"/>
      <c r="I1337" s="72"/>
      <c r="J1337" s="72"/>
      <c r="K1337" s="36"/>
      <c r="L1337" s="79"/>
      <c r="M1337" s="79"/>
      <c r="N1337" s="74"/>
      <c r="O1337" s="81" t="s">
        <v>622</v>
      </c>
      <c r="P1337" s="83">
        <v>41566.656076388892</v>
      </c>
      <c r="Q1337" s="81" t="s">
        <v>883</v>
      </c>
      <c r="R1337" s="81"/>
      <c r="S1337" s="81"/>
      <c r="T1337" s="81" t="s">
        <v>2393</v>
      </c>
      <c r="U1337" s="83">
        <v>41566.656076388892</v>
      </c>
      <c r="V1337" s="85" t="s">
        <v>3692</v>
      </c>
      <c r="W1337" s="81"/>
      <c r="X1337" s="81"/>
      <c r="Y1337" s="84" t="s">
        <v>5507</v>
      </c>
    </row>
    <row r="1338" spans="1:25">
      <c r="A1338" s="66" t="s">
        <v>484</v>
      </c>
      <c r="B1338" s="66" t="s">
        <v>482</v>
      </c>
      <c r="C1338" s="67"/>
      <c r="D1338" s="68"/>
      <c r="E1338" s="69"/>
      <c r="F1338" s="70"/>
      <c r="G1338" s="67"/>
      <c r="H1338" s="71"/>
      <c r="I1338" s="72"/>
      <c r="J1338" s="72"/>
      <c r="K1338" s="36"/>
      <c r="L1338" s="79"/>
      <c r="M1338" s="79"/>
      <c r="N1338" s="74"/>
      <c r="O1338" s="81" t="s">
        <v>622</v>
      </c>
      <c r="P1338" s="83">
        <v>41570.681932870371</v>
      </c>
      <c r="Q1338" s="81" t="s">
        <v>1601</v>
      </c>
      <c r="R1338" s="81"/>
      <c r="S1338" s="81"/>
      <c r="T1338" s="81" t="s">
        <v>2515</v>
      </c>
      <c r="U1338" s="83">
        <v>41570.681932870371</v>
      </c>
      <c r="V1338" s="85" t="s">
        <v>3693</v>
      </c>
      <c r="W1338" s="81"/>
      <c r="X1338" s="81"/>
      <c r="Y1338" s="84" t="s">
        <v>5508</v>
      </c>
    </row>
    <row r="1339" spans="1:25">
      <c r="A1339" s="66" t="s">
        <v>484</v>
      </c>
      <c r="B1339" s="66" t="s">
        <v>491</v>
      </c>
      <c r="C1339" s="67"/>
      <c r="D1339" s="68"/>
      <c r="E1339" s="69"/>
      <c r="F1339" s="70"/>
      <c r="G1339" s="67"/>
      <c r="H1339" s="71"/>
      <c r="I1339" s="72"/>
      <c r="J1339" s="72"/>
      <c r="K1339" s="36"/>
      <c r="L1339" s="79"/>
      <c r="M1339" s="79"/>
      <c r="N1339" s="74"/>
      <c r="O1339" s="81" t="s">
        <v>622</v>
      </c>
      <c r="P1339" s="83">
        <v>41570.681932870371</v>
      </c>
      <c r="Q1339" s="81" t="s">
        <v>1601</v>
      </c>
      <c r="R1339" s="81"/>
      <c r="S1339" s="81"/>
      <c r="T1339" s="81" t="s">
        <v>2515</v>
      </c>
      <c r="U1339" s="83">
        <v>41570.681932870371</v>
      </c>
      <c r="V1339" s="85" t="s">
        <v>3693</v>
      </c>
      <c r="W1339" s="81"/>
      <c r="X1339" s="81"/>
      <c r="Y1339" s="84" t="s">
        <v>5508</v>
      </c>
    </row>
    <row r="1340" spans="1:25">
      <c r="A1340" s="66" t="s">
        <v>485</v>
      </c>
      <c r="B1340" s="66" t="s">
        <v>485</v>
      </c>
      <c r="C1340" s="67"/>
      <c r="D1340" s="68"/>
      <c r="E1340" s="69"/>
      <c r="F1340" s="70"/>
      <c r="G1340" s="67"/>
      <c r="H1340" s="71"/>
      <c r="I1340" s="72"/>
      <c r="J1340" s="72"/>
      <c r="K1340" s="36"/>
      <c r="L1340" s="79"/>
      <c r="M1340" s="79"/>
      <c r="N1340" s="74"/>
      <c r="O1340" s="81" t="s">
        <v>179</v>
      </c>
      <c r="P1340" s="83">
        <v>41563.591620370367</v>
      </c>
      <c r="Q1340" s="81" t="s">
        <v>1602</v>
      </c>
      <c r="R1340" s="81"/>
      <c r="S1340" s="81"/>
      <c r="T1340" s="81" t="s">
        <v>2393</v>
      </c>
      <c r="U1340" s="83">
        <v>41563.591620370367</v>
      </c>
      <c r="V1340" s="85" t="s">
        <v>3694</v>
      </c>
      <c r="W1340" s="81"/>
      <c r="X1340" s="81"/>
      <c r="Y1340" s="84" t="s">
        <v>5509</v>
      </c>
    </row>
    <row r="1341" spans="1:25">
      <c r="A1341" s="66" t="s">
        <v>485</v>
      </c>
      <c r="B1341" s="66" t="s">
        <v>482</v>
      </c>
      <c r="C1341" s="67"/>
      <c r="D1341" s="68"/>
      <c r="E1341" s="69"/>
      <c r="F1341" s="70"/>
      <c r="G1341" s="67"/>
      <c r="H1341" s="71"/>
      <c r="I1341" s="72"/>
      <c r="J1341" s="72"/>
      <c r="K1341" s="36"/>
      <c r="L1341" s="79"/>
      <c r="M1341" s="79"/>
      <c r="N1341" s="74"/>
      <c r="O1341" s="81" t="s">
        <v>622</v>
      </c>
      <c r="P1341" s="83">
        <v>41563.757187499999</v>
      </c>
      <c r="Q1341" s="81" t="s">
        <v>1603</v>
      </c>
      <c r="R1341" s="81"/>
      <c r="S1341" s="81"/>
      <c r="T1341" s="81" t="s">
        <v>2393</v>
      </c>
      <c r="U1341" s="83">
        <v>41563.757187499999</v>
      </c>
      <c r="V1341" s="85" t="s">
        <v>3695</v>
      </c>
      <c r="W1341" s="81"/>
      <c r="X1341" s="81"/>
      <c r="Y1341" s="84" t="s">
        <v>5510</v>
      </c>
    </row>
    <row r="1342" spans="1:25">
      <c r="A1342" s="66" t="s">
        <v>485</v>
      </c>
      <c r="B1342" s="66" t="s">
        <v>494</v>
      </c>
      <c r="C1342" s="67"/>
      <c r="D1342" s="68"/>
      <c r="E1342" s="69"/>
      <c r="F1342" s="70"/>
      <c r="G1342" s="67"/>
      <c r="H1342" s="71"/>
      <c r="I1342" s="72"/>
      <c r="J1342" s="72"/>
      <c r="K1342" s="36"/>
      <c r="L1342" s="79"/>
      <c r="M1342" s="79"/>
      <c r="N1342" s="74"/>
      <c r="O1342" s="81" t="s">
        <v>621</v>
      </c>
      <c r="P1342" s="83">
        <v>41564.655636574076</v>
      </c>
      <c r="Q1342" s="81" t="s">
        <v>1604</v>
      </c>
      <c r="R1342" s="81"/>
      <c r="S1342" s="81"/>
      <c r="T1342" s="81" t="s">
        <v>2393</v>
      </c>
      <c r="U1342" s="83">
        <v>41564.655636574076</v>
      </c>
      <c r="V1342" s="85" t="s">
        <v>3696</v>
      </c>
      <c r="W1342" s="81"/>
      <c r="X1342" s="81"/>
      <c r="Y1342" s="84" t="s">
        <v>5511</v>
      </c>
    </row>
    <row r="1343" spans="1:25">
      <c r="A1343" s="66" t="s">
        <v>485</v>
      </c>
      <c r="B1343" s="66" t="s">
        <v>485</v>
      </c>
      <c r="C1343" s="67"/>
      <c r="D1343" s="68"/>
      <c r="E1343" s="69"/>
      <c r="F1343" s="70"/>
      <c r="G1343" s="67"/>
      <c r="H1343" s="71"/>
      <c r="I1343" s="72"/>
      <c r="J1343" s="72"/>
      <c r="K1343" s="36"/>
      <c r="L1343" s="79"/>
      <c r="M1343" s="79"/>
      <c r="N1343" s="74"/>
      <c r="O1343" s="81" t="s">
        <v>179</v>
      </c>
      <c r="P1343" s="83">
        <v>41564.897141203706</v>
      </c>
      <c r="Q1343" s="81" t="s">
        <v>1605</v>
      </c>
      <c r="R1343" s="81"/>
      <c r="S1343" s="81"/>
      <c r="T1343" s="81" t="s">
        <v>2393</v>
      </c>
      <c r="U1343" s="83">
        <v>41564.897141203706</v>
      </c>
      <c r="V1343" s="85" t="s">
        <v>3697</v>
      </c>
      <c r="W1343" s="81"/>
      <c r="X1343" s="81"/>
      <c r="Y1343" s="84" t="s">
        <v>5512</v>
      </c>
    </row>
    <row r="1344" spans="1:25">
      <c r="A1344" s="66" t="s">
        <v>485</v>
      </c>
      <c r="B1344" s="66" t="s">
        <v>485</v>
      </c>
      <c r="C1344" s="67"/>
      <c r="D1344" s="68"/>
      <c r="E1344" s="69"/>
      <c r="F1344" s="70"/>
      <c r="G1344" s="67"/>
      <c r="H1344" s="71"/>
      <c r="I1344" s="72"/>
      <c r="J1344" s="72"/>
      <c r="K1344" s="36"/>
      <c r="L1344" s="79"/>
      <c r="M1344" s="79"/>
      <c r="N1344" s="74"/>
      <c r="O1344" s="81" t="s">
        <v>179</v>
      </c>
      <c r="P1344" s="83">
        <v>41564.935995370368</v>
      </c>
      <c r="Q1344" s="81" t="s">
        <v>1606</v>
      </c>
      <c r="R1344" s="81"/>
      <c r="S1344" s="81"/>
      <c r="T1344" s="81" t="s">
        <v>2393</v>
      </c>
      <c r="U1344" s="83">
        <v>41564.935995370368</v>
      </c>
      <c r="V1344" s="85" t="s">
        <v>3698</v>
      </c>
      <c r="W1344" s="81"/>
      <c r="X1344" s="81"/>
      <c r="Y1344" s="84" t="s">
        <v>5513</v>
      </c>
    </row>
    <row r="1345" spans="1:25">
      <c r="A1345" s="66" t="s">
        <v>485</v>
      </c>
      <c r="B1345" s="66" t="s">
        <v>485</v>
      </c>
      <c r="C1345" s="67"/>
      <c r="D1345" s="68"/>
      <c r="E1345" s="69"/>
      <c r="F1345" s="70"/>
      <c r="G1345" s="67"/>
      <c r="H1345" s="71"/>
      <c r="I1345" s="72"/>
      <c r="J1345" s="72"/>
      <c r="K1345" s="36"/>
      <c r="L1345" s="79"/>
      <c r="M1345" s="79"/>
      <c r="N1345" s="74"/>
      <c r="O1345" s="81" t="s">
        <v>179</v>
      </c>
      <c r="P1345" s="83">
        <v>41565.04420138889</v>
      </c>
      <c r="Q1345" s="81" t="s">
        <v>1607</v>
      </c>
      <c r="R1345" s="81"/>
      <c r="S1345" s="81"/>
      <c r="T1345" s="81" t="s">
        <v>2393</v>
      </c>
      <c r="U1345" s="83">
        <v>41565.04420138889</v>
      </c>
      <c r="V1345" s="85" t="s">
        <v>3699</v>
      </c>
      <c r="W1345" s="81"/>
      <c r="X1345" s="81"/>
      <c r="Y1345" s="84" t="s">
        <v>5514</v>
      </c>
    </row>
    <row r="1346" spans="1:25">
      <c r="A1346" s="66" t="s">
        <v>485</v>
      </c>
      <c r="B1346" s="66" t="s">
        <v>494</v>
      </c>
      <c r="C1346" s="67"/>
      <c r="D1346" s="68"/>
      <c r="E1346" s="69"/>
      <c r="F1346" s="70"/>
      <c r="G1346" s="67"/>
      <c r="H1346" s="71"/>
      <c r="I1346" s="72"/>
      <c r="J1346" s="72"/>
      <c r="K1346" s="36"/>
      <c r="L1346" s="79"/>
      <c r="M1346" s="79"/>
      <c r="N1346" s="74"/>
      <c r="O1346" s="81" t="s">
        <v>622</v>
      </c>
      <c r="P1346" s="83">
        <v>41565.045717592591</v>
      </c>
      <c r="Q1346" s="81" t="s">
        <v>1608</v>
      </c>
      <c r="R1346" s="81"/>
      <c r="S1346" s="81"/>
      <c r="T1346" s="81" t="s">
        <v>2393</v>
      </c>
      <c r="U1346" s="83">
        <v>41565.045717592591</v>
      </c>
      <c r="V1346" s="85" t="s">
        <v>3700</v>
      </c>
      <c r="W1346" s="81"/>
      <c r="X1346" s="81"/>
      <c r="Y1346" s="84" t="s">
        <v>5515</v>
      </c>
    </row>
    <row r="1347" spans="1:25">
      <c r="A1347" s="66" t="s">
        <v>485</v>
      </c>
      <c r="B1347" s="66" t="s">
        <v>489</v>
      </c>
      <c r="C1347" s="67"/>
      <c r="D1347" s="68"/>
      <c r="E1347" s="69"/>
      <c r="F1347" s="70"/>
      <c r="G1347" s="67"/>
      <c r="H1347" s="71"/>
      <c r="I1347" s="72"/>
      <c r="J1347" s="72"/>
      <c r="K1347" s="36"/>
      <c r="L1347" s="79"/>
      <c r="M1347" s="79"/>
      <c r="N1347" s="74"/>
      <c r="O1347" s="81" t="s">
        <v>622</v>
      </c>
      <c r="P1347" s="83">
        <v>41565.045717592591</v>
      </c>
      <c r="Q1347" s="81" t="s">
        <v>1608</v>
      </c>
      <c r="R1347" s="81"/>
      <c r="S1347" s="81"/>
      <c r="T1347" s="81" t="s">
        <v>2393</v>
      </c>
      <c r="U1347" s="83">
        <v>41565.045717592591</v>
      </c>
      <c r="V1347" s="85" t="s">
        <v>3700</v>
      </c>
      <c r="W1347" s="81"/>
      <c r="X1347" s="81"/>
      <c r="Y1347" s="84" t="s">
        <v>5515</v>
      </c>
    </row>
    <row r="1348" spans="1:25">
      <c r="A1348" s="66" t="s">
        <v>485</v>
      </c>
      <c r="B1348" s="66" t="s">
        <v>326</v>
      </c>
      <c r="C1348" s="67"/>
      <c r="D1348" s="68"/>
      <c r="E1348" s="69"/>
      <c r="F1348" s="70"/>
      <c r="G1348" s="67"/>
      <c r="H1348" s="71"/>
      <c r="I1348" s="72"/>
      <c r="J1348" s="72"/>
      <c r="K1348" s="36"/>
      <c r="L1348" s="79"/>
      <c r="M1348" s="79"/>
      <c r="N1348" s="74"/>
      <c r="O1348" s="81" t="s">
        <v>622</v>
      </c>
      <c r="P1348" s="83">
        <v>41565.045717592591</v>
      </c>
      <c r="Q1348" s="81" t="s">
        <v>1608</v>
      </c>
      <c r="R1348" s="81"/>
      <c r="S1348" s="81"/>
      <c r="T1348" s="81" t="s">
        <v>2393</v>
      </c>
      <c r="U1348" s="83">
        <v>41565.045717592591</v>
      </c>
      <c r="V1348" s="85" t="s">
        <v>3700</v>
      </c>
      <c r="W1348" s="81"/>
      <c r="X1348" s="81"/>
      <c r="Y1348" s="84" t="s">
        <v>5515</v>
      </c>
    </row>
    <row r="1349" spans="1:25">
      <c r="A1349" s="66" t="s">
        <v>485</v>
      </c>
      <c r="B1349" s="66" t="s">
        <v>482</v>
      </c>
      <c r="C1349" s="67"/>
      <c r="D1349" s="68"/>
      <c r="E1349" s="69"/>
      <c r="F1349" s="70"/>
      <c r="G1349" s="67"/>
      <c r="H1349" s="71"/>
      <c r="I1349" s="72"/>
      <c r="J1349" s="72"/>
      <c r="K1349" s="36"/>
      <c r="L1349" s="79"/>
      <c r="M1349" s="79"/>
      <c r="N1349" s="74"/>
      <c r="O1349" s="81" t="s">
        <v>622</v>
      </c>
      <c r="P1349" s="83">
        <v>41565.045717592591</v>
      </c>
      <c r="Q1349" s="81" t="s">
        <v>1608</v>
      </c>
      <c r="R1349" s="81"/>
      <c r="S1349" s="81"/>
      <c r="T1349" s="81" t="s">
        <v>2393</v>
      </c>
      <c r="U1349" s="83">
        <v>41565.045717592591</v>
      </c>
      <c r="V1349" s="85" t="s">
        <v>3700</v>
      </c>
      <c r="W1349" s="81"/>
      <c r="X1349" s="81"/>
      <c r="Y1349" s="84" t="s">
        <v>5515</v>
      </c>
    </row>
    <row r="1350" spans="1:25">
      <c r="A1350" s="66" t="s">
        <v>485</v>
      </c>
      <c r="B1350" s="66" t="s">
        <v>485</v>
      </c>
      <c r="C1350" s="67"/>
      <c r="D1350" s="68"/>
      <c r="E1350" s="69"/>
      <c r="F1350" s="70"/>
      <c r="G1350" s="67"/>
      <c r="H1350" s="71"/>
      <c r="I1350" s="72"/>
      <c r="J1350" s="72"/>
      <c r="K1350" s="36"/>
      <c r="L1350" s="79"/>
      <c r="M1350" s="79"/>
      <c r="N1350" s="74"/>
      <c r="O1350" s="81" t="s">
        <v>179</v>
      </c>
      <c r="P1350" s="83">
        <v>41565.086331018516</v>
      </c>
      <c r="Q1350" s="81" t="s">
        <v>1609</v>
      </c>
      <c r="R1350" s="81"/>
      <c r="S1350" s="81"/>
      <c r="T1350" s="81" t="s">
        <v>2393</v>
      </c>
      <c r="U1350" s="83">
        <v>41565.086331018516</v>
      </c>
      <c r="V1350" s="85" t="s">
        <v>3701</v>
      </c>
      <c r="W1350" s="81"/>
      <c r="X1350" s="81"/>
      <c r="Y1350" s="84" t="s">
        <v>5516</v>
      </c>
    </row>
    <row r="1351" spans="1:25">
      <c r="A1351" s="66" t="s">
        <v>485</v>
      </c>
      <c r="B1351" s="66" t="s">
        <v>485</v>
      </c>
      <c r="C1351" s="67"/>
      <c r="D1351" s="68"/>
      <c r="E1351" s="69"/>
      <c r="F1351" s="70"/>
      <c r="G1351" s="67"/>
      <c r="H1351" s="71"/>
      <c r="I1351" s="72"/>
      <c r="J1351" s="72"/>
      <c r="K1351" s="36"/>
      <c r="L1351" s="79"/>
      <c r="M1351" s="79"/>
      <c r="N1351" s="74"/>
      <c r="O1351" s="81" t="s">
        <v>179</v>
      </c>
      <c r="P1351" s="83">
        <v>41565.587129629632</v>
      </c>
      <c r="Q1351" s="81" t="s">
        <v>1610</v>
      </c>
      <c r="R1351" s="81"/>
      <c r="S1351" s="81"/>
      <c r="T1351" s="81" t="s">
        <v>2492</v>
      </c>
      <c r="U1351" s="83">
        <v>41565.587129629632</v>
      </c>
      <c r="V1351" s="85" t="s">
        <v>3702</v>
      </c>
      <c r="W1351" s="81"/>
      <c r="X1351" s="81"/>
      <c r="Y1351" s="84" t="s">
        <v>5517</v>
      </c>
    </row>
    <row r="1352" spans="1:25">
      <c r="A1352" s="66" t="s">
        <v>485</v>
      </c>
      <c r="B1352" s="66" t="s">
        <v>489</v>
      </c>
      <c r="C1352" s="67"/>
      <c r="D1352" s="68"/>
      <c r="E1352" s="69"/>
      <c r="F1352" s="70"/>
      <c r="G1352" s="67"/>
      <c r="H1352" s="71"/>
      <c r="I1352" s="72"/>
      <c r="J1352" s="72"/>
      <c r="K1352" s="36"/>
      <c r="L1352" s="79"/>
      <c r="M1352" s="79"/>
      <c r="N1352" s="74"/>
      <c r="O1352" s="81" t="s">
        <v>622</v>
      </c>
      <c r="P1352" s="83">
        <v>41565.587800925925</v>
      </c>
      <c r="Q1352" s="81" t="s">
        <v>676</v>
      </c>
      <c r="R1352" s="85" t="s">
        <v>2145</v>
      </c>
      <c r="S1352" s="81" t="s">
        <v>2338</v>
      </c>
      <c r="T1352" s="81" t="s">
        <v>2393</v>
      </c>
      <c r="U1352" s="83">
        <v>41565.587800925925</v>
      </c>
      <c r="V1352" s="85" t="s">
        <v>3703</v>
      </c>
      <c r="W1352" s="81"/>
      <c r="X1352" s="81"/>
      <c r="Y1352" s="84" t="s">
        <v>5518</v>
      </c>
    </row>
    <row r="1353" spans="1:25">
      <c r="A1353" s="66" t="s">
        <v>485</v>
      </c>
      <c r="B1353" s="66" t="s">
        <v>485</v>
      </c>
      <c r="C1353" s="67"/>
      <c r="D1353" s="68"/>
      <c r="E1353" s="69"/>
      <c r="F1353" s="70"/>
      <c r="G1353" s="67"/>
      <c r="H1353" s="71"/>
      <c r="I1353" s="72"/>
      <c r="J1353" s="72"/>
      <c r="K1353" s="36"/>
      <c r="L1353" s="79"/>
      <c r="M1353" s="79"/>
      <c r="N1353" s="74"/>
      <c r="O1353" s="81" t="s">
        <v>179</v>
      </c>
      <c r="P1353" s="83">
        <v>41565.590115740742</v>
      </c>
      <c r="Q1353" s="81" t="s">
        <v>1611</v>
      </c>
      <c r="R1353" s="81"/>
      <c r="S1353" s="81"/>
      <c r="T1353" s="81" t="s">
        <v>2393</v>
      </c>
      <c r="U1353" s="83">
        <v>41565.590115740742</v>
      </c>
      <c r="V1353" s="85" t="s">
        <v>3704</v>
      </c>
      <c r="W1353" s="81"/>
      <c r="X1353" s="81"/>
      <c r="Y1353" s="84" t="s">
        <v>5519</v>
      </c>
    </row>
    <row r="1354" spans="1:25">
      <c r="A1354" s="66" t="s">
        <v>485</v>
      </c>
      <c r="B1354" s="66" t="s">
        <v>343</v>
      </c>
      <c r="C1354" s="67"/>
      <c r="D1354" s="68"/>
      <c r="E1354" s="69"/>
      <c r="F1354" s="70"/>
      <c r="G1354" s="67"/>
      <c r="H1354" s="71"/>
      <c r="I1354" s="72"/>
      <c r="J1354" s="72"/>
      <c r="K1354" s="36"/>
      <c r="L1354" s="79"/>
      <c r="M1354" s="79"/>
      <c r="N1354" s="74"/>
      <c r="O1354" s="81" t="s">
        <v>622</v>
      </c>
      <c r="P1354" s="83">
        <v>41565.866574074076</v>
      </c>
      <c r="Q1354" s="81" t="s">
        <v>1612</v>
      </c>
      <c r="R1354" s="81"/>
      <c r="S1354" s="81"/>
      <c r="T1354" s="81" t="s">
        <v>2393</v>
      </c>
      <c r="U1354" s="83">
        <v>41565.866574074076</v>
      </c>
      <c r="V1354" s="85" t="s">
        <v>3705</v>
      </c>
      <c r="W1354" s="81"/>
      <c r="X1354" s="81"/>
      <c r="Y1354" s="84" t="s">
        <v>5520</v>
      </c>
    </row>
    <row r="1355" spans="1:25">
      <c r="A1355" s="66" t="s">
        <v>485</v>
      </c>
      <c r="B1355" s="66" t="s">
        <v>343</v>
      </c>
      <c r="C1355" s="67"/>
      <c r="D1355" s="68"/>
      <c r="E1355" s="69"/>
      <c r="F1355" s="70"/>
      <c r="G1355" s="67"/>
      <c r="H1355" s="71"/>
      <c r="I1355" s="72"/>
      <c r="J1355" s="72"/>
      <c r="K1355" s="36"/>
      <c r="L1355" s="79"/>
      <c r="M1355" s="79"/>
      <c r="N1355" s="74"/>
      <c r="O1355" s="81" t="s">
        <v>622</v>
      </c>
      <c r="P1355" s="83">
        <v>41565.889918981484</v>
      </c>
      <c r="Q1355" s="81" t="s">
        <v>1613</v>
      </c>
      <c r="R1355" s="81"/>
      <c r="S1355" s="81"/>
      <c r="T1355" s="81" t="s">
        <v>2393</v>
      </c>
      <c r="U1355" s="83">
        <v>41565.889918981484</v>
      </c>
      <c r="V1355" s="85" t="s">
        <v>3706</v>
      </c>
      <c r="W1355" s="81"/>
      <c r="X1355" s="81"/>
      <c r="Y1355" s="84" t="s">
        <v>5521</v>
      </c>
    </row>
    <row r="1356" spans="1:25">
      <c r="A1356" s="66" t="s">
        <v>485</v>
      </c>
      <c r="B1356" s="66" t="s">
        <v>343</v>
      </c>
      <c r="C1356" s="67"/>
      <c r="D1356" s="68"/>
      <c r="E1356" s="69"/>
      <c r="F1356" s="70"/>
      <c r="G1356" s="67"/>
      <c r="H1356" s="71"/>
      <c r="I1356" s="72"/>
      <c r="J1356" s="72"/>
      <c r="K1356" s="36"/>
      <c r="L1356" s="79"/>
      <c r="M1356" s="79"/>
      <c r="N1356" s="74"/>
      <c r="O1356" s="81" t="s">
        <v>622</v>
      </c>
      <c r="P1356" s="83">
        <v>41565.931250000001</v>
      </c>
      <c r="Q1356" s="81" t="s">
        <v>1614</v>
      </c>
      <c r="R1356" s="81"/>
      <c r="S1356" s="81"/>
      <c r="T1356" s="81" t="s">
        <v>2393</v>
      </c>
      <c r="U1356" s="83">
        <v>41565.931250000001</v>
      </c>
      <c r="V1356" s="85" t="s">
        <v>3707</v>
      </c>
      <c r="W1356" s="81"/>
      <c r="X1356" s="81"/>
      <c r="Y1356" s="84" t="s">
        <v>5522</v>
      </c>
    </row>
    <row r="1357" spans="1:25">
      <c r="A1357" s="66" t="s">
        <v>485</v>
      </c>
      <c r="B1357" s="66" t="s">
        <v>485</v>
      </c>
      <c r="C1357" s="67"/>
      <c r="D1357" s="68"/>
      <c r="E1357" s="69"/>
      <c r="F1357" s="70"/>
      <c r="G1357" s="67"/>
      <c r="H1357" s="71"/>
      <c r="I1357" s="72"/>
      <c r="J1357" s="72"/>
      <c r="K1357" s="36"/>
      <c r="L1357" s="79"/>
      <c r="M1357" s="79"/>
      <c r="N1357" s="74"/>
      <c r="O1357" s="81" t="s">
        <v>179</v>
      </c>
      <c r="P1357" s="83">
        <v>41566.612812500003</v>
      </c>
      <c r="Q1357" s="81" t="s">
        <v>1615</v>
      </c>
      <c r="R1357" s="81"/>
      <c r="S1357" s="81"/>
      <c r="T1357" s="81" t="s">
        <v>2395</v>
      </c>
      <c r="U1357" s="83">
        <v>41566.612812500003</v>
      </c>
      <c r="V1357" s="85" t="s">
        <v>3708</v>
      </c>
      <c r="W1357" s="81"/>
      <c r="X1357" s="81"/>
      <c r="Y1357" s="84" t="s">
        <v>5523</v>
      </c>
    </row>
    <row r="1358" spans="1:25">
      <c r="A1358" s="66" t="s">
        <v>485</v>
      </c>
      <c r="B1358" s="66" t="s">
        <v>493</v>
      </c>
      <c r="C1358" s="67"/>
      <c r="D1358" s="68"/>
      <c r="E1358" s="69"/>
      <c r="F1358" s="70"/>
      <c r="G1358" s="67"/>
      <c r="H1358" s="71"/>
      <c r="I1358" s="72"/>
      <c r="J1358" s="72"/>
      <c r="K1358" s="36"/>
      <c r="L1358" s="79"/>
      <c r="M1358" s="79"/>
      <c r="N1358" s="74"/>
      <c r="O1358" s="81" t="s">
        <v>622</v>
      </c>
      <c r="P1358" s="83">
        <v>41566.703912037039</v>
      </c>
      <c r="Q1358" s="81" t="s">
        <v>1616</v>
      </c>
      <c r="R1358" s="81"/>
      <c r="S1358" s="81"/>
      <c r="T1358" s="81" t="s">
        <v>2393</v>
      </c>
      <c r="U1358" s="83">
        <v>41566.703912037039</v>
      </c>
      <c r="V1358" s="85" t="s">
        <v>3709</v>
      </c>
      <c r="W1358" s="81"/>
      <c r="X1358" s="81"/>
      <c r="Y1358" s="84" t="s">
        <v>5524</v>
      </c>
    </row>
    <row r="1359" spans="1:25">
      <c r="A1359" s="66" t="s">
        <v>485</v>
      </c>
      <c r="B1359" s="66" t="s">
        <v>494</v>
      </c>
      <c r="C1359" s="67"/>
      <c r="D1359" s="68"/>
      <c r="E1359" s="69"/>
      <c r="F1359" s="70"/>
      <c r="G1359" s="67"/>
      <c r="H1359" s="71"/>
      <c r="I1359" s="72"/>
      <c r="J1359" s="72"/>
      <c r="K1359" s="36"/>
      <c r="L1359" s="79"/>
      <c r="M1359" s="79"/>
      <c r="N1359" s="74"/>
      <c r="O1359" s="81" t="s">
        <v>622</v>
      </c>
      <c r="P1359" s="83">
        <v>41566.726261574076</v>
      </c>
      <c r="Q1359" s="81" t="s">
        <v>1617</v>
      </c>
      <c r="R1359" s="81"/>
      <c r="S1359" s="81"/>
      <c r="T1359" s="81" t="s">
        <v>2393</v>
      </c>
      <c r="U1359" s="83">
        <v>41566.726261574076</v>
      </c>
      <c r="V1359" s="85" t="s">
        <v>3710</v>
      </c>
      <c r="W1359" s="81"/>
      <c r="X1359" s="81"/>
      <c r="Y1359" s="84" t="s">
        <v>5525</v>
      </c>
    </row>
    <row r="1360" spans="1:25">
      <c r="A1360" s="66" t="s">
        <v>485</v>
      </c>
      <c r="B1360" s="66" t="s">
        <v>501</v>
      </c>
      <c r="C1360" s="67"/>
      <c r="D1360" s="68"/>
      <c r="E1360" s="69"/>
      <c r="F1360" s="70"/>
      <c r="G1360" s="67"/>
      <c r="H1360" s="71"/>
      <c r="I1360" s="72"/>
      <c r="J1360" s="72"/>
      <c r="K1360" s="36"/>
      <c r="L1360" s="79"/>
      <c r="M1360" s="79"/>
      <c r="N1360" s="74"/>
      <c r="O1360" s="81" t="s">
        <v>622</v>
      </c>
      <c r="P1360" s="83">
        <v>41566.726261574076</v>
      </c>
      <c r="Q1360" s="81" t="s">
        <v>1617</v>
      </c>
      <c r="R1360" s="81"/>
      <c r="S1360" s="81"/>
      <c r="T1360" s="81" t="s">
        <v>2393</v>
      </c>
      <c r="U1360" s="83">
        <v>41566.726261574076</v>
      </c>
      <c r="V1360" s="85" t="s">
        <v>3710</v>
      </c>
      <c r="W1360" s="81"/>
      <c r="X1360" s="81"/>
      <c r="Y1360" s="84" t="s">
        <v>5525</v>
      </c>
    </row>
    <row r="1361" spans="1:25">
      <c r="A1361" s="66" t="s">
        <v>485</v>
      </c>
      <c r="B1361" s="66" t="s">
        <v>504</v>
      </c>
      <c r="C1361" s="67"/>
      <c r="D1361" s="68"/>
      <c r="E1361" s="69"/>
      <c r="F1361" s="70"/>
      <c r="G1361" s="67"/>
      <c r="H1361" s="71"/>
      <c r="I1361" s="72"/>
      <c r="J1361" s="72"/>
      <c r="K1361" s="36"/>
      <c r="L1361" s="79"/>
      <c r="M1361" s="79"/>
      <c r="N1361" s="74"/>
      <c r="O1361" s="81" t="s">
        <v>622</v>
      </c>
      <c r="P1361" s="83">
        <v>41566.754143518519</v>
      </c>
      <c r="Q1361" s="81" t="s">
        <v>851</v>
      </c>
      <c r="R1361" s="85" t="s">
        <v>2178</v>
      </c>
      <c r="S1361" s="81" t="s">
        <v>2353</v>
      </c>
      <c r="T1361" s="81" t="s">
        <v>2393</v>
      </c>
      <c r="U1361" s="83">
        <v>41566.754143518519</v>
      </c>
      <c r="V1361" s="85" t="s">
        <v>3711</v>
      </c>
      <c r="W1361" s="81"/>
      <c r="X1361" s="81"/>
      <c r="Y1361" s="84" t="s">
        <v>5526</v>
      </c>
    </row>
    <row r="1362" spans="1:25">
      <c r="A1362" s="66" t="s">
        <v>485</v>
      </c>
      <c r="B1362" s="66" t="s">
        <v>482</v>
      </c>
      <c r="C1362" s="67"/>
      <c r="D1362" s="68"/>
      <c r="E1362" s="69"/>
      <c r="F1362" s="70"/>
      <c r="G1362" s="67"/>
      <c r="H1362" s="71"/>
      <c r="I1362" s="72"/>
      <c r="J1362" s="72"/>
      <c r="K1362" s="36"/>
      <c r="L1362" s="79"/>
      <c r="M1362" s="79"/>
      <c r="N1362" s="74"/>
      <c r="O1362" s="81" t="s">
        <v>622</v>
      </c>
      <c r="P1362" s="83">
        <v>41566.754143518519</v>
      </c>
      <c r="Q1362" s="81" t="s">
        <v>851</v>
      </c>
      <c r="R1362" s="85" t="s">
        <v>2178</v>
      </c>
      <c r="S1362" s="81" t="s">
        <v>2353</v>
      </c>
      <c r="T1362" s="81" t="s">
        <v>2393</v>
      </c>
      <c r="U1362" s="83">
        <v>41566.754143518519</v>
      </c>
      <c r="V1362" s="85" t="s">
        <v>3711</v>
      </c>
      <c r="W1362" s="81"/>
      <c r="X1362" s="81"/>
      <c r="Y1362" s="84" t="s">
        <v>5526</v>
      </c>
    </row>
    <row r="1363" spans="1:25">
      <c r="A1363" s="66" t="s">
        <v>485</v>
      </c>
      <c r="B1363" s="66" t="s">
        <v>485</v>
      </c>
      <c r="C1363" s="67"/>
      <c r="D1363" s="68"/>
      <c r="E1363" s="69"/>
      <c r="F1363" s="70"/>
      <c r="G1363" s="67"/>
      <c r="H1363" s="71"/>
      <c r="I1363" s="72"/>
      <c r="J1363" s="72"/>
      <c r="K1363" s="36"/>
      <c r="L1363" s="79"/>
      <c r="M1363" s="79"/>
      <c r="N1363" s="74"/>
      <c r="O1363" s="81" t="s">
        <v>179</v>
      </c>
      <c r="P1363" s="83">
        <v>41566.769942129627</v>
      </c>
      <c r="Q1363" s="81" t="s">
        <v>1618</v>
      </c>
      <c r="R1363" s="81"/>
      <c r="S1363" s="81"/>
      <c r="T1363" s="81" t="s">
        <v>2516</v>
      </c>
      <c r="U1363" s="83">
        <v>41566.769942129627</v>
      </c>
      <c r="V1363" s="85" t="s">
        <v>3712</v>
      </c>
      <c r="W1363" s="81"/>
      <c r="X1363" s="81"/>
      <c r="Y1363" s="84" t="s">
        <v>5527</v>
      </c>
    </row>
    <row r="1364" spans="1:25">
      <c r="A1364" s="66" t="s">
        <v>485</v>
      </c>
      <c r="B1364" s="66" t="s">
        <v>358</v>
      </c>
      <c r="C1364" s="67"/>
      <c r="D1364" s="68"/>
      <c r="E1364" s="69"/>
      <c r="F1364" s="70"/>
      <c r="G1364" s="67"/>
      <c r="H1364" s="71"/>
      <c r="I1364" s="72"/>
      <c r="J1364" s="72"/>
      <c r="K1364" s="36"/>
      <c r="L1364" s="79"/>
      <c r="M1364" s="79"/>
      <c r="N1364" s="74"/>
      <c r="O1364" s="81" t="s">
        <v>622</v>
      </c>
      <c r="P1364" s="83">
        <v>41566.78533564815</v>
      </c>
      <c r="Q1364" s="81" t="s">
        <v>1388</v>
      </c>
      <c r="R1364" s="85" t="s">
        <v>2251</v>
      </c>
      <c r="S1364" s="81" t="s">
        <v>2370</v>
      </c>
      <c r="T1364" s="81" t="s">
        <v>2393</v>
      </c>
      <c r="U1364" s="83">
        <v>41566.78533564815</v>
      </c>
      <c r="V1364" s="85" t="s">
        <v>3713</v>
      </c>
      <c r="W1364" s="81"/>
      <c r="X1364" s="81"/>
      <c r="Y1364" s="84" t="s">
        <v>5528</v>
      </c>
    </row>
    <row r="1365" spans="1:25">
      <c r="A1365" s="66" t="s">
        <v>485</v>
      </c>
      <c r="B1365" s="66" t="s">
        <v>485</v>
      </c>
      <c r="C1365" s="67"/>
      <c r="D1365" s="68"/>
      <c r="E1365" s="69"/>
      <c r="F1365" s="70"/>
      <c r="G1365" s="67"/>
      <c r="H1365" s="71"/>
      <c r="I1365" s="72"/>
      <c r="J1365" s="72"/>
      <c r="K1365" s="36"/>
      <c r="L1365" s="79"/>
      <c r="M1365" s="79"/>
      <c r="N1365" s="74"/>
      <c r="O1365" s="81" t="s">
        <v>179</v>
      </c>
      <c r="P1365" s="83">
        <v>41566.848564814813</v>
      </c>
      <c r="Q1365" s="81" t="s">
        <v>1619</v>
      </c>
      <c r="R1365" s="81"/>
      <c r="S1365" s="81"/>
      <c r="T1365" s="81" t="s">
        <v>2517</v>
      </c>
      <c r="U1365" s="83">
        <v>41566.848564814813</v>
      </c>
      <c r="V1365" s="85" t="s">
        <v>3714</v>
      </c>
      <c r="W1365" s="81"/>
      <c r="X1365" s="81"/>
      <c r="Y1365" s="84" t="s">
        <v>5529</v>
      </c>
    </row>
    <row r="1366" spans="1:25">
      <c r="A1366" s="66" t="s">
        <v>485</v>
      </c>
      <c r="B1366" s="66" t="s">
        <v>485</v>
      </c>
      <c r="C1366" s="67"/>
      <c r="D1366" s="68"/>
      <c r="E1366" s="69"/>
      <c r="F1366" s="70"/>
      <c r="G1366" s="67"/>
      <c r="H1366" s="71"/>
      <c r="I1366" s="72"/>
      <c r="J1366" s="72"/>
      <c r="K1366" s="36"/>
      <c r="L1366" s="79"/>
      <c r="M1366" s="79"/>
      <c r="N1366" s="74"/>
      <c r="O1366" s="81" t="s">
        <v>179</v>
      </c>
      <c r="P1366" s="83">
        <v>41566.850995370369</v>
      </c>
      <c r="Q1366" s="81" t="s">
        <v>1620</v>
      </c>
      <c r="R1366" s="81"/>
      <c r="S1366" s="81"/>
      <c r="T1366" s="81" t="s">
        <v>2477</v>
      </c>
      <c r="U1366" s="83">
        <v>41566.850995370369</v>
      </c>
      <c r="V1366" s="85" t="s">
        <v>3715</v>
      </c>
      <c r="W1366" s="81"/>
      <c r="X1366" s="81"/>
      <c r="Y1366" s="84" t="s">
        <v>5530</v>
      </c>
    </row>
    <row r="1367" spans="1:25">
      <c r="A1367" s="66" t="s">
        <v>486</v>
      </c>
      <c r="B1367" s="66" t="s">
        <v>485</v>
      </c>
      <c r="C1367" s="67"/>
      <c r="D1367" s="68"/>
      <c r="E1367" s="69"/>
      <c r="F1367" s="70"/>
      <c r="G1367" s="67"/>
      <c r="H1367" s="71"/>
      <c r="I1367" s="72"/>
      <c r="J1367" s="72"/>
      <c r="K1367" s="36"/>
      <c r="L1367" s="79"/>
      <c r="M1367" s="79"/>
      <c r="N1367" s="74"/>
      <c r="O1367" s="81" t="s">
        <v>621</v>
      </c>
      <c r="P1367" s="83">
        <v>41564.69153935185</v>
      </c>
      <c r="Q1367" s="81" t="s">
        <v>1621</v>
      </c>
      <c r="R1367" s="81"/>
      <c r="S1367" s="81"/>
      <c r="T1367" s="81" t="s">
        <v>2393</v>
      </c>
      <c r="U1367" s="83">
        <v>41564.69153935185</v>
      </c>
      <c r="V1367" s="85" t="s">
        <v>3716</v>
      </c>
      <c r="W1367" s="81"/>
      <c r="X1367" s="81"/>
      <c r="Y1367" s="84" t="s">
        <v>5531</v>
      </c>
    </row>
    <row r="1368" spans="1:25">
      <c r="A1368" s="66" t="s">
        <v>356</v>
      </c>
      <c r="B1368" s="66" t="s">
        <v>356</v>
      </c>
      <c r="C1368" s="67"/>
      <c r="D1368" s="68"/>
      <c r="E1368" s="69"/>
      <c r="F1368" s="70"/>
      <c r="G1368" s="67"/>
      <c r="H1368" s="71"/>
      <c r="I1368" s="72"/>
      <c r="J1368" s="72"/>
      <c r="K1368" s="36"/>
      <c r="L1368" s="79"/>
      <c r="M1368" s="79"/>
      <c r="N1368" s="74"/>
      <c r="O1368" s="81" t="s">
        <v>179</v>
      </c>
      <c r="P1368" s="83">
        <v>41563.816435185188</v>
      </c>
      <c r="Q1368" s="81" t="s">
        <v>1622</v>
      </c>
      <c r="R1368" s="81"/>
      <c r="S1368" s="81"/>
      <c r="T1368" s="81" t="s">
        <v>2393</v>
      </c>
      <c r="U1368" s="83">
        <v>41563.816435185188</v>
      </c>
      <c r="V1368" s="85" t="s">
        <v>3717</v>
      </c>
      <c r="W1368" s="81"/>
      <c r="X1368" s="81"/>
      <c r="Y1368" s="84" t="s">
        <v>5532</v>
      </c>
    </row>
    <row r="1369" spans="1:25">
      <c r="A1369" s="66" t="s">
        <v>356</v>
      </c>
      <c r="B1369" s="66" t="s">
        <v>356</v>
      </c>
      <c r="C1369" s="67"/>
      <c r="D1369" s="68"/>
      <c r="E1369" s="69"/>
      <c r="F1369" s="70"/>
      <c r="G1369" s="67"/>
      <c r="H1369" s="71"/>
      <c r="I1369" s="72"/>
      <c r="J1369" s="72"/>
      <c r="K1369" s="36"/>
      <c r="L1369" s="79"/>
      <c r="M1369" s="79"/>
      <c r="N1369" s="74"/>
      <c r="O1369" s="81" t="s">
        <v>179</v>
      </c>
      <c r="P1369" s="83">
        <v>41563.878819444442</v>
      </c>
      <c r="Q1369" s="81" t="s">
        <v>1623</v>
      </c>
      <c r="R1369" s="81"/>
      <c r="S1369" s="81"/>
      <c r="T1369" s="81" t="s">
        <v>2393</v>
      </c>
      <c r="U1369" s="83">
        <v>41563.878819444442</v>
      </c>
      <c r="V1369" s="85" t="s">
        <v>3718</v>
      </c>
      <c r="W1369" s="81"/>
      <c r="X1369" s="81"/>
      <c r="Y1369" s="84" t="s">
        <v>5533</v>
      </c>
    </row>
    <row r="1370" spans="1:25">
      <c r="A1370" s="66" t="s">
        <v>356</v>
      </c>
      <c r="B1370" s="66" t="s">
        <v>356</v>
      </c>
      <c r="C1370" s="67"/>
      <c r="D1370" s="68"/>
      <c r="E1370" s="69"/>
      <c r="F1370" s="70"/>
      <c r="G1370" s="67"/>
      <c r="H1370" s="71"/>
      <c r="I1370" s="72"/>
      <c r="J1370" s="72"/>
      <c r="K1370" s="36"/>
      <c r="L1370" s="79"/>
      <c r="M1370" s="79"/>
      <c r="N1370" s="74"/>
      <c r="O1370" s="81" t="s">
        <v>179</v>
      </c>
      <c r="P1370" s="83">
        <v>41563.880173611113</v>
      </c>
      <c r="Q1370" s="81" t="s">
        <v>1624</v>
      </c>
      <c r="R1370" s="81"/>
      <c r="S1370" s="81"/>
      <c r="T1370" s="81" t="s">
        <v>2393</v>
      </c>
      <c r="U1370" s="83">
        <v>41563.880173611113</v>
      </c>
      <c r="V1370" s="85" t="s">
        <v>3719</v>
      </c>
      <c r="W1370" s="81"/>
      <c r="X1370" s="81"/>
      <c r="Y1370" s="84" t="s">
        <v>5534</v>
      </c>
    </row>
    <row r="1371" spans="1:25">
      <c r="A1371" s="66" t="s">
        <v>356</v>
      </c>
      <c r="B1371" s="66" t="s">
        <v>407</v>
      </c>
      <c r="C1371" s="67"/>
      <c r="D1371" s="68"/>
      <c r="E1371" s="69"/>
      <c r="F1371" s="70"/>
      <c r="G1371" s="67"/>
      <c r="H1371" s="71"/>
      <c r="I1371" s="72"/>
      <c r="J1371" s="72"/>
      <c r="K1371" s="36"/>
      <c r="L1371" s="79"/>
      <c r="M1371" s="79"/>
      <c r="N1371" s="74"/>
      <c r="O1371" s="81" t="s">
        <v>622</v>
      </c>
      <c r="P1371" s="83">
        <v>41563.886620370373</v>
      </c>
      <c r="Q1371" s="81" t="s">
        <v>1625</v>
      </c>
      <c r="R1371" s="81"/>
      <c r="S1371" s="81"/>
      <c r="T1371" s="81" t="s">
        <v>2397</v>
      </c>
      <c r="U1371" s="83">
        <v>41563.886620370373</v>
      </c>
      <c r="V1371" s="85" t="s">
        <v>3720</v>
      </c>
      <c r="W1371" s="81"/>
      <c r="X1371" s="81"/>
      <c r="Y1371" s="84" t="s">
        <v>5535</v>
      </c>
    </row>
    <row r="1372" spans="1:25">
      <c r="A1372" s="66" t="s">
        <v>356</v>
      </c>
      <c r="B1372" s="66" t="s">
        <v>356</v>
      </c>
      <c r="C1372" s="67"/>
      <c r="D1372" s="68"/>
      <c r="E1372" s="69"/>
      <c r="F1372" s="70"/>
      <c r="G1372" s="67"/>
      <c r="H1372" s="71"/>
      <c r="I1372" s="72"/>
      <c r="J1372" s="72"/>
      <c r="K1372" s="36"/>
      <c r="L1372" s="79"/>
      <c r="M1372" s="79"/>
      <c r="N1372" s="74"/>
      <c r="O1372" s="81" t="s">
        <v>179</v>
      </c>
      <c r="P1372" s="83">
        <v>41563.906747685185</v>
      </c>
      <c r="Q1372" s="81" t="s">
        <v>1626</v>
      </c>
      <c r="R1372" s="81"/>
      <c r="S1372" s="81"/>
      <c r="T1372" s="81" t="s">
        <v>2393</v>
      </c>
      <c r="U1372" s="83">
        <v>41563.906747685185</v>
      </c>
      <c r="V1372" s="85" t="s">
        <v>3721</v>
      </c>
      <c r="W1372" s="81"/>
      <c r="X1372" s="81"/>
      <c r="Y1372" s="84" t="s">
        <v>5536</v>
      </c>
    </row>
    <row r="1373" spans="1:25">
      <c r="A1373" s="66" t="s">
        <v>356</v>
      </c>
      <c r="B1373" s="66" t="s">
        <v>356</v>
      </c>
      <c r="C1373" s="67"/>
      <c r="D1373" s="68"/>
      <c r="E1373" s="69"/>
      <c r="F1373" s="70"/>
      <c r="G1373" s="67"/>
      <c r="H1373" s="71"/>
      <c r="I1373" s="72"/>
      <c r="J1373" s="72"/>
      <c r="K1373" s="36"/>
      <c r="L1373" s="79"/>
      <c r="M1373" s="79"/>
      <c r="N1373" s="74"/>
      <c r="O1373" s="81" t="s">
        <v>179</v>
      </c>
      <c r="P1373" s="83">
        <v>41564.58488425926</v>
      </c>
      <c r="Q1373" s="81" t="s">
        <v>1627</v>
      </c>
      <c r="R1373" s="81"/>
      <c r="S1373" s="81"/>
      <c r="T1373" s="81" t="s">
        <v>2518</v>
      </c>
      <c r="U1373" s="83">
        <v>41564.58488425926</v>
      </c>
      <c r="V1373" s="85" t="s">
        <v>3722</v>
      </c>
      <c r="W1373" s="81"/>
      <c r="X1373" s="81"/>
      <c r="Y1373" s="84" t="s">
        <v>5537</v>
      </c>
    </row>
    <row r="1374" spans="1:25">
      <c r="A1374" s="66" t="s">
        <v>356</v>
      </c>
      <c r="B1374" s="66" t="s">
        <v>356</v>
      </c>
      <c r="C1374" s="67"/>
      <c r="D1374" s="68"/>
      <c r="E1374" s="69"/>
      <c r="F1374" s="70"/>
      <c r="G1374" s="67"/>
      <c r="H1374" s="71"/>
      <c r="I1374" s="72"/>
      <c r="J1374" s="72"/>
      <c r="K1374" s="36"/>
      <c r="L1374" s="79"/>
      <c r="M1374" s="79"/>
      <c r="N1374" s="74"/>
      <c r="O1374" s="81" t="s">
        <v>179</v>
      </c>
      <c r="P1374" s="83">
        <v>41564.58866898148</v>
      </c>
      <c r="Q1374" s="81" t="s">
        <v>1628</v>
      </c>
      <c r="R1374" s="81"/>
      <c r="S1374" s="81"/>
      <c r="T1374" s="81" t="s">
        <v>2519</v>
      </c>
      <c r="U1374" s="83">
        <v>41564.58866898148</v>
      </c>
      <c r="V1374" s="85" t="s">
        <v>3723</v>
      </c>
      <c r="W1374" s="81"/>
      <c r="X1374" s="81"/>
      <c r="Y1374" s="84" t="s">
        <v>5538</v>
      </c>
    </row>
    <row r="1375" spans="1:25">
      <c r="A1375" s="66" t="s">
        <v>356</v>
      </c>
      <c r="B1375" s="66" t="s">
        <v>356</v>
      </c>
      <c r="C1375" s="67"/>
      <c r="D1375" s="68"/>
      <c r="E1375" s="69"/>
      <c r="F1375" s="70"/>
      <c r="G1375" s="67"/>
      <c r="H1375" s="71"/>
      <c r="I1375" s="72"/>
      <c r="J1375" s="72"/>
      <c r="K1375" s="36"/>
      <c r="L1375" s="79"/>
      <c r="M1375" s="79"/>
      <c r="N1375" s="74"/>
      <c r="O1375" s="81" t="s">
        <v>179</v>
      </c>
      <c r="P1375" s="83">
        <v>41564.590532407405</v>
      </c>
      <c r="Q1375" s="81" t="s">
        <v>1629</v>
      </c>
      <c r="R1375" s="81"/>
      <c r="S1375" s="81"/>
      <c r="T1375" s="81" t="s">
        <v>2518</v>
      </c>
      <c r="U1375" s="83">
        <v>41564.590532407405</v>
      </c>
      <c r="V1375" s="85" t="s">
        <v>3724</v>
      </c>
      <c r="W1375" s="81"/>
      <c r="X1375" s="81"/>
      <c r="Y1375" s="84" t="s">
        <v>5539</v>
      </c>
    </row>
    <row r="1376" spans="1:25">
      <c r="A1376" s="66" t="s">
        <v>356</v>
      </c>
      <c r="B1376" s="66" t="s">
        <v>356</v>
      </c>
      <c r="C1376" s="67"/>
      <c r="D1376" s="68"/>
      <c r="E1376" s="69"/>
      <c r="F1376" s="70"/>
      <c r="G1376" s="67"/>
      <c r="H1376" s="71"/>
      <c r="I1376" s="72"/>
      <c r="J1376" s="72"/>
      <c r="K1376" s="36"/>
      <c r="L1376" s="79"/>
      <c r="M1376" s="79"/>
      <c r="N1376" s="74"/>
      <c r="O1376" s="81" t="s">
        <v>179</v>
      </c>
      <c r="P1376" s="83">
        <v>41564.594317129631</v>
      </c>
      <c r="Q1376" s="81" t="s">
        <v>1630</v>
      </c>
      <c r="R1376" s="81"/>
      <c r="S1376" s="81"/>
      <c r="T1376" s="81" t="s">
        <v>2393</v>
      </c>
      <c r="U1376" s="83">
        <v>41564.594317129631</v>
      </c>
      <c r="V1376" s="85" t="s">
        <v>3725</v>
      </c>
      <c r="W1376" s="81"/>
      <c r="X1376" s="81"/>
      <c r="Y1376" s="84" t="s">
        <v>5540</v>
      </c>
    </row>
    <row r="1377" spans="1:25">
      <c r="A1377" s="66" t="s">
        <v>356</v>
      </c>
      <c r="B1377" s="66" t="s">
        <v>356</v>
      </c>
      <c r="C1377" s="67"/>
      <c r="D1377" s="68"/>
      <c r="E1377" s="69"/>
      <c r="F1377" s="70"/>
      <c r="G1377" s="67"/>
      <c r="H1377" s="71"/>
      <c r="I1377" s="72"/>
      <c r="J1377" s="72"/>
      <c r="K1377" s="36"/>
      <c r="L1377" s="79"/>
      <c r="M1377" s="79"/>
      <c r="N1377" s="74"/>
      <c r="O1377" s="81" t="s">
        <v>179</v>
      </c>
      <c r="P1377" s="83">
        <v>41564.597326388888</v>
      </c>
      <c r="Q1377" s="81" t="s">
        <v>1631</v>
      </c>
      <c r="R1377" s="81"/>
      <c r="S1377" s="81"/>
      <c r="T1377" s="81" t="s">
        <v>2393</v>
      </c>
      <c r="U1377" s="83">
        <v>41564.597326388888</v>
      </c>
      <c r="V1377" s="85" t="s">
        <v>3726</v>
      </c>
      <c r="W1377" s="81"/>
      <c r="X1377" s="81"/>
      <c r="Y1377" s="84" t="s">
        <v>5541</v>
      </c>
    </row>
    <row r="1378" spans="1:25">
      <c r="A1378" s="66" t="s">
        <v>356</v>
      </c>
      <c r="B1378" s="66" t="s">
        <v>356</v>
      </c>
      <c r="C1378" s="67"/>
      <c r="D1378" s="68"/>
      <c r="E1378" s="69"/>
      <c r="F1378" s="70"/>
      <c r="G1378" s="67"/>
      <c r="H1378" s="71"/>
      <c r="I1378" s="72"/>
      <c r="J1378" s="72"/>
      <c r="K1378" s="36"/>
      <c r="L1378" s="79"/>
      <c r="M1378" s="79"/>
      <c r="N1378" s="74"/>
      <c r="O1378" s="81" t="s">
        <v>179</v>
      </c>
      <c r="P1378" s="83">
        <v>41564.59878472222</v>
      </c>
      <c r="Q1378" s="81" t="s">
        <v>1632</v>
      </c>
      <c r="R1378" s="81"/>
      <c r="S1378" s="81"/>
      <c r="T1378" s="81" t="s">
        <v>2393</v>
      </c>
      <c r="U1378" s="83">
        <v>41564.59878472222</v>
      </c>
      <c r="V1378" s="85" t="s">
        <v>3727</v>
      </c>
      <c r="W1378" s="81"/>
      <c r="X1378" s="81"/>
      <c r="Y1378" s="84" t="s">
        <v>5542</v>
      </c>
    </row>
    <row r="1379" spans="1:25">
      <c r="A1379" s="66" t="s">
        <v>356</v>
      </c>
      <c r="B1379" s="66" t="s">
        <v>356</v>
      </c>
      <c r="C1379" s="67"/>
      <c r="D1379" s="68"/>
      <c r="E1379" s="69"/>
      <c r="F1379" s="70"/>
      <c r="G1379" s="67"/>
      <c r="H1379" s="71"/>
      <c r="I1379" s="72"/>
      <c r="J1379" s="72"/>
      <c r="K1379" s="36"/>
      <c r="L1379" s="79"/>
      <c r="M1379" s="79"/>
      <c r="N1379" s="74"/>
      <c r="O1379" s="81" t="s">
        <v>179</v>
      </c>
      <c r="P1379" s="83">
        <v>41564.600231481483</v>
      </c>
      <c r="Q1379" s="81" t="s">
        <v>1633</v>
      </c>
      <c r="R1379" s="81"/>
      <c r="S1379" s="81"/>
      <c r="T1379" s="81" t="s">
        <v>2520</v>
      </c>
      <c r="U1379" s="83">
        <v>41564.600231481483</v>
      </c>
      <c r="V1379" s="85" t="s">
        <v>3728</v>
      </c>
      <c r="W1379" s="81"/>
      <c r="X1379" s="81"/>
      <c r="Y1379" s="84" t="s">
        <v>5543</v>
      </c>
    </row>
    <row r="1380" spans="1:25">
      <c r="A1380" s="66" t="s">
        <v>356</v>
      </c>
      <c r="B1380" s="66" t="s">
        <v>356</v>
      </c>
      <c r="C1380" s="67"/>
      <c r="D1380" s="68"/>
      <c r="E1380" s="69"/>
      <c r="F1380" s="70"/>
      <c r="G1380" s="67"/>
      <c r="H1380" s="71"/>
      <c r="I1380" s="72"/>
      <c r="J1380" s="72"/>
      <c r="K1380" s="36"/>
      <c r="L1380" s="79"/>
      <c r="M1380" s="79"/>
      <c r="N1380" s="74"/>
      <c r="O1380" s="81" t="s">
        <v>179</v>
      </c>
      <c r="P1380" s="83">
        <v>41564.601736111108</v>
      </c>
      <c r="Q1380" s="81" t="s">
        <v>1634</v>
      </c>
      <c r="R1380" s="81"/>
      <c r="S1380" s="81"/>
      <c r="T1380" s="81" t="s">
        <v>2521</v>
      </c>
      <c r="U1380" s="83">
        <v>41564.601736111108</v>
      </c>
      <c r="V1380" s="85" t="s">
        <v>3729</v>
      </c>
      <c r="W1380" s="81"/>
      <c r="X1380" s="81"/>
      <c r="Y1380" s="84" t="s">
        <v>5544</v>
      </c>
    </row>
    <row r="1381" spans="1:25">
      <c r="A1381" s="66" t="s">
        <v>356</v>
      </c>
      <c r="B1381" s="66" t="s">
        <v>356</v>
      </c>
      <c r="C1381" s="67"/>
      <c r="D1381" s="68"/>
      <c r="E1381" s="69"/>
      <c r="F1381" s="70"/>
      <c r="G1381" s="67"/>
      <c r="H1381" s="71"/>
      <c r="I1381" s="72"/>
      <c r="J1381" s="72"/>
      <c r="K1381" s="36"/>
      <c r="L1381" s="79"/>
      <c r="M1381" s="79"/>
      <c r="N1381" s="74"/>
      <c r="O1381" s="81" t="s">
        <v>179</v>
      </c>
      <c r="P1381" s="83">
        <v>41564.604502314818</v>
      </c>
      <c r="Q1381" s="84" t="s">
        <v>1635</v>
      </c>
      <c r="R1381" s="81"/>
      <c r="S1381" s="81"/>
      <c r="T1381" s="81" t="s">
        <v>2520</v>
      </c>
      <c r="U1381" s="83">
        <v>41564.604502314818</v>
      </c>
      <c r="V1381" s="85" t="s">
        <v>3730</v>
      </c>
      <c r="W1381" s="81"/>
      <c r="X1381" s="81"/>
      <c r="Y1381" s="84" t="s">
        <v>5545</v>
      </c>
    </row>
    <row r="1382" spans="1:25">
      <c r="A1382" s="66" t="s">
        <v>356</v>
      </c>
      <c r="B1382" s="66" t="s">
        <v>356</v>
      </c>
      <c r="C1382" s="67"/>
      <c r="D1382" s="68"/>
      <c r="E1382" s="69"/>
      <c r="F1382" s="70"/>
      <c r="G1382" s="67"/>
      <c r="H1382" s="71"/>
      <c r="I1382" s="72"/>
      <c r="J1382" s="72"/>
      <c r="K1382" s="36"/>
      <c r="L1382" s="79"/>
      <c r="M1382" s="79"/>
      <c r="N1382" s="74"/>
      <c r="O1382" s="81" t="s">
        <v>179</v>
      </c>
      <c r="P1382" s="83">
        <v>41564.605393518519</v>
      </c>
      <c r="Q1382" s="84" t="s">
        <v>1636</v>
      </c>
      <c r="R1382" s="81"/>
      <c r="S1382" s="81"/>
      <c r="T1382" s="81" t="s">
        <v>2400</v>
      </c>
      <c r="U1382" s="83">
        <v>41564.605393518519</v>
      </c>
      <c r="V1382" s="85" t="s">
        <v>3731</v>
      </c>
      <c r="W1382" s="81"/>
      <c r="X1382" s="81"/>
      <c r="Y1382" s="84" t="s">
        <v>5546</v>
      </c>
    </row>
    <row r="1383" spans="1:25">
      <c r="A1383" s="66" t="s">
        <v>356</v>
      </c>
      <c r="B1383" s="66" t="s">
        <v>356</v>
      </c>
      <c r="C1383" s="67"/>
      <c r="D1383" s="68"/>
      <c r="E1383" s="69"/>
      <c r="F1383" s="70"/>
      <c r="G1383" s="67"/>
      <c r="H1383" s="71"/>
      <c r="I1383" s="72"/>
      <c r="J1383" s="72"/>
      <c r="K1383" s="36"/>
      <c r="L1383" s="79"/>
      <c r="M1383" s="79"/>
      <c r="N1383" s="74"/>
      <c r="O1383" s="81" t="s">
        <v>179</v>
      </c>
      <c r="P1383" s="83">
        <v>41564.606620370374</v>
      </c>
      <c r="Q1383" s="81" t="s">
        <v>1637</v>
      </c>
      <c r="R1383" s="81"/>
      <c r="S1383" s="81"/>
      <c r="T1383" s="81" t="s">
        <v>2522</v>
      </c>
      <c r="U1383" s="83">
        <v>41564.606620370374</v>
      </c>
      <c r="V1383" s="85" t="s">
        <v>3732</v>
      </c>
      <c r="W1383" s="81"/>
      <c r="X1383" s="81"/>
      <c r="Y1383" s="84" t="s">
        <v>5547</v>
      </c>
    </row>
    <row r="1384" spans="1:25">
      <c r="A1384" s="66" t="s">
        <v>356</v>
      </c>
      <c r="B1384" s="66" t="s">
        <v>356</v>
      </c>
      <c r="C1384" s="67"/>
      <c r="D1384" s="68"/>
      <c r="E1384" s="69"/>
      <c r="F1384" s="70"/>
      <c r="G1384" s="67"/>
      <c r="H1384" s="71"/>
      <c r="I1384" s="72"/>
      <c r="J1384" s="72"/>
      <c r="K1384" s="36"/>
      <c r="L1384" s="79"/>
      <c r="M1384" s="79"/>
      <c r="N1384" s="74"/>
      <c r="O1384" s="81" t="s">
        <v>179</v>
      </c>
      <c r="P1384" s="83">
        <v>41564.608252314814</v>
      </c>
      <c r="Q1384" s="81" t="s">
        <v>1638</v>
      </c>
      <c r="R1384" s="81"/>
      <c r="S1384" s="81"/>
      <c r="T1384" s="81" t="s">
        <v>2393</v>
      </c>
      <c r="U1384" s="83">
        <v>41564.608252314814</v>
      </c>
      <c r="V1384" s="85" t="s">
        <v>3733</v>
      </c>
      <c r="W1384" s="81"/>
      <c r="X1384" s="81"/>
      <c r="Y1384" s="84" t="s">
        <v>5548</v>
      </c>
    </row>
    <row r="1385" spans="1:25">
      <c r="A1385" s="66" t="s">
        <v>356</v>
      </c>
      <c r="B1385" s="66" t="s">
        <v>356</v>
      </c>
      <c r="C1385" s="67"/>
      <c r="D1385" s="68"/>
      <c r="E1385" s="69"/>
      <c r="F1385" s="70"/>
      <c r="G1385" s="67"/>
      <c r="H1385" s="71"/>
      <c r="I1385" s="72"/>
      <c r="J1385" s="72"/>
      <c r="K1385" s="36"/>
      <c r="L1385" s="79"/>
      <c r="M1385" s="79"/>
      <c r="N1385" s="74"/>
      <c r="O1385" s="81" t="s">
        <v>179</v>
      </c>
      <c r="P1385" s="83">
        <v>41564.610439814816</v>
      </c>
      <c r="Q1385" s="81" t="s">
        <v>1639</v>
      </c>
      <c r="R1385" s="81"/>
      <c r="S1385" s="81"/>
      <c r="T1385" s="81" t="s">
        <v>2393</v>
      </c>
      <c r="U1385" s="83">
        <v>41564.610439814816</v>
      </c>
      <c r="V1385" s="85" t="s">
        <v>3734</v>
      </c>
      <c r="W1385" s="81"/>
      <c r="X1385" s="81"/>
      <c r="Y1385" s="84" t="s">
        <v>5549</v>
      </c>
    </row>
    <row r="1386" spans="1:25">
      <c r="A1386" s="66" t="s">
        <v>356</v>
      </c>
      <c r="B1386" s="66" t="s">
        <v>488</v>
      </c>
      <c r="C1386" s="67"/>
      <c r="D1386" s="68"/>
      <c r="E1386" s="69"/>
      <c r="F1386" s="70"/>
      <c r="G1386" s="67"/>
      <c r="H1386" s="71"/>
      <c r="I1386" s="72"/>
      <c r="J1386" s="72"/>
      <c r="K1386" s="36"/>
      <c r="L1386" s="79"/>
      <c r="M1386" s="79"/>
      <c r="N1386" s="74"/>
      <c r="O1386" s="81" t="s">
        <v>622</v>
      </c>
      <c r="P1386" s="83">
        <v>41564.611180555556</v>
      </c>
      <c r="Q1386" s="81" t="s">
        <v>1640</v>
      </c>
      <c r="R1386" s="81"/>
      <c r="S1386" s="81"/>
      <c r="T1386" s="81" t="s">
        <v>2393</v>
      </c>
      <c r="U1386" s="83">
        <v>41564.611180555556</v>
      </c>
      <c r="V1386" s="85" t="s">
        <v>3735</v>
      </c>
      <c r="W1386" s="81"/>
      <c r="X1386" s="81"/>
      <c r="Y1386" s="84" t="s">
        <v>5550</v>
      </c>
    </row>
    <row r="1387" spans="1:25">
      <c r="A1387" s="66" t="s">
        <v>356</v>
      </c>
      <c r="B1387" s="66" t="s">
        <v>356</v>
      </c>
      <c r="C1387" s="67"/>
      <c r="D1387" s="68"/>
      <c r="E1387" s="69"/>
      <c r="F1387" s="70"/>
      <c r="G1387" s="67"/>
      <c r="H1387" s="71"/>
      <c r="I1387" s="72"/>
      <c r="J1387" s="72"/>
      <c r="K1387" s="36"/>
      <c r="L1387" s="79"/>
      <c r="M1387" s="79"/>
      <c r="N1387" s="74"/>
      <c r="O1387" s="81" t="s">
        <v>179</v>
      </c>
      <c r="P1387" s="83">
        <v>41564.616990740738</v>
      </c>
      <c r="Q1387" s="84" t="s">
        <v>1641</v>
      </c>
      <c r="R1387" s="81"/>
      <c r="S1387" s="81"/>
      <c r="T1387" s="81" t="s">
        <v>2393</v>
      </c>
      <c r="U1387" s="83">
        <v>41564.616990740738</v>
      </c>
      <c r="V1387" s="85" t="s">
        <v>3736</v>
      </c>
      <c r="W1387" s="81"/>
      <c r="X1387" s="81"/>
      <c r="Y1387" s="84" t="s">
        <v>5551</v>
      </c>
    </row>
    <row r="1388" spans="1:25">
      <c r="A1388" s="66" t="s">
        <v>356</v>
      </c>
      <c r="B1388" s="66" t="s">
        <v>356</v>
      </c>
      <c r="C1388" s="67"/>
      <c r="D1388" s="68"/>
      <c r="E1388" s="69"/>
      <c r="F1388" s="70"/>
      <c r="G1388" s="67"/>
      <c r="H1388" s="71"/>
      <c r="I1388" s="72"/>
      <c r="J1388" s="72"/>
      <c r="K1388" s="36"/>
      <c r="L1388" s="79"/>
      <c r="M1388" s="79"/>
      <c r="N1388" s="74"/>
      <c r="O1388" s="81" t="s">
        <v>179</v>
      </c>
      <c r="P1388" s="83">
        <v>41564.619108796294</v>
      </c>
      <c r="Q1388" s="81" t="s">
        <v>1642</v>
      </c>
      <c r="R1388" s="81"/>
      <c r="S1388" s="81"/>
      <c r="T1388" s="81" t="s">
        <v>2393</v>
      </c>
      <c r="U1388" s="83">
        <v>41564.619108796294</v>
      </c>
      <c r="V1388" s="85" t="s">
        <v>3737</v>
      </c>
      <c r="W1388" s="81"/>
      <c r="X1388" s="81"/>
      <c r="Y1388" s="84" t="s">
        <v>5552</v>
      </c>
    </row>
    <row r="1389" spans="1:25">
      <c r="A1389" s="66" t="s">
        <v>487</v>
      </c>
      <c r="B1389" s="66" t="s">
        <v>356</v>
      </c>
      <c r="C1389" s="67"/>
      <c r="D1389" s="68"/>
      <c r="E1389" s="69"/>
      <c r="F1389" s="70"/>
      <c r="G1389" s="67"/>
      <c r="H1389" s="71"/>
      <c r="I1389" s="72"/>
      <c r="J1389" s="72"/>
      <c r="K1389" s="36"/>
      <c r="L1389" s="79"/>
      <c r="M1389" s="79"/>
      <c r="N1389" s="74"/>
      <c r="O1389" s="81" t="s">
        <v>622</v>
      </c>
      <c r="P1389" s="83">
        <v>41564.669236111113</v>
      </c>
      <c r="Q1389" s="81" t="s">
        <v>1643</v>
      </c>
      <c r="R1389" s="81"/>
      <c r="S1389" s="81"/>
      <c r="T1389" s="81" t="s">
        <v>2393</v>
      </c>
      <c r="U1389" s="83">
        <v>41564.669236111113</v>
      </c>
      <c r="V1389" s="85" t="s">
        <v>3738</v>
      </c>
      <c r="W1389" s="81"/>
      <c r="X1389" s="81"/>
      <c r="Y1389" s="84" t="s">
        <v>5553</v>
      </c>
    </row>
    <row r="1390" spans="1:25">
      <c r="A1390" s="66" t="s">
        <v>407</v>
      </c>
      <c r="B1390" s="66" t="s">
        <v>356</v>
      </c>
      <c r="C1390" s="67"/>
      <c r="D1390" s="68"/>
      <c r="E1390" s="69"/>
      <c r="F1390" s="70"/>
      <c r="G1390" s="67"/>
      <c r="H1390" s="71"/>
      <c r="I1390" s="72"/>
      <c r="J1390" s="72"/>
      <c r="K1390" s="36"/>
      <c r="L1390" s="79"/>
      <c r="M1390" s="79"/>
      <c r="N1390" s="74"/>
      <c r="O1390" s="81" t="s">
        <v>622</v>
      </c>
      <c r="P1390" s="83">
        <v>41563.860393518517</v>
      </c>
      <c r="Q1390" s="81" t="s">
        <v>1644</v>
      </c>
      <c r="R1390" s="81"/>
      <c r="S1390" s="81"/>
      <c r="T1390" s="81" t="s">
        <v>2397</v>
      </c>
      <c r="U1390" s="83">
        <v>41563.860393518517</v>
      </c>
      <c r="V1390" s="85" t="s">
        <v>3739</v>
      </c>
      <c r="W1390" s="81"/>
      <c r="X1390" s="81"/>
      <c r="Y1390" s="84" t="s">
        <v>5554</v>
      </c>
    </row>
    <row r="1391" spans="1:25">
      <c r="A1391" s="66" t="s">
        <v>426</v>
      </c>
      <c r="B1391" s="66" t="s">
        <v>356</v>
      </c>
      <c r="C1391" s="67"/>
      <c r="D1391" s="68"/>
      <c r="E1391" s="69"/>
      <c r="F1391" s="70"/>
      <c r="G1391" s="67"/>
      <c r="H1391" s="71"/>
      <c r="I1391" s="72"/>
      <c r="J1391" s="72"/>
      <c r="K1391" s="36"/>
      <c r="L1391" s="79"/>
      <c r="M1391" s="79"/>
      <c r="N1391" s="74"/>
      <c r="O1391" s="81" t="s">
        <v>621</v>
      </c>
      <c r="P1391" s="83">
        <v>41565.555787037039</v>
      </c>
      <c r="Q1391" s="81" t="s">
        <v>1645</v>
      </c>
      <c r="R1391" s="81"/>
      <c r="S1391" s="81"/>
      <c r="T1391" s="81" t="s">
        <v>2393</v>
      </c>
      <c r="U1391" s="83">
        <v>41565.555787037039</v>
      </c>
      <c r="V1391" s="85" t="s">
        <v>3740</v>
      </c>
      <c r="W1391" s="81"/>
      <c r="X1391" s="81"/>
      <c r="Y1391" s="84" t="s">
        <v>5555</v>
      </c>
    </row>
    <row r="1392" spans="1:25">
      <c r="A1392" s="66" t="s">
        <v>486</v>
      </c>
      <c r="B1392" s="66" t="s">
        <v>356</v>
      </c>
      <c r="C1392" s="67"/>
      <c r="D1392" s="68"/>
      <c r="E1392" s="69"/>
      <c r="F1392" s="70"/>
      <c r="G1392" s="67"/>
      <c r="H1392" s="71"/>
      <c r="I1392" s="72"/>
      <c r="J1392" s="72"/>
      <c r="K1392" s="36"/>
      <c r="L1392" s="79"/>
      <c r="M1392" s="79"/>
      <c r="N1392" s="74"/>
      <c r="O1392" s="81" t="s">
        <v>622</v>
      </c>
      <c r="P1392" s="83">
        <v>41564.692152777781</v>
      </c>
      <c r="Q1392" s="81" t="s">
        <v>1646</v>
      </c>
      <c r="R1392" s="81"/>
      <c r="S1392" s="81"/>
      <c r="T1392" s="81" t="s">
        <v>2393</v>
      </c>
      <c r="U1392" s="83">
        <v>41564.692152777781</v>
      </c>
      <c r="V1392" s="85" t="s">
        <v>3741</v>
      </c>
      <c r="W1392" s="81"/>
      <c r="X1392" s="81"/>
      <c r="Y1392" s="84" t="s">
        <v>5556</v>
      </c>
    </row>
    <row r="1393" spans="1:25">
      <c r="A1393" s="66" t="s">
        <v>486</v>
      </c>
      <c r="B1393" s="66" t="s">
        <v>487</v>
      </c>
      <c r="C1393" s="67"/>
      <c r="D1393" s="68"/>
      <c r="E1393" s="69"/>
      <c r="F1393" s="70"/>
      <c r="G1393" s="67"/>
      <c r="H1393" s="71"/>
      <c r="I1393" s="72"/>
      <c r="J1393" s="72"/>
      <c r="K1393" s="36"/>
      <c r="L1393" s="79"/>
      <c r="M1393" s="79"/>
      <c r="N1393" s="74"/>
      <c r="O1393" s="81" t="s">
        <v>622</v>
      </c>
      <c r="P1393" s="83">
        <v>41564.692152777781</v>
      </c>
      <c r="Q1393" s="81" t="s">
        <v>1646</v>
      </c>
      <c r="R1393" s="81"/>
      <c r="S1393" s="81"/>
      <c r="T1393" s="81" t="s">
        <v>2393</v>
      </c>
      <c r="U1393" s="83">
        <v>41564.692152777781</v>
      </c>
      <c r="V1393" s="85" t="s">
        <v>3741</v>
      </c>
      <c r="W1393" s="81"/>
      <c r="X1393" s="81"/>
      <c r="Y1393" s="84" t="s">
        <v>5556</v>
      </c>
    </row>
    <row r="1394" spans="1:25">
      <c r="A1394" s="66" t="s">
        <v>488</v>
      </c>
      <c r="B1394" s="66" t="s">
        <v>493</v>
      </c>
      <c r="C1394" s="67"/>
      <c r="D1394" s="68"/>
      <c r="E1394" s="69"/>
      <c r="F1394" s="70"/>
      <c r="G1394" s="67"/>
      <c r="H1394" s="71"/>
      <c r="I1394" s="72"/>
      <c r="J1394" s="72"/>
      <c r="K1394" s="36"/>
      <c r="L1394" s="79"/>
      <c r="M1394" s="79"/>
      <c r="N1394" s="74"/>
      <c r="O1394" s="81" t="s">
        <v>622</v>
      </c>
      <c r="P1394" s="83">
        <v>41564.672777777778</v>
      </c>
      <c r="Q1394" s="81" t="s">
        <v>1647</v>
      </c>
      <c r="R1394" s="81"/>
      <c r="S1394" s="81"/>
      <c r="T1394" s="81" t="s">
        <v>2393</v>
      </c>
      <c r="U1394" s="83">
        <v>41564.672777777778</v>
      </c>
      <c r="V1394" s="85" t="s">
        <v>3742</v>
      </c>
      <c r="W1394" s="81"/>
      <c r="X1394" s="81"/>
      <c r="Y1394" s="84" t="s">
        <v>5557</v>
      </c>
    </row>
    <row r="1395" spans="1:25">
      <c r="A1395" s="66" t="s">
        <v>407</v>
      </c>
      <c r="B1395" s="66" t="s">
        <v>488</v>
      </c>
      <c r="C1395" s="67"/>
      <c r="D1395" s="68"/>
      <c r="E1395" s="69"/>
      <c r="F1395" s="70"/>
      <c r="G1395" s="67"/>
      <c r="H1395" s="71"/>
      <c r="I1395" s="72"/>
      <c r="J1395" s="72"/>
      <c r="K1395" s="36"/>
      <c r="L1395" s="79"/>
      <c r="M1395" s="79"/>
      <c r="N1395" s="74"/>
      <c r="O1395" s="81" t="s">
        <v>622</v>
      </c>
      <c r="P1395" s="83">
        <v>41564.815243055556</v>
      </c>
      <c r="Q1395" s="81" t="s">
        <v>1648</v>
      </c>
      <c r="R1395" s="81"/>
      <c r="S1395" s="81"/>
      <c r="T1395" s="81" t="s">
        <v>2393</v>
      </c>
      <c r="U1395" s="83">
        <v>41564.815243055556</v>
      </c>
      <c r="V1395" s="85" t="s">
        <v>3743</v>
      </c>
      <c r="W1395" s="81"/>
      <c r="X1395" s="81"/>
      <c r="Y1395" s="84" t="s">
        <v>5558</v>
      </c>
    </row>
    <row r="1396" spans="1:25">
      <c r="A1396" s="66" t="s">
        <v>440</v>
      </c>
      <c r="B1396" s="66" t="s">
        <v>488</v>
      </c>
      <c r="C1396" s="67"/>
      <c r="D1396" s="68"/>
      <c r="E1396" s="69"/>
      <c r="F1396" s="70"/>
      <c r="G1396" s="67"/>
      <c r="H1396" s="71"/>
      <c r="I1396" s="72"/>
      <c r="J1396" s="72"/>
      <c r="K1396" s="36"/>
      <c r="L1396" s="79"/>
      <c r="M1396" s="79"/>
      <c r="N1396" s="74"/>
      <c r="O1396" s="81" t="s">
        <v>622</v>
      </c>
      <c r="P1396" s="83">
        <v>41564.673321759263</v>
      </c>
      <c r="Q1396" s="81" t="s">
        <v>1649</v>
      </c>
      <c r="R1396" s="81"/>
      <c r="S1396" s="81"/>
      <c r="T1396" s="81" t="s">
        <v>2393</v>
      </c>
      <c r="U1396" s="83">
        <v>41564.673321759263</v>
      </c>
      <c r="V1396" s="85" t="s">
        <v>3744</v>
      </c>
      <c r="W1396" s="81"/>
      <c r="X1396" s="81"/>
      <c r="Y1396" s="84" t="s">
        <v>5559</v>
      </c>
    </row>
    <row r="1397" spans="1:25">
      <c r="A1397" s="66" t="s">
        <v>470</v>
      </c>
      <c r="B1397" s="66" t="s">
        <v>488</v>
      </c>
      <c r="C1397" s="67"/>
      <c r="D1397" s="68"/>
      <c r="E1397" s="69"/>
      <c r="F1397" s="70"/>
      <c r="G1397" s="67"/>
      <c r="H1397" s="71"/>
      <c r="I1397" s="72"/>
      <c r="J1397" s="72"/>
      <c r="K1397" s="36"/>
      <c r="L1397" s="79"/>
      <c r="M1397" s="79"/>
      <c r="N1397" s="74"/>
      <c r="O1397" s="81" t="s">
        <v>622</v>
      </c>
      <c r="P1397" s="83">
        <v>41568.981203703705</v>
      </c>
      <c r="Q1397" s="81" t="s">
        <v>1533</v>
      </c>
      <c r="R1397" s="81"/>
      <c r="S1397" s="81"/>
      <c r="T1397" s="81" t="s">
        <v>2393</v>
      </c>
      <c r="U1397" s="83">
        <v>41568.981203703705</v>
      </c>
      <c r="V1397" s="85" t="s">
        <v>3606</v>
      </c>
      <c r="W1397" s="81"/>
      <c r="X1397" s="81"/>
      <c r="Y1397" s="84" t="s">
        <v>5421</v>
      </c>
    </row>
    <row r="1398" spans="1:25">
      <c r="A1398" s="66" t="s">
        <v>486</v>
      </c>
      <c r="B1398" s="66" t="s">
        <v>488</v>
      </c>
      <c r="C1398" s="67"/>
      <c r="D1398" s="68"/>
      <c r="E1398" s="69"/>
      <c r="F1398" s="70"/>
      <c r="G1398" s="67"/>
      <c r="H1398" s="71"/>
      <c r="I1398" s="72"/>
      <c r="J1398" s="72"/>
      <c r="K1398" s="36"/>
      <c r="L1398" s="79"/>
      <c r="M1398" s="79"/>
      <c r="N1398" s="74"/>
      <c r="O1398" s="81" t="s">
        <v>622</v>
      </c>
      <c r="P1398" s="83">
        <v>41565.118472222224</v>
      </c>
      <c r="Q1398" s="81" t="s">
        <v>1650</v>
      </c>
      <c r="R1398" s="81"/>
      <c r="S1398" s="81"/>
      <c r="T1398" s="81" t="s">
        <v>2393</v>
      </c>
      <c r="U1398" s="83">
        <v>41565.118472222224</v>
      </c>
      <c r="V1398" s="85" t="s">
        <v>3745</v>
      </c>
      <c r="W1398" s="81"/>
      <c r="X1398" s="81"/>
      <c r="Y1398" s="84" t="s">
        <v>5560</v>
      </c>
    </row>
    <row r="1399" spans="1:25">
      <c r="A1399" s="66" t="s">
        <v>388</v>
      </c>
      <c r="B1399" s="66" t="s">
        <v>552</v>
      </c>
      <c r="C1399" s="67"/>
      <c r="D1399" s="68"/>
      <c r="E1399" s="69"/>
      <c r="F1399" s="70"/>
      <c r="G1399" s="67"/>
      <c r="H1399" s="71"/>
      <c r="I1399" s="72"/>
      <c r="J1399" s="72"/>
      <c r="K1399" s="36"/>
      <c r="L1399" s="79"/>
      <c r="M1399" s="79"/>
      <c r="N1399" s="74"/>
      <c r="O1399" s="81" t="s">
        <v>622</v>
      </c>
      <c r="P1399" s="83">
        <v>41563.61037037037</v>
      </c>
      <c r="Q1399" s="81" t="s">
        <v>880</v>
      </c>
      <c r="R1399" s="81"/>
      <c r="S1399" s="81"/>
      <c r="T1399" s="81" t="s">
        <v>2395</v>
      </c>
      <c r="U1399" s="83">
        <v>41563.61037037037</v>
      </c>
      <c r="V1399" s="85" t="s">
        <v>3746</v>
      </c>
      <c r="W1399" s="81"/>
      <c r="X1399" s="81"/>
      <c r="Y1399" s="84" t="s">
        <v>5561</v>
      </c>
    </row>
    <row r="1400" spans="1:25">
      <c r="A1400" s="66" t="s">
        <v>388</v>
      </c>
      <c r="B1400" s="66" t="s">
        <v>407</v>
      </c>
      <c r="C1400" s="67"/>
      <c r="D1400" s="68"/>
      <c r="E1400" s="69"/>
      <c r="F1400" s="70"/>
      <c r="G1400" s="67"/>
      <c r="H1400" s="71"/>
      <c r="I1400" s="72"/>
      <c r="J1400" s="72"/>
      <c r="K1400" s="36"/>
      <c r="L1400" s="79"/>
      <c r="M1400" s="79"/>
      <c r="N1400" s="74"/>
      <c r="O1400" s="81" t="s">
        <v>622</v>
      </c>
      <c r="P1400" s="83">
        <v>41563.61037037037</v>
      </c>
      <c r="Q1400" s="81" t="s">
        <v>880</v>
      </c>
      <c r="R1400" s="81"/>
      <c r="S1400" s="81"/>
      <c r="T1400" s="81" t="s">
        <v>2395</v>
      </c>
      <c r="U1400" s="83">
        <v>41563.61037037037</v>
      </c>
      <c r="V1400" s="85" t="s">
        <v>3746</v>
      </c>
      <c r="W1400" s="81"/>
      <c r="X1400" s="81"/>
      <c r="Y1400" s="84" t="s">
        <v>5561</v>
      </c>
    </row>
    <row r="1401" spans="1:25">
      <c r="A1401" s="66" t="s">
        <v>388</v>
      </c>
      <c r="B1401" s="66" t="s">
        <v>493</v>
      </c>
      <c r="C1401" s="67"/>
      <c r="D1401" s="68"/>
      <c r="E1401" s="69"/>
      <c r="F1401" s="70"/>
      <c r="G1401" s="67"/>
      <c r="H1401" s="71"/>
      <c r="I1401" s="72"/>
      <c r="J1401" s="72"/>
      <c r="K1401" s="36"/>
      <c r="L1401" s="79"/>
      <c r="M1401" s="79"/>
      <c r="N1401" s="74"/>
      <c r="O1401" s="81" t="s">
        <v>622</v>
      </c>
      <c r="P1401" s="83">
        <v>41563.610995370371</v>
      </c>
      <c r="Q1401" s="81" t="s">
        <v>1106</v>
      </c>
      <c r="R1401" s="85" t="s">
        <v>2223</v>
      </c>
      <c r="S1401" s="81" t="s">
        <v>2332</v>
      </c>
      <c r="T1401" s="81" t="s">
        <v>2393</v>
      </c>
      <c r="U1401" s="83">
        <v>41563.610995370371</v>
      </c>
      <c r="V1401" s="85" t="s">
        <v>3747</v>
      </c>
      <c r="W1401" s="81"/>
      <c r="X1401" s="81"/>
      <c r="Y1401" s="84" t="s">
        <v>5562</v>
      </c>
    </row>
    <row r="1402" spans="1:25">
      <c r="A1402" s="66" t="s">
        <v>388</v>
      </c>
      <c r="B1402" s="66" t="s">
        <v>388</v>
      </c>
      <c r="C1402" s="67"/>
      <c r="D1402" s="68"/>
      <c r="E1402" s="69"/>
      <c r="F1402" s="70"/>
      <c r="G1402" s="67"/>
      <c r="H1402" s="71"/>
      <c r="I1402" s="72"/>
      <c r="J1402" s="72"/>
      <c r="K1402" s="36"/>
      <c r="L1402" s="79"/>
      <c r="M1402" s="79"/>
      <c r="N1402" s="74"/>
      <c r="O1402" s="81" t="s">
        <v>179</v>
      </c>
      <c r="P1402" s="83">
        <v>41563.614837962959</v>
      </c>
      <c r="Q1402" s="81" t="s">
        <v>1651</v>
      </c>
      <c r="R1402" s="81"/>
      <c r="S1402" s="81"/>
      <c r="T1402" s="81" t="s">
        <v>2393</v>
      </c>
      <c r="U1402" s="83">
        <v>41563.614837962959</v>
      </c>
      <c r="V1402" s="85" t="s">
        <v>3748</v>
      </c>
      <c r="W1402" s="81"/>
      <c r="X1402" s="81"/>
      <c r="Y1402" s="84" t="s">
        <v>5563</v>
      </c>
    </row>
    <row r="1403" spans="1:25">
      <c r="A1403" s="66" t="s">
        <v>388</v>
      </c>
      <c r="B1403" s="66" t="s">
        <v>489</v>
      </c>
      <c r="C1403" s="67"/>
      <c r="D1403" s="68"/>
      <c r="E1403" s="69"/>
      <c r="F1403" s="70"/>
      <c r="G1403" s="67"/>
      <c r="H1403" s="71"/>
      <c r="I1403" s="72"/>
      <c r="J1403" s="72"/>
      <c r="K1403" s="36"/>
      <c r="L1403" s="79"/>
      <c r="M1403" s="79"/>
      <c r="N1403" s="74"/>
      <c r="O1403" s="81" t="s">
        <v>621</v>
      </c>
      <c r="P1403" s="83">
        <v>41563.988946759258</v>
      </c>
      <c r="Q1403" s="81" t="s">
        <v>1652</v>
      </c>
      <c r="R1403" s="81"/>
      <c r="S1403" s="81"/>
      <c r="T1403" s="81" t="s">
        <v>2393</v>
      </c>
      <c r="U1403" s="83">
        <v>41563.988946759258</v>
      </c>
      <c r="V1403" s="85" t="s">
        <v>3749</v>
      </c>
      <c r="W1403" s="81"/>
      <c r="X1403" s="81"/>
      <c r="Y1403" s="84" t="s">
        <v>5564</v>
      </c>
    </row>
    <row r="1404" spans="1:25">
      <c r="A1404" s="66" t="s">
        <v>388</v>
      </c>
      <c r="B1404" s="66" t="s">
        <v>326</v>
      </c>
      <c r="C1404" s="67"/>
      <c r="D1404" s="68"/>
      <c r="E1404" s="69"/>
      <c r="F1404" s="70"/>
      <c r="G1404" s="67"/>
      <c r="H1404" s="71"/>
      <c r="I1404" s="72"/>
      <c r="J1404" s="72"/>
      <c r="K1404" s="36"/>
      <c r="L1404" s="79"/>
      <c r="M1404" s="79"/>
      <c r="N1404" s="74"/>
      <c r="O1404" s="81" t="s">
        <v>622</v>
      </c>
      <c r="P1404" s="83">
        <v>41564.445023148146</v>
      </c>
      <c r="Q1404" s="81" t="s">
        <v>748</v>
      </c>
      <c r="R1404" s="81"/>
      <c r="S1404" s="81"/>
      <c r="T1404" s="81" t="s">
        <v>2393</v>
      </c>
      <c r="U1404" s="83">
        <v>41564.445023148146</v>
      </c>
      <c r="V1404" s="85" t="s">
        <v>3750</v>
      </c>
      <c r="W1404" s="81"/>
      <c r="X1404" s="81"/>
      <c r="Y1404" s="84" t="s">
        <v>5565</v>
      </c>
    </row>
    <row r="1405" spans="1:25">
      <c r="A1405" s="66" t="s">
        <v>388</v>
      </c>
      <c r="B1405" s="66" t="s">
        <v>497</v>
      </c>
      <c r="C1405" s="67"/>
      <c r="D1405" s="68"/>
      <c r="E1405" s="69"/>
      <c r="F1405" s="70"/>
      <c r="G1405" s="67"/>
      <c r="H1405" s="71"/>
      <c r="I1405" s="72"/>
      <c r="J1405" s="72"/>
      <c r="K1405" s="36"/>
      <c r="L1405" s="79"/>
      <c r="M1405" s="79"/>
      <c r="N1405" s="74"/>
      <c r="O1405" s="81" t="s">
        <v>622</v>
      </c>
      <c r="P1405" s="83">
        <v>41564.584849537037</v>
      </c>
      <c r="Q1405" s="81" t="s">
        <v>1130</v>
      </c>
      <c r="R1405" s="81"/>
      <c r="S1405" s="81"/>
      <c r="T1405" s="81" t="s">
        <v>2393</v>
      </c>
      <c r="U1405" s="83">
        <v>41564.584849537037</v>
      </c>
      <c r="V1405" s="85" t="s">
        <v>3751</v>
      </c>
      <c r="W1405" s="81"/>
      <c r="X1405" s="81"/>
      <c r="Y1405" s="84" t="s">
        <v>5566</v>
      </c>
    </row>
    <row r="1406" spans="1:25">
      <c r="A1406" s="66" t="s">
        <v>388</v>
      </c>
      <c r="B1406" s="66" t="s">
        <v>423</v>
      </c>
      <c r="C1406" s="67"/>
      <c r="D1406" s="68"/>
      <c r="E1406" s="69"/>
      <c r="F1406" s="70"/>
      <c r="G1406" s="67"/>
      <c r="H1406" s="71"/>
      <c r="I1406" s="72"/>
      <c r="J1406" s="72"/>
      <c r="K1406" s="36"/>
      <c r="L1406" s="79"/>
      <c r="M1406" s="79"/>
      <c r="N1406" s="74"/>
      <c r="O1406" s="81" t="s">
        <v>622</v>
      </c>
      <c r="P1406" s="83">
        <v>41564.584849537037</v>
      </c>
      <c r="Q1406" s="81" t="s">
        <v>1130</v>
      </c>
      <c r="R1406" s="81"/>
      <c r="S1406" s="81"/>
      <c r="T1406" s="81" t="s">
        <v>2393</v>
      </c>
      <c r="U1406" s="83">
        <v>41564.584849537037</v>
      </c>
      <c r="V1406" s="85" t="s">
        <v>3751</v>
      </c>
      <c r="W1406" s="81"/>
      <c r="X1406" s="81"/>
      <c r="Y1406" s="84" t="s">
        <v>5566</v>
      </c>
    </row>
    <row r="1407" spans="1:25">
      <c r="A1407" s="66" t="s">
        <v>388</v>
      </c>
      <c r="B1407" s="66" t="s">
        <v>489</v>
      </c>
      <c r="C1407" s="67"/>
      <c r="D1407" s="68"/>
      <c r="E1407" s="69"/>
      <c r="F1407" s="70"/>
      <c r="G1407" s="67"/>
      <c r="H1407" s="71"/>
      <c r="I1407" s="72"/>
      <c r="J1407" s="72"/>
      <c r="K1407" s="36"/>
      <c r="L1407" s="79"/>
      <c r="M1407" s="79"/>
      <c r="N1407" s="74"/>
      <c r="O1407" s="81" t="s">
        <v>622</v>
      </c>
      <c r="P1407" s="83">
        <v>41564.585578703707</v>
      </c>
      <c r="Q1407" s="81" t="s">
        <v>676</v>
      </c>
      <c r="R1407" s="85" t="s">
        <v>2145</v>
      </c>
      <c r="S1407" s="81" t="s">
        <v>2338</v>
      </c>
      <c r="T1407" s="81" t="s">
        <v>2393</v>
      </c>
      <c r="U1407" s="83">
        <v>41564.585578703707</v>
      </c>
      <c r="V1407" s="85" t="s">
        <v>3752</v>
      </c>
      <c r="W1407" s="81"/>
      <c r="X1407" s="81"/>
      <c r="Y1407" s="84" t="s">
        <v>5567</v>
      </c>
    </row>
    <row r="1408" spans="1:25">
      <c r="A1408" s="66" t="s">
        <v>388</v>
      </c>
      <c r="B1408" s="66" t="s">
        <v>326</v>
      </c>
      <c r="C1408" s="67"/>
      <c r="D1408" s="68"/>
      <c r="E1408" s="69"/>
      <c r="F1408" s="70"/>
      <c r="G1408" s="67"/>
      <c r="H1408" s="71"/>
      <c r="I1408" s="72"/>
      <c r="J1408" s="72"/>
      <c r="K1408" s="36"/>
      <c r="L1408" s="79"/>
      <c r="M1408" s="79"/>
      <c r="N1408" s="74"/>
      <c r="O1408" s="81" t="s">
        <v>622</v>
      </c>
      <c r="P1408" s="83">
        <v>41564.586365740739</v>
      </c>
      <c r="Q1408" s="81" t="s">
        <v>1083</v>
      </c>
      <c r="R1408" s="85" t="s">
        <v>2218</v>
      </c>
      <c r="S1408" s="81" t="s">
        <v>2332</v>
      </c>
      <c r="T1408" s="81" t="s">
        <v>2393</v>
      </c>
      <c r="U1408" s="83">
        <v>41564.586365740739</v>
      </c>
      <c r="V1408" s="85" t="s">
        <v>3753</v>
      </c>
      <c r="W1408" s="81"/>
      <c r="X1408" s="81"/>
      <c r="Y1408" s="84" t="s">
        <v>5568</v>
      </c>
    </row>
    <row r="1409" spans="1:25">
      <c r="A1409" s="66" t="s">
        <v>388</v>
      </c>
      <c r="B1409" s="66" t="s">
        <v>482</v>
      </c>
      <c r="C1409" s="67"/>
      <c r="D1409" s="68"/>
      <c r="E1409" s="69"/>
      <c r="F1409" s="70"/>
      <c r="G1409" s="67"/>
      <c r="H1409" s="71"/>
      <c r="I1409" s="72"/>
      <c r="J1409" s="72"/>
      <c r="K1409" s="36"/>
      <c r="L1409" s="79"/>
      <c r="M1409" s="79"/>
      <c r="N1409" s="74"/>
      <c r="O1409" s="81" t="s">
        <v>622</v>
      </c>
      <c r="P1409" s="83">
        <v>41565.030428240738</v>
      </c>
      <c r="Q1409" s="81" t="s">
        <v>1653</v>
      </c>
      <c r="R1409" s="81"/>
      <c r="S1409" s="81"/>
      <c r="T1409" s="81" t="s">
        <v>2523</v>
      </c>
      <c r="U1409" s="83">
        <v>41565.030428240738</v>
      </c>
      <c r="V1409" s="85" t="s">
        <v>3754</v>
      </c>
      <c r="W1409" s="81"/>
      <c r="X1409" s="81"/>
      <c r="Y1409" s="84" t="s">
        <v>5569</v>
      </c>
    </row>
    <row r="1410" spans="1:25">
      <c r="A1410" s="66" t="s">
        <v>388</v>
      </c>
      <c r="B1410" s="66" t="s">
        <v>489</v>
      </c>
      <c r="C1410" s="67"/>
      <c r="D1410" s="68"/>
      <c r="E1410" s="69"/>
      <c r="F1410" s="70"/>
      <c r="G1410" s="67"/>
      <c r="H1410" s="71"/>
      <c r="I1410" s="72"/>
      <c r="J1410" s="72"/>
      <c r="K1410" s="36"/>
      <c r="L1410" s="79"/>
      <c r="M1410" s="79"/>
      <c r="N1410" s="74"/>
      <c r="O1410" s="81" t="s">
        <v>622</v>
      </c>
      <c r="P1410" s="83">
        <v>41565.030428240738</v>
      </c>
      <c r="Q1410" s="81" t="s">
        <v>1653</v>
      </c>
      <c r="R1410" s="81"/>
      <c r="S1410" s="81"/>
      <c r="T1410" s="81" t="s">
        <v>2523</v>
      </c>
      <c r="U1410" s="83">
        <v>41565.030428240738</v>
      </c>
      <c r="V1410" s="85" t="s">
        <v>3754</v>
      </c>
      <c r="W1410" s="81"/>
      <c r="X1410" s="81"/>
      <c r="Y1410" s="84" t="s">
        <v>5569</v>
      </c>
    </row>
    <row r="1411" spans="1:25">
      <c r="A1411" s="66" t="s">
        <v>388</v>
      </c>
      <c r="B1411" s="66" t="s">
        <v>339</v>
      </c>
      <c r="C1411" s="67"/>
      <c r="D1411" s="68"/>
      <c r="E1411" s="69"/>
      <c r="F1411" s="70"/>
      <c r="G1411" s="67"/>
      <c r="H1411" s="71"/>
      <c r="I1411" s="72"/>
      <c r="J1411" s="72"/>
      <c r="K1411" s="36"/>
      <c r="L1411" s="79"/>
      <c r="M1411" s="79"/>
      <c r="N1411" s="74"/>
      <c r="O1411" s="81" t="s">
        <v>622</v>
      </c>
      <c r="P1411" s="83">
        <v>41565.030428240738</v>
      </c>
      <c r="Q1411" s="81" t="s">
        <v>1653</v>
      </c>
      <c r="R1411" s="81"/>
      <c r="S1411" s="81"/>
      <c r="T1411" s="81" t="s">
        <v>2523</v>
      </c>
      <c r="U1411" s="83">
        <v>41565.030428240738</v>
      </c>
      <c r="V1411" s="85" t="s">
        <v>3754</v>
      </c>
      <c r="W1411" s="81"/>
      <c r="X1411" s="81"/>
      <c r="Y1411" s="84" t="s">
        <v>5569</v>
      </c>
    </row>
    <row r="1412" spans="1:25">
      <c r="A1412" s="66" t="s">
        <v>388</v>
      </c>
      <c r="B1412" s="66" t="s">
        <v>407</v>
      </c>
      <c r="C1412" s="67"/>
      <c r="D1412" s="68"/>
      <c r="E1412" s="69"/>
      <c r="F1412" s="70"/>
      <c r="G1412" s="67"/>
      <c r="H1412" s="71"/>
      <c r="I1412" s="72"/>
      <c r="J1412" s="72"/>
      <c r="K1412" s="36"/>
      <c r="L1412" s="79"/>
      <c r="M1412" s="79"/>
      <c r="N1412" s="74"/>
      <c r="O1412" s="81" t="s">
        <v>622</v>
      </c>
      <c r="P1412" s="83">
        <v>41565.034687500003</v>
      </c>
      <c r="Q1412" s="81" t="s">
        <v>1583</v>
      </c>
      <c r="R1412" s="81"/>
      <c r="S1412" s="81"/>
      <c r="T1412" s="81" t="s">
        <v>2395</v>
      </c>
      <c r="U1412" s="83">
        <v>41565.034687500003</v>
      </c>
      <c r="V1412" s="85" t="s">
        <v>3671</v>
      </c>
      <c r="W1412" s="81"/>
      <c r="X1412" s="81"/>
      <c r="Y1412" s="84" t="s">
        <v>5486</v>
      </c>
    </row>
    <row r="1413" spans="1:25">
      <c r="A1413" s="66" t="s">
        <v>388</v>
      </c>
      <c r="B1413" s="66" t="s">
        <v>388</v>
      </c>
      <c r="C1413" s="67"/>
      <c r="D1413" s="68"/>
      <c r="E1413" s="69"/>
      <c r="F1413" s="70"/>
      <c r="G1413" s="67"/>
      <c r="H1413" s="71"/>
      <c r="I1413" s="72"/>
      <c r="J1413" s="72"/>
      <c r="K1413" s="36"/>
      <c r="L1413" s="79"/>
      <c r="M1413" s="79"/>
      <c r="N1413" s="74"/>
      <c r="O1413" s="81" t="s">
        <v>179</v>
      </c>
      <c r="P1413" s="83">
        <v>41565.425833333335</v>
      </c>
      <c r="Q1413" s="81" t="s">
        <v>1654</v>
      </c>
      <c r="R1413" s="85" t="s">
        <v>2264</v>
      </c>
      <c r="S1413" s="81" t="s">
        <v>2377</v>
      </c>
      <c r="T1413" s="81" t="s">
        <v>2508</v>
      </c>
      <c r="U1413" s="83">
        <v>41565.425833333335</v>
      </c>
      <c r="V1413" s="85" t="s">
        <v>3755</v>
      </c>
      <c r="W1413" s="81"/>
      <c r="X1413" s="81"/>
      <c r="Y1413" s="84" t="s">
        <v>5570</v>
      </c>
    </row>
    <row r="1414" spans="1:25">
      <c r="A1414" s="66" t="s">
        <v>388</v>
      </c>
      <c r="B1414" s="66" t="s">
        <v>399</v>
      </c>
      <c r="C1414" s="67"/>
      <c r="D1414" s="68"/>
      <c r="E1414" s="69"/>
      <c r="F1414" s="70"/>
      <c r="G1414" s="67"/>
      <c r="H1414" s="71"/>
      <c r="I1414" s="72"/>
      <c r="J1414" s="72"/>
      <c r="K1414" s="36"/>
      <c r="L1414" s="79"/>
      <c r="M1414" s="79"/>
      <c r="N1414" s="74"/>
      <c r="O1414" s="81" t="s">
        <v>622</v>
      </c>
      <c r="P1414" s="83">
        <v>41565.655555555553</v>
      </c>
      <c r="Q1414" s="81" t="s">
        <v>1281</v>
      </c>
      <c r="R1414" s="81"/>
      <c r="S1414" s="81"/>
      <c r="T1414" s="81" t="s">
        <v>2486</v>
      </c>
      <c r="U1414" s="83">
        <v>41565.655555555553</v>
      </c>
      <c r="V1414" s="85" t="s">
        <v>3756</v>
      </c>
      <c r="W1414" s="81"/>
      <c r="X1414" s="81"/>
      <c r="Y1414" s="84" t="s">
        <v>5571</v>
      </c>
    </row>
    <row r="1415" spans="1:25">
      <c r="A1415" s="66" t="s">
        <v>388</v>
      </c>
      <c r="B1415" s="66" t="s">
        <v>413</v>
      </c>
      <c r="C1415" s="67"/>
      <c r="D1415" s="68"/>
      <c r="E1415" s="69"/>
      <c r="F1415" s="70"/>
      <c r="G1415" s="67"/>
      <c r="H1415" s="71"/>
      <c r="I1415" s="72"/>
      <c r="J1415" s="72"/>
      <c r="K1415" s="36"/>
      <c r="L1415" s="79"/>
      <c r="M1415" s="79"/>
      <c r="N1415" s="74"/>
      <c r="O1415" s="81" t="s">
        <v>622</v>
      </c>
      <c r="P1415" s="83">
        <v>41565.655555555553</v>
      </c>
      <c r="Q1415" s="81" t="s">
        <v>1281</v>
      </c>
      <c r="R1415" s="81"/>
      <c r="S1415" s="81"/>
      <c r="T1415" s="81" t="s">
        <v>2486</v>
      </c>
      <c r="U1415" s="83">
        <v>41565.655555555553</v>
      </c>
      <c r="V1415" s="85" t="s">
        <v>3756</v>
      </c>
      <c r="W1415" s="81"/>
      <c r="X1415" s="81"/>
      <c r="Y1415" s="84" t="s">
        <v>5571</v>
      </c>
    </row>
    <row r="1416" spans="1:25">
      <c r="A1416" s="66" t="s">
        <v>388</v>
      </c>
      <c r="B1416" s="66" t="s">
        <v>440</v>
      </c>
      <c r="C1416" s="67"/>
      <c r="D1416" s="68"/>
      <c r="E1416" s="69"/>
      <c r="F1416" s="70"/>
      <c r="G1416" s="67"/>
      <c r="H1416" s="71"/>
      <c r="I1416" s="72"/>
      <c r="J1416" s="72"/>
      <c r="K1416" s="36"/>
      <c r="L1416" s="79"/>
      <c r="M1416" s="79"/>
      <c r="N1416" s="74"/>
      <c r="O1416" s="81" t="s">
        <v>622</v>
      </c>
      <c r="P1416" s="83">
        <v>41566.622094907405</v>
      </c>
      <c r="Q1416" s="81" t="s">
        <v>952</v>
      </c>
      <c r="R1416" s="81"/>
      <c r="S1416" s="81"/>
      <c r="T1416" s="81" t="s">
        <v>2422</v>
      </c>
      <c r="U1416" s="83">
        <v>41566.622094907405</v>
      </c>
      <c r="V1416" s="85" t="s">
        <v>3757</v>
      </c>
      <c r="W1416" s="81"/>
      <c r="X1416" s="81"/>
      <c r="Y1416" s="84" t="s">
        <v>5572</v>
      </c>
    </row>
    <row r="1417" spans="1:25">
      <c r="A1417" s="66" t="s">
        <v>388</v>
      </c>
      <c r="B1417" s="66" t="s">
        <v>464</v>
      </c>
      <c r="C1417" s="67"/>
      <c r="D1417" s="68"/>
      <c r="E1417" s="69"/>
      <c r="F1417" s="70"/>
      <c r="G1417" s="67"/>
      <c r="H1417" s="71"/>
      <c r="I1417" s="72"/>
      <c r="J1417" s="72"/>
      <c r="K1417" s="36"/>
      <c r="L1417" s="79"/>
      <c r="M1417" s="79"/>
      <c r="N1417" s="74"/>
      <c r="O1417" s="81" t="s">
        <v>622</v>
      </c>
      <c r="P1417" s="83">
        <v>41566.964259259257</v>
      </c>
      <c r="Q1417" s="81" t="s">
        <v>1655</v>
      </c>
      <c r="R1417" s="85" t="s">
        <v>2279</v>
      </c>
      <c r="S1417" s="81" t="s">
        <v>2378</v>
      </c>
      <c r="T1417" s="81" t="s">
        <v>2395</v>
      </c>
      <c r="U1417" s="83">
        <v>41566.964259259257</v>
      </c>
      <c r="V1417" s="85" t="s">
        <v>3758</v>
      </c>
      <c r="W1417" s="81"/>
      <c r="X1417" s="81"/>
      <c r="Y1417" s="84" t="s">
        <v>5573</v>
      </c>
    </row>
    <row r="1418" spans="1:25">
      <c r="A1418" s="66" t="s">
        <v>407</v>
      </c>
      <c r="B1418" s="66" t="s">
        <v>388</v>
      </c>
      <c r="C1418" s="67"/>
      <c r="D1418" s="68"/>
      <c r="E1418" s="69"/>
      <c r="F1418" s="70"/>
      <c r="G1418" s="67"/>
      <c r="H1418" s="71"/>
      <c r="I1418" s="72"/>
      <c r="J1418" s="72"/>
      <c r="K1418" s="36"/>
      <c r="L1418" s="79"/>
      <c r="M1418" s="79"/>
      <c r="N1418" s="74"/>
      <c r="O1418" s="81" t="s">
        <v>622</v>
      </c>
      <c r="P1418" s="83">
        <v>41567.429780092592</v>
      </c>
      <c r="Q1418" s="81" t="s">
        <v>1656</v>
      </c>
      <c r="R1418" s="85" t="s">
        <v>2279</v>
      </c>
      <c r="S1418" s="81" t="s">
        <v>2378</v>
      </c>
      <c r="T1418" s="81" t="s">
        <v>2395</v>
      </c>
      <c r="U1418" s="83">
        <v>41567.429780092592</v>
      </c>
      <c r="V1418" s="85" t="s">
        <v>3759</v>
      </c>
      <c r="W1418" s="81"/>
      <c r="X1418" s="81"/>
      <c r="Y1418" s="84" t="s">
        <v>5574</v>
      </c>
    </row>
    <row r="1419" spans="1:25">
      <c r="A1419" s="66" t="s">
        <v>464</v>
      </c>
      <c r="B1419" s="66" t="s">
        <v>388</v>
      </c>
      <c r="C1419" s="67"/>
      <c r="D1419" s="68"/>
      <c r="E1419" s="69"/>
      <c r="F1419" s="70"/>
      <c r="G1419" s="67"/>
      <c r="H1419" s="71"/>
      <c r="I1419" s="72"/>
      <c r="J1419" s="72"/>
      <c r="K1419" s="36"/>
      <c r="L1419" s="79"/>
      <c r="M1419" s="79"/>
      <c r="N1419" s="74"/>
      <c r="O1419" s="81" t="s">
        <v>622</v>
      </c>
      <c r="P1419" s="83">
        <v>41567.127025462964</v>
      </c>
      <c r="Q1419" s="81" t="s">
        <v>1657</v>
      </c>
      <c r="R1419" s="85" t="s">
        <v>2279</v>
      </c>
      <c r="S1419" s="81" t="s">
        <v>2378</v>
      </c>
      <c r="T1419" s="81" t="s">
        <v>2395</v>
      </c>
      <c r="U1419" s="83">
        <v>41567.127025462964</v>
      </c>
      <c r="V1419" s="85" t="s">
        <v>3760</v>
      </c>
      <c r="W1419" s="81"/>
      <c r="X1419" s="81"/>
      <c r="Y1419" s="84" t="s">
        <v>5575</v>
      </c>
    </row>
    <row r="1420" spans="1:25">
      <c r="A1420" s="66" t="s">
        <v>413</v>
      </c>
      <c r="B1420" s="66" t="s">
        <v>388</v>
      </c>
      <c r="C1420" s="67"/>
      <c r="D1420" s="68"/>
      <c r="E1420" s="69"/>
      <c r="F1420" s="70"/>
      <c r="G1420" s="67"/>
      <c r="H1420" s="71"/>
      <c r="I1420" s="72"/>
      <c r="J1420" s="72"/>
      <c r="K1420" s="36"/>
      <c r="L1420" s="79"/>
      <c r="M1420" s="79"/>
      <c r="N1420" s="74"/>
      <c r="O1420" s="81" t="s">
        <v>622</v>
      </c>
      <c r="P1420" s="83">
        <v>41565.067430555559</v>
      </c>
      <c r="Q1420" s="81" t="s">
        <v>1588</v>
      </c>
      <c r="R1420" s="81"/>
      <c r="S1420" s="81"/>
      <c r="T1420" s="81" t="s">
        <v>2395</v>
      </c>
      <c r="U1420" s="83">
        <v>41565.067430555559</v>
      </c>
      <c r="V1420" s="85" t="s">
        <v>3676</v>
      </c>
      <c r="W1420" s="81"/>
      <c r="X1420" s="81"/>
      <c r="Y1420" s="84" t="s">
        <v>5491</v>
      </c>
    </row>
    <row r="1421" spans="1:25">
      <c r="A1421" s="66" t="s">
        <v>440</v>
      </c>
      <c r="B1421" s="66" t="s">
        <v>388</v>
      </c>
      <c r="C1421" s="67"/>
      <c r="D1421" s="68"/>
      <c r="E1421" s="69"/>
      <c r="F1421" s="70"/>
      <c r="G1421" s="67"/>
      <c r="H1421" s="71"/>
      <c r="I1421" s="72"/>
      <c r="J1421" s="72"/>
      <c r="K1421" s="36"/>
      <c r="L1421" s="79"/>
      <c r="M1421" s="79"/>
      <c r="N1421" s="74"/>
      <c r="O1421" s="81" t="s">
        <v>622</v>
      </c>
      <c r="P1421" s="83">
        <v>41565.655798611115</v>
      </c>
      <c r="Q1421" s="81" t="s">
        <v>715</v>
      </c>
      <c r="R1421" s="81"/>
      <c r="S1421" s="81"/>
      <c r="T1421" s="81" t="s">
        <v>2393</v>
      </c>
      <c r="U1421" s="83">
        <v>41565.655798611115</v>
      </c>
      <c r="V1421" s="85" t="s">
        <v>3359</v>
      </c>
      <c r="W1421" s="81"/>
      <c r="X1421" s="81"/>
      <c r="Y1421" s="84" t="s">
        <v>5174</v>
      </c>
    </row>
    <row r="1422" spans="1:25">
      <c r="A1422" s="66" t="s">
        <v>486</v>
      </c>
      <c r="B1422" s="66" t="s">
        <v>388</v>
      </c>
      <c r="C1422" s="67"/>
      <c r="D1422" s="68"/>
      <c r="E1422" s="69"/>
      <c r="F1422" s="70"/>
      <c r="G1422" s="67"/>
      <c r="H1422" s="71"/>
      <c r="I1422" s="72"/>
      <c r="J1422" s="72"/>
      <c r="K1422" s="36"/>
      <c r="L1422" s="79"/>
      <c r="M1422" s="79"/>
      <c r="N1422" s="74"/>
      <c r="O1422" s="81" t="s">
        <v>622</v>
      </c>
      <c r="P1422" s="83">
        <v>41570.687083333331</v>
      </c>
      <c r="Q1422" s="81" t="s">
        <v>1536</v>
      </c>
      <c r="R1422" s="85" t="s">
        <v>2264</v>
      </c>
      <c r="S1422" s="81" t="s">
        <v>2377</v>
      </c>
      <c r="T1422" s="81" t="s">
        <v>2508</v>
      </c>
      <c r="U1422" s="83">
        <v>41570.687083333331</v>
      </c>
      <c r="V1422" s="85" t="s">
        <v>3761</v>
      </c>
      <c r="W1422" s="81"/>
      <c r="X1422" s="81"/>
      <c r="Y1422" s="84" t="s">
        <v>5576</v>
      </c>
    </row>
    <row r="1423" spans="1:25">
      <c r="A1423" s="66" t="s">
        <v>486</v>
      </c>
      <c r="B1423" s="66" t="s">
        <v>505</v>
      </c>
      <c r="C1423" s="67"/>
      <c r="D1423" s="68"/>
      <c r="E1423" s="69"/>
      <c r="F1423" s="70"/>
      <c r="G1423" s="67"/>
      <c r="H1423" s="71"/>
      <c r="I1423" s="72"/>
      <c r="J1423" s="72"/>
      <c r="K1423" s="36"/>
      <c r="L1423" s="79"/>
      <c r="M1423" s="79"/>
      <c r="N1423" s="74"/>
      <c r="O1423" s="81" t="s">
        <v>622</v>
      </c>
      <c r="P1423" s="83">
        <v>41564.689641203702</v>
      </c>
      <c r="Q1423" s="81" t="s">
        <v>1658</v>
      </c>
      <c r="R1423" s="81"/>
      <c r="S1423" s="81"/>
      <c r="T1423" s="81" t="s">
        <v>2393</v>
      </c>
      <c r="U1423" s="83">
        <v>41564.689641203702</v>
      </c>
      <c r="V1423" s="85" t="s">
        <v>3762</v>
      </c>
      <c r="W1423" s="81"/>
      <c r="X1423" s="81"/>
      <c r="Y1423" s="84" t="s">
        <v>5577</v>
      </c>
    </row>
    <row r="1424" spans="1:25">
      <c r="A1424" s="66" t="s">
        <v>486</v>
      </c>
      <c r="B1424" s="66" t="s">
        <v>446</v>
      </c>
      <c r="C1424" s="67"/>
      <c r="D1424" s="68"/>
      <c r="E1424" s="69"/>
      <c r="F1424" s="70"/>
      <c r="G1424" s="67"/>
      <c r="H1424" s="71"/>
      <c r="I1424" s="72"/>
      <c r="J1424" s="72"/>
      <c r="K1424" s="36"/>
      <c r="L1424" s="79"/>
      <c r="M1424" s="79"/>
      <c r="N1424" s="74"/>
      <c r="O1424" s="81" t="s">
        <v>622</v>
      </c>
      <c r="P1424" s="83">
        <v>41564.689641203702</v>
      </c>
      <c r="Q1424" s="81" t="s">
        <v>1658</v>
      </c>
      <c r="R1424" s="81"/>
      <c r="S1424" s="81"/>
      <c r="T1424" s="81" t="s">
        <v>2393</v>
      </c>
      <c r="U1424" s="83">
        <v>41564.689641203702</v>
      </c>
      <c r="V1424" s="85" t="s">
        <v>3762</v>
      </c>
      <c r="W1424" s="81"/>
      <c r="X1424" s="81"/>
      <c r="Y1424" s="84" t="s">
        <v>5577</v>
      </c>
    </row>
    <row r="1425" spans="1:25">
      <c r="A1425" s="66" t="s">
        <v>486</v>
      </c>
      <c r="B1425" s="66" t="s">
        <v>399</v>
      </c>
      <c r="C1425" s="67"/>
      <c r="D1425" s="68"/>
      <c r="E1425" s="69"/>
      <c r="F1425" s="70"/>
      <c r="G1425" s="67"/>
      <c r="H1425" s="71"/>
      <c r="I1425" s="72"/>
      <c r="J1425" s="72"/>
      <c r="K1425" s="36"/>
      <c r="L1425" s="79"/>
      <c r="M1425" s="79"/>
      <c r="N1425" s="74"/>
      <c r="O1425" s="81" t="s">
        <v>622</v>
      </c>
      <c r="P1425" s="83">
        <v>41564.689745370371</v>
      </c>
      <c r="Q1425" s="81" t="s">
        <v>1659</v>
      </c>
      <c r="R1425" s="81"/>
      <c r="S1425" s="81"/>
      <c r="T1425" s="81" t="s">
        <v>2524</v>
      </c>
      <c r="U1425" s="83">
        <v>41564.689745370371</v>
      </c>
      <c r="V1425" s="85" t="s">
        <v>3763</v>
      </c>
      <c r="W1425" s="81"/>
      <c r="X1425" s="81"/>
      <c r="Y1425" s="84" t="s">
        <v>5578</v>
      </c>
    </row>
    <row r="1426" spans="1:25">
      <c r="A1426" s="66" t="s">
        <v>486</v>
      </c>
      <c r="B1426" s="66" t="s">
        <v>494</v>
      </c>
      <c r="C1426" s="67"/>
      <c r="D1426" s="68"/>
      <c r="E1426" s="69"/>
      <c r="F1426" s="70"/>
      <c r="G1426" s="67"/>
      <c r="H1426" s="71"/>
      <c r="I1426" s="72"/>
      <c r="J1426" s="72"/>
      <c r="K1426" s="36"/>
      <c r="L1426" s="79"/>
      <c r="M1426" s="79"/>
      <c r="N1426" s="74"/>
      <c r="O1426" s="81" t="s">
        <v>622</v>
      </c>
      <c r="P1426" s="83">
        <v>41564.69153935185</v>
      </c>
      <c r="Q1426" s="81" t="s">
        <v>1621</v>
      </c>
      <c r="R1426" s="81"/>
      <c r="S1426" s="81"/>
      <c r="T1426" s="81" t="s">
        <v>2393</v>
      </c>
      <c r="U1426" s="83">
        <v>41564.69153935185</v>
      </c>
      <c r="V1426" s="85" t="s">
        <v>3716</v>
      </c>
      <c r="W1426" s="81"/>
      <c r="X1426" s="81"/>
      <c r="Y1426" s="84" t="s">
        <v>5531</v>
      </c>
    </row>
    <row r="1427" spans="1:25">
      <c r="A1427" s="66" t="s">
        <v>486</v>
      </c>
      <c r="B1427" s="66" t="s">
        <v>407</v>
      </c>
      <c r="C1427" s="67"/>
      <c r="D1427" s="68"/>
      <c r="E1427" s="69"/>
      <c r="F1427" s="70"/>
      <c r="G1427" s="67"/>
      <c r="H1427" s="71"/>
      <c r="I1427" s="72"/>
      <c r="J1427" s="72"/>
      <c r="K1427" s="36"/>
      <c r="L1427" s="79"/>
      <c r="M1427" s="79"/>
      <c r="N1427" s="74"/>
      <c r="O1427" s="81" t="s">
        <v>622</v>
      </c>
      <c r="P1427" s="83">
        <v>41565.118472222224</v>
      </c>
      <c r="Q1427" s="81" t="s">
        <v>1650</v>
      </c>
      <c r="R1427" s="81"/>
      <c r="S1427" s="81"/>
      <c r="T1427" s="81" t="s">
        <v>2393</v>
      </c>
      <c r="U1427" s="83">
        <v>41565.118472222224</v>
      </c>
      <c r="V1427" s="85" t="s">
        <v>3745</v>
      </c>
      <c r="W1427" s="81"/>
      <c r="X1427" s="81"/>
      <c r="Y1427" s="84" t="s">
        <v>5560</v>
      </c>
    </row>
    <row r="1428" spans="1:25">
      <c r="A1428" s="66" t="s">
        <v>338</v>
      </c>
      <c r="B1428" s="66" t="s">
        <v>482</v>
      </c>
      <c r="C1428" s="67"/>
      <c r="D1428" s="68"/>
      <c r="E1428" s="69"/>
      <c r="F1428" s="70"/>
      <c r="G1428" s="67"/>
      <c r="H1428" s="71"/>
      <c r="I1428" s="72"/>
      <c r="J1428" s="72"/>
      <c r="K1428" s="36"/>
      <c r="L1428" s="79"/>
      <c r="M1428" s="79"/>
      <c r="N1428" s="74"/>
      <c r="O1428" s="81" t="s">
        <v>621</v>
      </c>
      <c r="P1428" s="83">
        <v>41563.840949074074</v>
      </c>
      <c r="Q1428" s="81" t="s">
        <v>1660</v>
      </c>
      <c r="R1428" s="81"/>
      <c r="S1428" s="81"/>
      <c r="T1428" s="81" t="s">
        <v>2393</v>
      </c>
      <c r="U1428" s="83">
        <v>41563.840949074074</v>
      </c>
      <c r="V1428" s="85" t="s">
        <v>3764</v>
      </c>
      <c r="W1428" s="81"/>
      <c r="X1428" s="81"/>
      <c r="Y1428" s="84" t="s">
        <v>5579</v>
      </c>
    </row>
    <row r="1429" spans="1:25">
      <c r="A1429" s="66" t="s">
        <v>338</v>
      </c>
      <c r="B1429" s="66" t="s">
        <v>489</v>
      </c>
      <c r="C1429" s="67"/>
      <c r="D1429" s="68"/>
      <c r="E1429" s="69"/>
      <c r="F1429" s="70"/>
      <c r="G1429" s="67"/>
      <c r="H1429" s="71"/>
      <c r="I1429" s="72"/>
      <c r="J1429" s="72"/>
      <c r="K1429" s="36"/>
      <c r="L1429" s="79"/>
      <c r="M1429" s="79"/>
      <c r="N1429" s="74"/>
      <c r="O1429" s="81" t="s">
        <v>621</v>
      </c>
      <c r="P1429" s="83">
        <v>41563.844884259262</v>
      </c>
      <c r="Q1429" s="81" t="s">
        <v>1661</v>
      </c>
      <c r="R1429" s="81"/>
      <c r="S1429" s="81"/>
      <c r="T1429" s="81" t="s">
        <v>2393</v>
      </c>
      <c r="U1429" s="83">
        <v>41563.844884259262</v>
      </c>
      <c r="V1429" s="85" t="s">
        <v>3765</v>
      </c>
      <c r="W1429" s="81"/>
      <c r="X1429" s="81"/>
      <c r="Y1429" s="84" t="s">
        <v>5580</v>
      </c>
    </row>
    <row r="1430" spans="1:25">
      <c r="A1430" s="66" t="s">
        <v>338</v>
      </c>
      <c r="B1430" s="66" t="s">
        <v>494</v>
      </c>
      <c r="C1430" s="67"/>
      <c r="D1430" s="68"/>
      <c r="E1430" s="69"/>
      <c r="F1430" s="70"/>
      <c r="G1430" s="67"/>
      <c r="H1430" s="71"/>
      <c r="I1430" s="72"/>
      <c r="J1430" s="72"/>
      <c r="K1430" s="36"/>
      <c r="L1430" s="79"/>
      <c r="M1430" s="79"/>
      <c r="N1430" s="74"/>
      <c r="O1430" s="81" t="s">
        <v>621</v>
      </c>
      <c r="P1430" s="83">
        <v>41564.717141203706</v>
      </c>
      <c r="Q1430" s="81" t="s">
        <v>1662</v>
      </c>
      <c r="R1430" s="81"/>
      <c r="S1430" s="81"/>
      <c r="T1430" s="81" t="s">
        <v>2413</v>
      </c>
      <c r="U1430" s="83">
        <v>41564.717141203706</v>
      </c>
      <c r="V1430" s="85" t="s">
        <v>3766</v>
      </c>
      <c r="W1430" s="81"/>
      <c r="X1430" s="81"/>
      <c r="Y1430" s="84" t="s">
        <v>5581</v>
      </c>
    </row>
    <row r="1431" spans="1:25">
      <c r="A1431" s="66" t="s">
        <v>338</v>
      </c>
      <c r="B1431" s="66" t="s">
        <v>338</v>
      </c>
      <c r="C1431" s="67"/>
      <c r="D1431" s="68"/>
      <c r="E1431" s="69"/>
      <c r="F1431" s="70"/>
      <c r="G1431" s="67"/>
      <c r="H1431" s="71"/>
      <c r="I1431" s="72"/>
      <c r="J1431" s="72"/>
      <c r="K1431" s="36"/>
      <c r="L1431" s="79"/>
      <c r="M1431" s="79"/>
      <c r="N1431" s="74"/>
      <c r="O1431" s="81" t="s">
        <v>179</v>
      </c>
      <c r="P1431" s="83">
        <v>41565.468680555554</v>
      </c>
      <c r="Q1431" s="81" t="s">
        <v>1663</v>
      </c>
      <c r="R1431" s="81"/>
      <c r="S1431" s="81"/>
      <c r="T1431" s="81" t="s">
        <v>2393</v>
      </c>
      <c r="U1431" s="83">
        <v>41565.468680555554</v>
      </c>
      <c r="V1431" s="85" t="s">
        <v>3767</v>
      </c>
      <c r="W1431" s="81"/>
      <c r="X1431" s="81"/>
      <c r="Y1431" s="84" t="s">
        <v>5582</v>
      </c>
    </row>
    <row r="1432" spans="1:25">
      <c r="A1432" s="66" t="s">
        <v>338</v>
      </c>
      <c r="B1432" s="66" t="s">
        <v>338</v>
      </c>
      <c r="C1432" s="67"/>
      <c r="D1432" s="68"/>
      <c r="E1432" s="69"/>
      <c r="F1432" s="70"/>
      <c r="G1432" s="67"/>
      <c r="H1432" s="71"/>
      <c r="I1432" s="72"/>
      <c r="J1432" s="72"/>
      <c r="K1432" s="36"/>
      <c r="L1432" s="79"/>
      <c r="M1432" s="79"/>
      <c r="N1432" s="74"/>
      <c r="O1432" s="81" t="s">
        <v>179</v>
      </c>
      <c r="P1432" s="83">
        <v>41565.559155092589</v>
      </c>
      <c r="Q1432" s="81" t="s">
        <v>1664</v>
      </c>
      <c r="R1432" s="81"/>
      <c r="S1432" s="81"/>
      <c r="T1432" s="81" t="s">
        <v>2393</v>
      </c>
      <c r="U1432" s="83">
        <v>41565.559155092589</v>
      </c>
      <c r="V1432" s="85" t="s">
        <v>3768</v>
      </c>
      <c r="W1432" s="81"/>
      <c r="X1432" s="81"/>
      <c r="Y1432" s="84" t="s">
        <v>5583</v>
      </c>
    </row>
    <row r="1433" spans="1:25">
      <c r="A1433" s="66" t="s">
        <v>338</v>
      </c>
      <c r="B1433" s="66" t="s">
        <v>494</v>
      </c>
      <c r="C1433" s="67"/>
      <c r="D1433" s="68"/>
      <c r="E1433" s="69"/>
      <c r="F1433" s="70"/>
      <c r="G1433" s="67"/>
      <c r="H1433" s="71"/>
      <c r="I1433" s="72"/>
      <c r="J1433" s="72"/>
      <c r="K1433" s="36"/>
      <c r="L1433" s="79"/>
      <c r="M1433" s="79"/>
      <c r="N1433" s="74"/>
      <c r="O1433" s="81" t="s">
        <v>622</v>
      </c>
      <c r="P1433" s="83">
        <v>41565.774456018517</v>
      </c>
      <c r="Q1433" s="81" t="s">
        <v>1085</v>
      </c>
      <c r="R1433" s="81"/>
      <c r="S1433" s="81"/>
      <c r="T1433" s="81" t="s">
        <v>2393</v>
      </c>
      <c r="U1433" s="83">
        <v>41565.774456018517</v>
      </c>
      <c r="V1433" s="85" t="s">
        <v>3769</v>
      </c>
      <c r="W1433" s="81"/>
      <c r="X1433" s="81"/>
      <c r="Y1433" s="84" t="s">
        <v>5584</v>
      </c>
    </row>
    <row r="1434" spans="1:25">
      <c r="A1434" s="66" t="s">
        <v>338</v>
      </c>
      <c r="B1434" s="66" t="s">
        <v>338</v>
      </c>
      <c r="C1434" s="67"/>
      <c r="D1434" s="68"/>
      <c r="E1434" s="69"/>
      <c r="F1434" s="70"/>
      <c r="G1434" s="67"/>
      <c r="H1434" s="71"/>
      <c r="I1434" s="72"/>
      <c r="J1434" s="72"/>
      <c r="K1434" s="36"/>
      <c r="L1434" s="79"/>
      <c r="M1434" s="79"/>
      <c r="N1434" s="74"/>
      <c r="O1434" s="81" t="s">
        <v>179</v>
      </c>
      <c r="P1434" s="83">
        <v>41566.475381944445</v>
      </c>
      <c r="Q1434" s="81" t="s">
        <v>1665</v>
      </c>
      <c r="R1434" s="81"/>
      <c r="S1434" s="81"/>
      <c r="T1434" s="81" t="s">
        <v>2393</v>
      </c>
      <c r="U1434" s="83">
        <v>41566.475381944445</v>
      </c>
      <c r="V1434" s="85" t="s">
        <v>3770</v>
      </c>
      <c r="W1434" s="81"/>
      <c r="X1434" s="81"/>
      <c r="Y1434" s="84" t="s">
        <v>5585</v>
      </c>
    </row>
    <row r="1435" spans="1:25">
      <c r="A1435" s="66" t="s">
        <v>358</v>
      </c>
      <c r="B1435" s="66" t="s">
        <v>338</v>
      </c>
      <c r="C1435" s="67"/>
      <c r="D1435" s="68"/>
      <c r="E1435" s="69"/>
      <c r="F1435" s="70"/>
      <c r="G1435" s="67"/>
      <c r="H1435" s="71"/>
      <c r="I1435" s="72"/>
      <c r="J1435" s="72"/>
      <c r="K1435" s="36"/>
      <c r="L1435" s="79"/>
      <c r="M1435" s="79"/>
      <c r="N1435" s="74"/>
      <c r="O1435" s="81" t="s">
        <v>622</v>
      </c>
      <c r="P1435" s="83">
        <v>41564.72283564815</v>
      </c>
      <c r="Q1435" s="81" t="s">
        <v>1666</v>
      </c>
      <c r="R1435" s="81"/>
      <c r="S1435" s="81"/>
      <c r="T1435" s="81" t="s">
        <v>2393</v>
      </c>
      <c r="U1435" s="83">
        <v>41564.72283564815</v>
      </c>
      <c r="V1435" s="85" t="s">
        <v>3771</v>
      </c>
      <c r="W1435" s="81"/>
      <c r="X1435" s="81"/>
      <c r="Y1435" s="84" t="s">
        <v>5586</v>
      </c>
    </row>
    <row r="1436" spans="1:25">
      <c r="A1436" s="66" t="s">
        <v>423</v>
      </c>
      <c r="B1436" s="66" t="s">
        <v>338</v>
      </c>
      <c r="C1436" s="67"/>
      <c r="D1436" s="68"/>
      <c r="E1436" s="69"/>
      <c r="F1436" s="70"/>
      <c r="G1436" s="67"/>
      <c r="H1436" s="71"/>
      <c r="I1436" s="72"/>
      <c r="J1436" s="72"/>
      <c r="K1436" s="36"/>
      <c r="L1436" s="79"/>
      <c r="M1436" s="79"/>
      <c r="N1436" s="74"/>
      <c r="O1436" s="81" t="s">
        <v>622</v>
      </c>
      <c r="P1436" s="83">
        <v>41564.722418981481</v>
      </c>
      <c r="Q1436" s="81" t="s">
        <v>1667</v>
      </c>
      <c r="R1436" s="81"/>
      <c r="S1436" s="81"/>
      <c r="T1436" s="81" t="s">
        <v>2413</v>
      </c>
      <c r="U1436" s="83">
        <v>41564.722418981481</v>
      </c>
      <c r="V1436" s="85" t="s">
        <v>3772</v>
      </c>
      <c r="W1436" s="81"/>
      <c r="X1436" s="81"/>
      <c r="Y1436" s="84" t="s">
        <v>5587</v>
      </c>
    </row>
    <row r="1437" spans="1:25">
      <c r="A1437" s="66" t="s">
        <v>451</v>
      </c>
      <c r="B1437" s="66" t="s">
        <v>338</v>
      </c>
      <c r="C1437" s="67"/>
      <c r="D1437" s="68"/>
      <c r="E1437" s="69"/>
      <c r="F1437" s="70"/>
      <c r="G1437" s="67"/>
      <c r="H1437" s="71"/>
      <c r="I1437" s="72"/>
      <c r="J1437" s="72"/>
      <c r="K1437" s="36"/>
      <c r="L1437" s="79"/>
      <c r="M1437" s="79"/>
      <c r="N1437" s="74"/>
      <c r="O1437" s="81" t="s">
        <v>622</v>
      </c>
      <c r="P1437" s="83">
        <v>41564.734317129631</v>
      </c>
      <c r="Q1437" s="81" t="s">
        <v>1667</v>
      </c>
      <c r="R1437" s="81"/>
      <c r="S1437" s="81"/>
      <c r="T1437" s="81" t="s">
        <v>2413</v>
      </c>
      <c r="U1437" s="83">
        <v>41564.734317129631</v>
      </c>
      <c r="V1437" s="85" t="s">
        <v>3773</v>
      </c>
      <c r="W1437" s="81"/>
      <c r="X1437" s="81"/>
      <c r="Y1437" s="84" t="s">
        <v>5588</v>
      </c>
    </row>
    <row r="1438" spans="1:25">
      <c r="A1438" s="66" t="s">
        <v>489</v>
      </c>
      <c r="B1438" s="66" t="s">
        <v>338</v>
      </c>
      <c r="C1438" s="67"/>
      <c r="D1438" s="68"/>
      <c r="E1438" s="69"/>
      <c r="F1438" s="70"/>
      <c r="G1438" s="67"/>
      <c r="H1438" s="71"/>
      <c r="I1438" s="72"/>
      <c r="J1438" s="72"/>
      <c r="K1438" s="36"/>
      <c r="L1438" s="79"/>
      <c r="M1438" s="79"/>
      <c r="N1438" s="74"/>
      <c r="O1438" s="81" t="s">
        <v>621</v>
      </c>
      <c r="P1438" s="83">
        <v>41563.855173611111</v>
      </c>
      <c r="Q1438" s="81" t="s">
        <v>1668</v>
      </c>
      <c r="R1438" s="85" t="s">
        <v>2280</v>
      </c>
      <c r="S1438" s="81" t="s">
        <v>2338</v>
      </c>
      <c r="T1438" s="81" t="s">
        <v>2393</v>
      </c>
      <c r="U1438" s="83">
        <v>41563.855173611111</v>
      </c>
      <c r="V1438" s="85" t="s">
        <v>3774</v>
      </c>
      <c r="W1438" s="81"/>
      <c r="X1438" s="81"/>
      <c r="Y1438" s="84" t="s">
        <v>5589</v>
      </c>
    </row>
    <row r="1439" spans="1:25">
      <c r="A1439" s="66" t="s">
        <v>490</v>
      </c>
      <c r="B1439" s="66" t="s">
        <v>489</v>
      </c>
      <c r="C1439" s="67"/>
      <c r="D1439" s="68"/>
      <c r="E1439" s="69"/>
      <c r="F1439" s="70"/>
      <c r="G1439" s="67"/>
      <c r="H1439" s="71"/>
      <c r="I1439" s="72"/>
      <c r="J1439" s="72"/>
      <c r="K1439" s="36"/>
      <c r="L1439" s="79"/>
      <c r="M1439" s="79"/>
      <c r="N1439" s="74"/>
      <c r="O1439" s="81" t="s">
        <v>622</v>
      </c>
      <c r="P1439" s="83">
        <v>41570.511273148149</v>
      </c>
      <c r="Q1439" s="81" t="s">
        <v>1669</v>
      </c>
      <c r="R1439" s="85" t="s">
        <v>2281</v>
      </c>
      <c r="S1439" s="81" t="s">
        <v>2332</v>
      </c>
      <c r="T1439" s="81" t="s">
        <v>2393</v>
      </c>
      <c r="U1439" s="83">
        <v>41570.511273148149</v>
      </c>
      <c r="V1439" s="85" t="s">
        <v>3775</v>
      </c>
      <c r="W1439" s="81"/>
      <c r="X1439" s="81"/>
      <c r="Y1439" s="84" t="s">
        <v>5590</v>
      </c>
    </row>
    <row r="1440" spans="1:25">
      <c r="A1440" s="66" t="s">
        <v>482</v>
      </c>
      <c r="B1440" s="66" t="s">
        <v>490</v>
      </c>
      <c r="C1440" s="67"/>
      <c r="D1440" s="68"/>
      <c r="E1440" s="69"/>
      <c r="F1440" s="70"/>
      <c r="G1440" s="67"/>
      <c r="H1440" s="71"/>
      <c r="I1440" s="72"/>
      <c r="J1440" s="72"/>
      <c r="K1440" s="36"/>
      <c r="L1440" s="79"/>
      <c r="M1440" s="79"/>
      <c r="N1440" s="74"/>
      <c r="O1440" s="81" t="s">
        <v>622</v>
      </c>
      <c r="P1440" s="83">
        <v>41570.535092592596</v>
      </c>
      <c r="Q1440" s="81" t="s">
        <v>1539</v>
      </c>
      <c r="R1440" s="81"/>
      <c r="S1440" s="81"/>
      <c r="T1440" s="81" t="s">
        <v>2393</v>
      </c>
      <c r="U1440" s="83">
        <v>41570.535092592596</v>
      </c>
      <c r="V1440" s="85" t="s">
        <v>3776</v>
      </c>
      <c r="W1440" s="81"/>
      <c r="X1440" s="81"/>
      <c r="Y1440" s="84" t="s">
        <v>5591</v>
      </c>
    </row>
    <row r="1441" spans="1:25">
      <c r="A1441" s="66" t="s">
        <v>489</v>
      </c>
      <c r="B1441" s="66" t="s">
        <v>490</v>
      </c>
      <c r="C1441" s="67"/>
      <c r="D1441" s="68"/>
      <c r="E1441" s="69"/>
      <c r="F1441" s="70"/>
      <c r="G1441" s="67"/>
      <c r="H1441" s="71"/>
      <c r="I1441" s="72"/>
      <c r="J1441" s="72"/>
      <c r="K1441" s="36"/>
      <c r="L1441" s="79"/>
      <c r="M1441" s="79"/>
      <c r="N1441" s="74"/>
      <c r="O1441" s="81" t="s">
        <v>622</v>
      </c>
      <c r="P1441" s="83">
        <v>41570.531377314815</v>
      </c>
      <c r="Q1441" s="81" t="s">
        <v>1539</v>
      </c>
      <c r="R1441" s="81"/>
      <c r="S1441" s="81"/>
      <c r="T1441" s="81" t="s">
        <v>2393</v>
      </c>
      <c r="U1441" s="83">
        <v>41570.531377314815</v>
      </c>
      <c r="V1441" s="85" t="s">
        <v>3777</v>
      </c>
      <c r="W1441" s="81"/>
      <c r="X1441" s="81"/>
      <c r="Y1441" s="84" t="s">
        <v>5592</v>
      </c>
    </row>
    <row r="1442" spans="1:25">
      <c r="A1442" s="66" t="s">
        <v>491</v>
      </c>
      <c r="B1442" s="66" t="s">
        <v>482</v>
      </c>
      <c r="C1442" s="67"/>
      <c r="D1442" s="68"/>
      <c r="E1442" s="69"/>
      <c r="F1442" s="70"/>
      <c r="G1442" s="67"/>
      <c r="H1442" s="71"/>
      <c r="I1442" s="72"/>
      <c r="J1442" s="72"/>
      <c r="K1442" s="36"/>
      <c r="L1442" s="79"/>
      <c r="M1442" s="79"/>
      <c r="N1442" s="74"/>
      <c r="O1442" s="81" t="s">
        <v>622</v>
      </c>
      <c r="P1442" s="83">
        <v>41570.681296296294</v>
      </c>
      <c r="Q1442" s="81" t="s">
        <v>1670</v>
      </c>
      <c r="R1442" s="85" t="s">
        <v>2282</v>
      </c>
      <c r="S1442" s="81" t="s">
        <v>2379</v>
      </c>
      <c r="T1442" s="81" t="s">
        <v>2515</v>
      </c>
      <c r="U1442" s="83">
        <v>41570.681296296294</v>
      </c>
      <c r="V1442" s="85" t="s">
        <v>3778</v>
      </c>
      <c r="W1442" s="81"/>
      <c r="X1442" s="81"/>
      <c r="Y1442" s="84" t="s">
        <v>5593</v>
      </c>
    </row>
    <row r="1443" spans="1:25">
      <c r="A1443" s="66" t="s">
        <v>489</v>
      </c>
      <c r="B1443" s="66" t="s">
        <v>491</v>
      </c>
      <c r="C1443" s="67"/>
      <c r="D1443" s="68"/>
      <c r="E1443" s="69"/>
      <c r="F1443" s="70"/>
      <c r="G1443" s="67"/>
      <c r="H1443" s="71"/>
      <c r="I1443" s="72"/>
      <c r="J1443" s="72"/>
      <c r="K1443" s="36"/>
      <c r="L1443" s="79"/>
      <c r="M1443" s="79"/>
      <c r="N1443" s="74"/>
      <c r="O1443" s="81" t="s">
        <v>622</v>
      </c>
      <c r="P1443" s="83">
        <v>41570.695879629631</v>
      </c>
      <c r="Q1443" s="81" t="s">
        <v>1601</v>
      </c>
      <c r="R1443" s="81"/>
      <c r="S1443" s="81"/>
      <c r="T1443" s="81" t="s">
        <v>2515</v>
      </c>
      <c r="U1443" s="83">
        <v>41570.695879629631</v>
      </c>
      <c r="V1443" s="85" t="s">
        <v>3779</v>
      </c>
      <c r="W1443" s="81"/>
      <c r="X1443" s="81"/>
      <c r="Y1443" s="84" t="s">
        <v>5594</v>
      </c>
    </row>
    <row r="1444" spans="1:25">
      <c r="A1444" s="66" t="s">
        <v>445</v>
      </c>
      <c r="B1444" s="66" t="s">
        <v>445</v>
      </c>
      <c r="C1444" s="67"/>
      <c r="D1444" s="68"/>
      <c r="E1444" s="69"/>
      <c r="F1444" s="70"/>
      <c r="G1444" s="67"/>
      <c r="H1444" s="71"/>
      <c r="I1444" s="72"/>
      <c r="J1444" s="72"/>
      <c r="K1444" s="36"/>
      <c r="L1444" s="79"/>
      <c r="M1444" s="79"/>
      <c r="N1444" s="74"/>
      <c r="O1444" s="81" t="s">
        <v>179</v>
      </c>
      <c r="P1444" s="83">
        <v>41563.550405092596</v>
      </c>
      <c r="Q1444" s="81" t="s">
        <v>1671</v>
      </c>
      <c r="R1444" s="81"/>
      <c r="S1444" s="81"/>
      <c r="T1444" s="81" t="s">
        <v>2393</v>
      </c>
      <c r="U1444" s="83">
        <v>41563.550405092596</v>
      </c>
      <c r="V1444" s="85" t="s">
        <v>3780</v>
      </c>
      <c r="W1444" s="81"/>
      <c r="X1444" s="81"/>
      <c r="Y1444" s="84" t="s">
        <v>5595</v>
      </c>
    </row>
    <row r="1445" spans="1:25">
      <c r="A1445" s="66" t="s">
        <v>445</v>
      </c>
      <c r="B1445" s="66" t="s">
        <v>445</v>
      </c>
      <c r="C1445" s="67"/>
      <c r="D1445" s="68"/>
      <c r="E1445" s="69"/>
      <c r="F1445" s="70"/>
      <c r="G1445" s="67"/>
      <c r="H1445" s="71"/>
      <c r="I1445" s="72"/>
      <c r="J1445" s="72"/>
      <c r="K1445" s="36"/>
      <c r="L1445" s="79"/>
      <c r="M1445" s="79"/>
      <c r="N1445" s="74"/>
      <c r="O1445" s="81" t="s">
        <v>179</v>
      </c>
      <c r="P1445" s="83">
        <v>41563.568645833337</v>
      </c>
      <c r="Q1445" s="81" t="s">
        <v>1672</v>
      </c>
      <c r="R1445" s="81"/>
      <c r="S1445" s="81"/>
      <c r="T1445" s="81" t="s">
        <v>2393</v>
      </c>
      <c r="U1445" s="83">
        <v>41563.568645833337</v>
      </c>
      <c r="V1445" s="85" t="s">
        <v>3781</v>
      </c>
      <c r="W1445" s="81"/>
      <c r="X1445" s="81"/>
      <c r="Y1445" s="84" t="s">
        <v>5596</v>
      </c>
    </row>
    <row r="1446" spans="1:25">
      <c r="A1446" s="66" t="s">
        <v>445</v>
      </c>
      <c r="B1446" s="66" t="s">
        <v>504</v>
      </c>
      <c r="C1446" s="67"/>
      <c r="D1446" s="68"/>
      <c r="E1446" s="69"/>
      <c r="F1446" s="70"/>
      <c r="G1446" s="67"/>
      <c r="H1446" s="71"/>
      <c r="I1446" s="72"/>
      <c r="J1446" s="72"/>
      <c r="K1446" s="36"/>
      <c r="L1446" s="79"/>
      <c r="M1446" s="79"/>
      <c r="N1446" s="74"/>
      <c r="O1446" s="81" t="s">
        <v>622</v>
      </c>
      <c r="P1446" s="83">
        <v>41563.658078703702</v>
      </c>
      <c r="Q1446" s="81" t="s">
        <v>1673</v>
      </c>
      <c r="R1446" s="81"/>
      <c r="S1446" s="81"/>
      <c r="T1446" s="81" t="s">
        <v>2393</v>
      </c>
      <c r="U1446" s="83">
        <v>41563.658078703702</v>
      </c>
      <c r="V1446" s="85" t="s">
        <v>3782</v>
      </c>
      <c r="W1446" s="81"/>
      <c r="X1446" s="81"/>
      <c r="Y1446" s="84" t="s">
        <v>5597</v>
      </c>
    </row>
    <row r="1447" spans="1:25">
      <c r="A1447" s="66" t="s">
        <v>445</v>
      </c>
      <c r="B1447" s="66" t="s">
        <v>445</v>
      </c>
      <c r="C1447" s="67"/>
      <c r="D1447" s="68"/>
      <c r="E1447" s="69"/>
      <c r="F1447" s="70"/>
      <c r="G1447" s="67"/>
      <c r="H1447" s="71"/>
      <c r="I1447" s="72"/>
      <c r="J1447" s="72"/>
      <c r="K1447" s="36"/>
      <c r="L1447" s="79"/>
      <c r="M1447" s="79"/>
      <c r="N1447" s="74"/>
      <c r="O1447" s="81" t="s">
        <v>179</v>
      </c>
      <c r="P1447" s="83">
        <v>41563.660983796297</v>
      </c>
      <c r="Q1447" s="81" t="s">
        <v>1674</v>
      </c>
      <c r="R1447" s="81"/>
      <c r="S1447" s="81"/>
      <c r="T1447" s="81" t="s">
        <v>2393</v>
      </c>
      <c r="U1447" s="83">
        <v>41563.660983796297</v>
      </c>
      <c r="V1447" s="85" t="s">
        <v>3783</v>
      </c>
      <c r="W1447" s="81"/>
      <c r="X1447" s="81"/>
      <c r="Y1447" s="84" t="s">
        <v>5598</v>
      </c>
    </row>
    <row r="1448" spans="1:25">
      <c r="A1448" s="66" t="s">
        <v>233</v>
      </c>
      <c r="B1448" s="66" t="s">
        <v>445</v>
      </c>
      <c r="C1448" s="67"/>
      <c r="D1448" s="68"/>
      <c r="E1448" s="69"/>
      <c r="F1448" s="70"/>
      <c r="G1448" s="67"/>
      <c r="H1448" s="71"/>
      <c r="I1448" s="72"/>
      <c r="J1448" s="72"/>
      <c r="K1448" s="36"/>
      <c r="L1448" s="79"/>
      <c r="M1448" s="79"/>
      <c r="N1448" s="74"/>
      <c r="O1448" s="81" t="s">
        <v>622</v>
      </c>
      <c r="P1448" s="83">
        <v>41563.674085648148</v>
      </c>
      <c r="Q1448" s="81" t="s">
        <v>1675</v>
      </c>
      <c r="R1448" s="81"/>
      <c r="S1448" s="81"/>
      <c r="T1448" s="81" t="s">
        <v>2393</v>
      </c>
      <c r="U1448" s="83">
        <v>41563.674085648148</v>
      </c>
      <c r="V1448" s="85" t="s">
        <v>3784</v>
      </c>
      <c r="W1448" s="81"/>
      <c r="X1448" s="81"/>
      <c r="Y1448" s="84" t="s">
        <v>5599</v>
      </c>
    </row>
    <row r="1449" spans="1:25">
      <c r="A1449" s="66" t="s">
        <v>365</v>
      </c>
      <c r="B1449" s="66" t="s">
        <v>445</v>
      </c>
      <c r="C1449" s="67"/>
      <c r="D1449" s="68"/>
      <c r="E1449" s="69"/>
      <c r="F1449" s="70"/>
      <c r="G1449" s="67"/>
      <c r="H1449" s="71"/>
      <c r="I1449" s="72"/>
      <c r="J1449" s="72"/>
      <c r="K1449" s="36"/>
      <c r="L1449" s="79"/>
      <c r="M1449" s="79"/>
      <c r="N1449" s="74"/>
      <c r="O1449" s="81" t="s">
        <v>622</v>
      </c>
      <c r="P1449" s="83">
        <v>41563.677395833336</v>
      </c>
      <c r="Q1449" s="81" t="s">
        <v>1675</v>
      </c>
      <c r="R1449" s="81"/>
      <c r="S1449" s="81"/>
      <c r="T1449" s="81" t="s">
        <v>2393</v>
      </c>
      <c r="U1449" s="83">
        <v>41563.677395833336</v>
      </c>
      <c r="V1449" s="85" t="s">
        <v>3785</v>
      </c>
      <c r="W1449" s="81"/>
      <c r="X1449" s="81"/>
      <c r="Y1449" s="84" t="s">
        <v>5600</v>
      </c>
    </row>
    <row r="1450" spans="1:25">
      <c r="A1450" s="66" t="s">
        <v>446</v>
      </c>
      <c r="B1450" s="66" t="s">
        <v>445</v>
      </c>
      <c r="C1450" s="67"/>
      <c r="D1450" s="68"/>
      <c r="E1450" s="69"/>
      <c r="F1450" s="70"/>
      <c r="G1450" s="67"/>
      <c r="H1450" s="71"/>
      <c r="I1450" s="72"/>
      <c r="J1450" s="72"/>
      <c r="K1450" s="36"/>
      <c r="L1450" s="79"/>
      <c r="M1450" s="79"/>
      <c r="N1450" s="74"/>
      <c r="O1450" s="81" t="s">
        <v>622</v>
      </c>
      <c r="P1450" s="83">
        <v>41563.713078703702</v>
      </c>
      <c r="Q1450" s="81" t="s">
        <v>637</v>
      </c>
      <c r="R1450" s="81"/>
      <c r="S1450" s="81"/>
      <c r="T1450" s="81" t="s">
        <v>2393</v>
      </c>
      <c r="U1450" s="83">
        <v>41563.713078703702</v>
      </c>
      <c r="V1450" s="85" t="s">
        <v>3386</v>
      </c>
      <c r="W1450" s="81"/>
      <c r="X1450" s="81"/>
      <c r="Y1450" s="84" t="s">
        <v>5201</v>
      </c>
    </row>
    <row r="1451" spans="1:25">
      <c r="A1451" s="66" t="s">
        <v>451</v>
      </c>
      <c r="B1451" s="66" t="s">
        <v>445</v>
      </c>
      <c r="C1451" s="67"/>
      <c r="D1451" s="68"/>
      <c r="E1451" s="69"/>
      <c r="F1451" s="70"/>
      <c r="G1451" s="67"/>
      <c r="H1451" s="71"/>
      <c r="I1451" s="72"/>
      <c r="J1451" s="72"/>
      <c r="K1451" s="36"/>
      <c r="L1451" s="79"/>
      <c r="M1451" s="79"/>
      <c r="N1451" s="74"/>
      <c r="O1451" s="81" t="s">
        <v>622</v>
      </c>
      <c r="P1451" s="83">
        <v>41563.663530092592</v>
      </c>
      <c r="Q1451" s="81" t="s">
        <v>1675</v>
      </c>
      <c r="R1451" s="81"/>
      <c r="S1451" s="81"/>
      <c r="T1451" s="81" t="s">
        <v>2393</v>
      </c>
      <c r="U1451" s="83">
        <v>41563.663530092592</v>
      </c>
      <c r="V1451" s="85" t="s">
        <v>3786</v>
      </c>
      <c r="W1451" s="81"/>
      <c r="X1451" s="81"/>
      <c r="Y1451" s="84" t="s">
        <v>5601</v>
      </c>
    </row>
    <row r="1452" spans="1:25">
      <c r="A1452" s="66" t="s">
        <v>492</v>
      </c>
      <c r="B1452" s="66" t="s">
        <v>445</v>
      </c>
      <c r="C1452" s="67"/>
      <c r="D1452" s="68"/>
      <c r="E1452" s="69"/>
      <c r="F1452" s="70"/>
      <c r="G1452" s="67"/>
      <c r="H1452" s="71"/>
      <c r="I1452" s="72"/>
      <c r="J1452" s="72"/>
      <c r="K1452" s="36"/>
      <c r="L1452" s="79"/>
      <c r="M1452" s="79"/>
      <c r="N1452" s="74"/>
      <c r="O1452" s="81" t="s">
        <v>622</v>
      </c>
      <c r="P1452" s="83">
        <v>41563.773159722223</v>
      </c>
      <c r="Q1452" s="81" t="s">
        <v>631</v>
      </c>
      <c r="R1452" s="81"/>
      <c r="S1452" s="81"/>
      <c r="T1452" s="81" t="s">
        <v>2393</v>
      </c>
      <c r="U1452" s="83">
        <v>41563.773159722223</v>
      </c>
      <c r="V1452" s="85" t="s">
        <v>3787</v>
      </c>
      <c r="W1452" s="81"/>
      <c r="X1452" s="81"/>
      <c r="Y1452" s="84" t="s">
        <v>5602</v>
      </c>
    </row>
    <row r="1453" spans="1:25">
      <c r="A1453" s="66" t="s">
        <v>492</v>
      </c>
      <c r="B1453" s="66" t="s">
        <v>445</v>
      </c>
      <c r="C1453" s="67"/>
      <c r="D1453" s="68"/>
      <c r="E1453" s="69"/>
      <c r="F1453" s="70"/>
      <c r="G1453" s="67"/>
      <c r="H1453" s="71"/>
      <c r="I1453" s="72"/>
      <c r="J1453" s="72"/>
      <c r="K1453" s="36"/>
      <c r="L1453" s="79"/>
      <c r="M1453" s="79"/>
      <c r="N1453" s="74"/>
      <c r="O1453" s="81" t="s">
        <v>621</v>
      </c>
      <c r="P1453" s="83">
        <v>41563.773634259262</v>
      </c>
      <c r="Q1453" s="81" t="s">
        <v>1676</v>
      </c>
      <c r="R1453" s="81"/>
      <c r="S1453" s="81"/>
      <c r="T1453" s="81" t="s">
        <v>2393</v>
      </c>
      <c r="U1453" s="83">
        <v>41563.773634259262</v>
      </c>
      <c r="V1453" s="85" t="s">
        <v>3788</v>
      </c>
      <c r="W1453" s="81"/>
      <c r="X1453" s="81"/>
      <c r="Y1453" s="84" t="s">
        <v>5603</v>
      </c>
    </row>
    <row r="1454" spans="1:25">
      <c r="A1454" s="66" t="s">
        <v>493</v>
      </c>
      <c r="B1454" s="66" t="s">
        <v>445</v>
      </c>
      <c r="C1454" s="67"/>
      <c r="D1454" s="68"/>
      <c r="E1454" s="69"/>
      <c r="F1454" s="70"/>
      <c r="G1454" s="67"/>
      <c r="H1454" s="71"/>
      <c r="I1454" s="72"/>
      <c r="J1454" s="72"/>
      <c r="K1454" s="36"/>
      <c r="L1454" s="79"/>
      <c r="M1454" s="79"/>
      <c r="N1454" s="74"/>
      <c r="O1454" s="81" t="s">
        <v>622</v>
      </c>
      <c r="P1454" s="83">
        <v>41563.574629629627</v>
      </c>
      <c r="Q1454" s="81" t="s">
        <v>631</v>
      </c>
      <c r="R1454" s="81"/>
      <c r="S1454" s="81"/>
      <c r="T1454" s="81" t="s">
        <v>2393</v>
      </c>
      <c r="U1454" s="83">
        <v>41563.574629629627</v>
      </c>
      <c r="V1454" s="85" t="s">
        <v>3789</v>
      </c>
      <c r="W1454" s="81"/>
      <c r="X1454" s="81"/>
      <c r="Y1454" s="84" t="s">
        <v>5604</v>
      </c>
    </row>
    <row r="1455" spans="1:25">
      <c r="A1455" s="66" t="s">
        <v>339</v>
      </c>
      <c r="B1455" s="66" t="s">
        <v>464</v>
      </c>
      <c r="C1455" s="67"/>
      <c r="D1455" s="68"/>
      <c r="E1455" s="69"/>
      <c r="F1455" s="70"/>
      <c r="G1455" s="67"/>
      <c r="H1455" s="71"/>
      <c r="I1455" s="72"/>
      <c r="J1455" s="72"/>
      <c r="K1455" s="36"/>
      <c r="L1455" s="79"/>
      <c r="M1455" s="79"/>
      <c r="N1455" s="74"/>
      <c r="O1455" s="81" t="s">
        <v>622</v>
      </c>
      <c r="P1455" s="83">
        <v>41563.778738425928</v>
      </c>
      <c r="Q1455" s="81" t="s">
        <v>1677</v>
      </c>
      <c r="R1455" s="81" t="s">
        <v>2283</v>
      </c>
      <c r="S1455" s="81" t="s">
        <v>2380</v>
      </c>
      <c r="T1455" s="81" t="s">
        <v>2525</v>
      </c>
      <c r="U1455" s="83">
        <v>41563.778738425928</v>
      </c>
      <c r="V1455" s="85" t="s">
        <v>3790</v>
      </c>
      <c r="W1455" s="81"/>
      <c r="X1455" s="81"/>
      <c r="Y1455" s="84" t="s">
        <v>5605</v>
      </c>
    </row>
    <row r="1456" spans="1:25">
      <c r="A1456" s="66" t="s">
        <v>339</v>
      </c>
      <c r="B1456" s="66" t="s">
        <v>464</v>
      </c>
      <c r="C1456" s="67"/>
      <c r="D1456" s="68"/>
      <c r="E1456" s="69"/>
      <c r="F1456" s="70"/>
      <c r="G1456" s="67"/>
      <c r="H1456" s="71"/>
      <c r="I1456" s="72"/>
      <c r="J1456" s="72"/>
      <c r="K1456" s="36"/>
      <c r="L1456" s="79"/>
      <c r="M1456" s="79"/>
      <c r="N1456" s="74"/>
      <c r="O1456" s="81" t="s">
        <v>622</v>
      </c>
      <c r="P1456" s="83">
        <v>41563.874837962961</v>
      </c>
      <c r="Q1456" s="81" t="s">
        <v>1678</v>
      </c>
      <c r="R1456" s="85" t="s">
        <v>2179</v>
      </c>
      <c r="S1456" s="81" t="s">
        <v>2348</v>
      </c>
      <c r="T1456" s="81" t="s">
        <v>2393</v>
      </c>
      <c r="U1456" s="83">
        <v>41563.874837962961</v>
      </c>
      <c r="V1456" s="85" t="s">
        <v>3791</v>
      </c>
      <c r="W1456" s="81"/>
      <c r="X1456" s="81"/>
      <c r="Y1456" s="84" t="s">
        <v>5606</v>
      </c>
    </row>
    <row r="1457" spans="1:25">
      <c r="A1457" s="66" t="s">
        <v>407</v>
      </c>
      <c r="B1457" s="66" t="s">
        <v>464</v>
      </c>
      <c r="C1457" s="67"/>
      <c r="D1457" s="68"/>
      <c r="E1457" s="69"/>
      <c r="F1457" s="70"/>
      <c r="G1457" s="67"/>
      <c r="H1457" s="71"/>
      <c r="I1457" s="72"/>
      <c r="J1457" s="72"/>
      <c r="K1457" s="36"/>
      <c r="L1457" s="79"/>
      <c r="M1457" s="79"/>
      <c r="N1457" s="74"/>
      <c r="O1457" s="81" t="s">
        <v>622</v>
      </c>
      <c r="P1457" s="83">
        <v>41567.429780092592</v>
      </c>
      <c r="Q1457" s="81" t="s">
        <v>1656</v>
      </c>
      <c r="R1457" s="85" t="s">
        <v>2279</v>
      </c>
      <c r="S1457" s="81" t="s">
        <v>2378</v>
      </c>
      <c r="T1457" s="81" t="s">
        <v>2395</v>
      </c>
      <c r="U1457" s="83">
        <v>41567.429780092592</v>
      </c>
      <c r="V1457" s="85" t="s">
        <v>3759</v>
      </c>
      <c r="W1457" s="81"/>
      <c r="X1457" s="81"/>
      <c r="Y1457" s="84" t="s">
        <v>5574</v>
      </c>
    </row>
    <row r="1458" spans="1:25">
      <c r="A1458" s="66" t="s">
        <v>464</v>
      </c>
      <c r="B1458" s="66" t="s">
        <v>464</v>
      </c>
      <c r="C1458" s="67"/>
      <c r="D1458" s="68"/>
      <c r="E1458" s="69"/>
      <c r="F1458" s="70"/>
      <c r="G1458" s="67"/>
      <c r="H1458" s="71"/>
      <c r="I1458" s="72"/>
      <c r="J1458" s="72"/>
      <c r="K1458" s="36"/>
      <c r="L1458" s="79"/>
      <c r="M1458" s="79"/>
      <c r="N1458" s="74"/>
      <c r="O1458" s="81" t="s">
        <v>179</v>
      </c>
      <c r="P1458" s="83">
        <v>41563.142858796295</v>
      </c>
      <c r="Q1458" s="81" t="s">
        <v>1679</v>
      </c>
      <c r="R1458" s="85" t="s">
        <v>2179</v>
      </c>
      <c r="S1458" s="81" t="s">
        <v>2348</v>
      </c>
      <c r="T1458" s="81" t="s">
        <v>2404</v>
      </c>
      <c r="U1458" s="83">
        <v>41563.142858796295</v>
      </c>
      <c r="V1458" s="85" t="s">
        <v>3792</v>
      </c>
      <c r="W1458" s="81"/>
      <c r="X1458" s="81"/>
      <c r="Y1458" s="84" t="s">
        <v>5607</v>
      </c>
    </row>
    <row r="1459" spans="1:25">
      <c r="A1459" s="66" t="s">
        <v>464</v>
      </c>
      <c r="B1459" s="66" t="s">
        <v>464</v>
      </c>
      <c r="C1459" s="67"/>
      <c r="D1459" s="68"/>
      <c r="E1459" s="69"/>
      <c r="F1459" s="70"/>
      <c r="G1459" s="67"/>
      <c r="H1459" s="71"/>
      <c r="I1459" s="72"/>
      <c r="J1459" s="72"/>
      <c r="K1459" s="36"/>
      <c r="L1459" s="79"/>
      <c r="M1459" s="79"/>
      <c r="N1459" s="74"/>
      <c r="O1459" s="81" t="s">
        <v>179</v>
      </c>
      <c r="P1459" s="83">
        <v>41563.149525462963</v>
      </c>
      <c r="Q1459" s="81" t="s">
        <v>1680</v>
      </c>
      <c r="R1459" s="85" t="s">
        <v>2284</v>
      </c>
      <c r="S1459" s="81" t="s">
        <v>2348</v>
      </c>
      <c r="T1459" s="81" t="s">
        <v>2393</v>
      </c>
      <c r="U1459" s="83">
        <v>41563.149525462963</v>
      </c>
      <c r="V1459" s="85" t="s">
        <v>3793</v>
      </c>
      <c r="W1459" s="81"/>
      <c r="X1459" s="81"/>
      <c r="Y1459" s="84" t="s">
        <v>5608</v>
      </c>
    </row>
    <row r="1460" spans="1:25">
      <c r="A1460" s="66" t="s">
        <v>464</v>
      </c>
      <c r="B1460" s="66" t="s">
        <v>464</v>
      </c>
      <c r="C1460" s="67"/>
      <c r="D1460" s="68"/>
      <c r="E1460" s="69"/>
      <c r="F1460" s="70"/>
      <c r="G1460" s="67"/>
      <c r="H1460" s="71"/>
      <c r="I1460" s="72"/>
      <c r="J1460" s="72"/>
      <c r="K1460" s="36"/>
      <c r="L1460" s="79"/>
      <c r="M1460" s="79"/>
      <c r="N1460" s="74"/>
      <c r="O1460" s="81" t="s">
        <v>179</v>
      </c>
      <c r="P1460" s="83">
        <v>41564.534409722219</v>
      </c>
      <c r="Q1460" s="81" t="s">
        <v>1681</v>
      </c>
      <c r="R1460" s="81"/>
      <c r="S1460" s="81"/>
      <c r="T1460" s="81" t="s">
        <v>2395</v>
      </c>
      <c r="U1460" s="83">
        <v>41564.534409722219</v>
      </c>
      <c r="V1460" s="85" t="s">
        <v>3794</v>
      </c>
      <c r="W1460" s="81">
        <v>38.91636501</v>
      </c>
      <c r="X1460" s="81">
        <v>-77.045648610000001</v>
      </c>
      <c r="Y1460" s="84" t="s">
        <v>5609</v>
      </c>
    </row>
    <row r="1461" spans="1:25">
      <c r="A1461" s="66" t="s">
        <v>464</v>
      </c>
      <c r="B1461" s="66" t="s">
        <v>464</v>
      </c>
      <c r="C1461" s="67"/>
      <c r="D1461" s="68"/>
      <c r="E1461" s="69"/>
      <c r="F1461" s="70"/>
      <c r="G1461" s="67"/>
      <c r="H1461" s="71"/>
      <c r="I1461" s="72"/>
      <c r="J1461" s="72"/>
      <c r="K1461" s="36"/>
      <c r="L1461" s="79"/>
      <c r="M1461" s="79"/>
      <c r="N1461" s="74"/>
      <c r="O1461" s="81" t="s">
        <v>179</v>
      </c>
      <c r="P1461" s="83">
        <v>41565.134479166663</v>
      </c>
      <c r="Q1461" s="81" t="s">
        <v>1682</v>
      </c>
      <c r="R1461" s="85" t="s">
        <v>2208</v>
      </c>
      <c r="S1461" s="81" t="s">
        <v>2348</v>
      </c>
      <c r="T1461" s="81" t="s">
        <v>2393</v>
      </c>
      <c r="U1461" s="83">
        <v>41565.134479166663</v>
      </c>
      <c r="V1461" s="85" t="s">
        <v>3795</v>
      </c>
      <c r="W1461" s="81"/>
      <c r="X1461" s="81"/>
      <c r="Y1461" s="84" t="s">
        <v>5610</v>
      </c>
    </row>
    <row r="1462" spans="1:25">
      <c r="A1462" s="66" t="s">
        <v>464</v>
      </c>
      <c r="B1462" s="66" t="s">
        <v>464</v>
      </c>
      <c r="C1462" s="67"/>
      <c r="D1462" s="68"/>
      <c r="E1462" s="69"/>
      <c r="F1462" s="70"/>
      <c r="G1462" s="67"/>
      <c r="H1462" s="71"/>
      <c r="I1462" s="72"/>
      <c r="J1462" s="72"/>
      <c r="K1462" s="36"/>
      <c r="L1462" s="79"/>
      <c r="M1462" s="79"/>
      <c r="N1462" s="74"/>
      <c r="O1462" s="81" t="s">
        <v>179</v>
      </c>
      <c r="P1462" s="83">
        <v>41565.816030092596</v>
      </c>
      <c r="Q1462" s="81" t="s">
        <v>1683</v>
      </c>
      <c r="R1462" s="81"/>
      <c r="S1462" s="81"/>
      <c r="T1462" s="81" t="s">
        <v>2393</v>
      </c>
      <c r="U1462" s="83">
        <v>41565.816030092596</v>
      </c>
      <c r="V1462" s="85" t="s">
        <v>3796</v>
      </c>
      <c r="W1462" s="81"/>
      <c r="X1462" s="81"/>
      <c r="Y1462" s="84" t="s">
        <v>5611</v>
      </c>
    </row>
    <row r="1463" spans="1:25">
      <c r="A1463" s="66" t="s">
        <v>464</v>
      </c>
      <c r="B1463" s="66" t="s">
        <v>489</v>
      </c>
      <c r="C1463" s="67"/>
      <c r="D1463" s="68"/>
      <c r="E1463" s="69"/>
      <c r="F1463" s="70"/>
      <c r="G1463" s="67"/>
      <c r="H1463" s="71"/>
      <c r="I1463" s="72"/>
      <c r="J1463" s="72"/>
      <c r="K1463" s="36"/>
      <c r="L1463" s="79"/>
      <c r="M1463" s="79"/>
      <c r="N1463" s="74"/>
      <c r="O1463" s="81" t="s">
        <v>622</v>
      </c>
      <c r="P1463" s="83">
        <v>41565.818506944444</v>
      </c>
      <c r="Q1463" s="81" t="s">
        <v>676</v>
      </c>
      <c r="R1463" s="85" t="s">
        <v>2145</v>
      </c>
      <c r="S1463" s="81" t="s">
        <v>2338</v>
      </c>
      <c r="T1463" s="81" t="s">
        <v>2393</v>
      </c>
      <c r="U1463" s="83">
        <v>41565.818506944444</v>
      </c>
      <c r="V1463" s="85" t="s">
        <v>3797</v>
      </c>
      <c r="W1463" s="81"/>
      <c r="X1463" s="81"/>
      <c r="Y1463" s="84" t="s">
        <v>5612</v>
      </c>
    </row>
    <row r="1464" spans="1:25">
      <c r="A1464" s="66" t="s">
        <v>464</v>
      </c>
      <c r="B1464" s="66" t="s">
        <v>464</v>
      </c>
      <c r="C1464" s="67"/>
      <c r="D1464" s="68"/>
      <c r="E1464" s="69"/>
      <c r="F1464" s="70"/>
      <c r="G1464" s="67"/>
      <c r="H1464" s="71"/>
      <c r="I1464" s="72"/>
      <c r="J1464" s="72"/>
      <c r="K1464" s="36"/>
      <c r="L1464" s="79"/>
      <c r="M1464" s="79"/>
      <c r="N1464" s="74"/>
      <c r="O1464" s="81" t="s">
        <v>179</v>
      </c>
      <c r="P1464" s="83">
        <v>41567.910081018519</v>
      </c>
      <c r="Q1464" s="81" t="s">
        <v>1684</v>
      </c>
      <c r="R1464" s="81"/>
      <c r="S1464" s="81"/>
      <c r="T1464" s="81" t="s">
        <v>2526</v>
      </c>
      <c r="U1464" s="83">
        <v>41567.910081018519</v>
      </c>
      <c r="V1464" s="85" t="s">
        <v>3798</v>
      </c>
      <c r="W1464" s="81"/>
      <c r="X1464" s="81"/>
      <c r="Y1464" s="84" t="s">
        <v>5613</v>
      </c>
    </row>
    <row r="1465" spans="1:25">
      <c r="A1465" s="66" t="s">
        <v>493</v>
      </c>
      <c r="B1465" s="66" t="s">
        <v>464</v>
      </c>
      <c r="C1465" s="67"/>
      <c r="D1465" s="68"/>
      <c r="E1465" s="69"/>
      <c r="F1465" s="70"/>
      <c r="G1465" s="67"/>
      <c r="H1465" s="71"/>
      <c r="I1465" s="72"/>
      <c r="J1465" s="72"/>
      <c r="K1465" s="36"/>
      <c r="L1465" s="79"/>
      <c r="M1465" s="79"/>
      <c r="N1465" s="74"/>
      <c r="O1465" s="81" t="s">
        <v>622</v>
      </c>
      <c r="P1465" s="83">
        <v>41563.785601851851</v>
      </c>
      <c r="Q1465" s="81" t="s">
        <v>1685</v>
      </c>
      <c r="R1465" s="85" t="s">
        <v>2284</v>
      </c>
      <c r="S1465" s="81" t="s">
        <v>2348</v>
      </c>
      <c r="T1465" s="81" t="s">
        <v>2393</v>
      </c>
      <c r="U1465" s="83">
        <v>41563.785601851851</v>
      </c>
      <c r="V1465" s="85" t="s">
        <v>3799</v>
      </c>
      <c r="W1465" s="81"/>
      <c r="X1465" s="81"/>
      <c r="Y1465" s="84" t="s">
        <v>5614</v>
      </c>
    </row>
    <row r="1466" spans="1:25">
      <c r="A1466" s="66" t="s">
        <v>365</v>
      </c>
      <c r="B1466" s="66" t="s">
        <v>365</v>
      </c>
      <c r="C1466" s="67"/>
      <c r="D1466" s="68"/>
      <c r="E1466" s="69"/>
      <c r="F1466" s="70"/>
      <c r="G1466" s="67"/>
      <c r="H1466" s="71"/>
      <c r="I1466" s="72"/>
      <c r="J1466" s="72"/>
      <c r="K1466" s="36"/>
      <c r="L1466" s="79"/>
      <c r="M1466" s="79"/>
      <c r="N1466" s="74"/>
      <c r="O1466" s="81" t="s">
        <v>179</v>
      </c>
      <c r="P1466" s="83">
        <v>41563.490069444444</v>
      </c>
      <c r="Q1466" s="81" t="s">
        <v>1686</v>
      </c>
      <c r="R1466" s="81"/>
      <c r="S1466" s="81"/>
      <c r="T1466" s="81" t="s">
        <v>2393</v>
      </c>
      <c r="U1466" s="83">
        <v>41563.490069444444</v>
      </c>
      <c r="V1466" s="85" t="s">
        <v>3800</v>
      </c>
      <c r="W1466" s="81"/>
      <c r="X1466" s="81"/>
      <c r="Y1466" s="84" t="s">
        <v>5615</v>
      </c>
    </row>
    <row r="1467" spans="1:25">
      <c r="A1467" s="66" t="s">
        <v>365</v>
      </c>
      <c r="B1467" s="66" t="s">
        <v>365</v>
      </c>
      <c r="C1467" s="67"/>
      <c r="D1467" s="68"/>
      <c r="E1467" s="69"/>
      <c r="F1467" s="70"/>
      <c r="G1467" s="67"/>
      <c r="H1467" s="71"/>
      <c r="I1467" s="72"/>
      <c r="J1467" s="72"/>
      <c r="K1467" s="36"/>
      <c r="L1467" s="79"/>
      <c r="M1467" s="79"/>
      <c r="N1467" s="74"/>
      <c r="O1467" s="81" t="s">
        <v>179</v>
      </c>
      <c r="P1467" s="83">
        <v>41563.567627314813</v>
      </c>
      <c r="Q1467" s="81" t="s">
        <v>1687</v>
      </c>
      <c r="R1467" s="81"/>
      <c r="S1467" s="81"/>
      <c r="T1467" s="81" t="s">
        <v>2393</v>
      </c>
      <c r="U1467" s="83">
        <v>41563.567627314813</v>
      </c>
      <c r="V1467" s="85" t="s">
        <v>3801</v>
      </c>
      <c r="W1467" s="81"/>
      <c r="X1467" s="81"/>
      <c r="Y1467" s="84" t="s">
        <v>5616</v>
      </c>
    </row>
    <row r="1468" spans="1:25">
      <c r="A1468" s="66" t="s">
        <v>365</v>
      </c>
      <c r="B1468" s="66" t="s">
        <v>365</v>
      </c>
      <c r="C1468" s="67"/>
      <c r="D1468" s="68"/>
      <c r="E1468" s="69"/>
      <c r="F1468" s="70"/>
      <c r="G1468" s="67"/>
      <c r="H1468" s="71"/>
      <c r="I1468" s="72"/>
      <c r="J1468" s="72"/>
      <c r="K1468" s="36"/>
      <c r="L1468" s="79"/>
      <c r="M1468" s="79"/>
      <c r="N1468" s="74"/>
      <c r="O1468" s="81" t="s">
        <v>179</v>
      </c>
      <c r="P1468" s="83">
        <v>41563.57</v>
      </c>
      <c r="Q1468" s="81" t="s">
        <v>1688</v>
      </c>
      <c r="R1468" s="81"/>
      <c r="S1468" s="81"/>
      <c r="T1468" s="81" t="s">
        <v>2393</v>
      </c>
      <c r="U1468" s="83">
        <v>41563.57</v>
      </c>
      <c r="V1468" s="85" t="s">
        <v>3802</v>
      </c>
      <c r="W1468" s="81"/>
      <c r="X1468" s="81"/>
      <c r="Y1468" s="84" t="s">
        <v>5617</v>
      </c>
    </row>
    <row r="1469" spans="1:25">
      <c r="A1469" s="66" t="s">
        <v>365</v>
      </c>
      <c r="B1469" s="66" t="s">
        <v>504</v>
      </c>
      <c r="C1469" s="67"/>
      <c r="D1469" s="68"/>
      <c r="E1469" s="69"/>
      <c r="F1469" s="70"/>
      <c r="G1469" s="67"/>
      <c r="H1469" s="71"/>
      <c r="I1469" s="72"/>
      <c r="J1469" s="72"/>
      <c r="K1469" s="36"/>
      <c r="L1469" s="79"/>
      <c r="M1469" s="79"/>
      <c r="N1469" s="74"/>
      <c r="O1469" s="81" t="s">
        <v>622</v>
      </c>
      <c r="P1469" s="83">
        <v>41563.677395833336</v>
      </c>
      <c r="Q1469" s="81" t="s">
        <v>1675</v>
      </c>
      <c r="R1469" s="81"/>
      <c r="S1469" s="81"/>
      <c r="T1469" s="81" t="s">
        <v>2393</v>
      </c>
      <c r="U1469" s="83">
        <v>41563.677395833336</v>
      </c>
      <c r="V1469" s="85" t="s">
        <v>3785</v>
      </c>
      <c r="W1469" s="81"/>
      <c r="X1469" s="81"/>
      <c r="Y1469" s="84" t="s">
        <v>5600</v>
      </c>
    </row>
    <row r="1470" spans="1:25">
      <c r="A1470" s="66" t="s">
        <v>365</v>
      </c>
      <c r="B1470" s="66" t="s">
        <v>365</v>
      </c>
      <c r="C1470" s="67"/>
      <c r="D1470" s="68"/>
      <c r="E1470" s="69"/>
      <c r="F1470" s="70"/>
      <c r="G1470" s="67"/>
      <c r="H1470" s="71"/>
      <c r="I1470" s="72"/>
      <c r="J1470" s="72"/>
      <c r="K1470" s="36"/>
      <c r="L1470" s="79"/>
      <c r="M1470" s="79"/>
      <c r="N1470" s="74"/>
      <c r="O1470" s="81" t="s">
        <v>179</v>
      </c>
      <c r="P1470" s="83">
        <v>41563.678356481483</v>
      </c>
      <c r="Q1470" s="81" t="s">
        <v>1689</v>
      </c>
      <c r="R1470" s="81"/>
      <c r="S1470" s="81"/>
      <c r="T1470" s="81" t="s">
        <v>2393</v>
      </c>
      <c r="U1470" s="83">
        <v>41563.678356481483</v>
      </c>
      <c r="V1470" s="85" t="s">
        <v>3803</v>
      </c>
      <c r="W1470" s="81"/>
      <c r="X1470" s="81"/>
      <c r="Y1470" s="84" t="s">
        <v>5618</v>
      </c>
    </row>
    <row r="1471" spans="1:25">
      <c r="A1471" s="66" t="s">
        <v>365</v>
      </c>
      <c r="B1471" s="66" t="s">
        <v>365</v>
      </c>
      <c r="C1471" s="67"/>
      <c r="D1471" s="68"/>
      <c r="E1471" s="69"/>
      <c r="F1471" s="70"/>
      <c r="G1471" s="67"/>
      <c r="H1471" s="71"/>
      <c r="I1471" s="72"/>
      <c r="J1471" s="72"/>
      <c r="K1471" s="36"/>
      <c r="L1471" s="79"/>
      <c r="M1471" s="79"/>
      <c r="N1471" s="74"/>
      <c r="O1471" s="81" t="s">
        <v>179</v>
      </c>
      <c r="P1471" s="83">
        <v>41563.681944444441</v>
      </c>
      <c r="Q1471" s="81" t="s">
        <v>1690</v>
      </c>
      <c r="R1471" s="81"/>
      <c r="S1471" s="81"/>
      <c r="T1471" s="81" t="s">
        <v>2393</v>
      </c>
      <c r="U1471" s="83">
        <v>41563.681944444441</v>
      </c>
      <c r="V1471" s="85" t="s">
        <v>3804</v>
      </c>
      <c r="W1471" s="81"/>
      <c r="X1471" s="81"/>
      <c r="Y1471" s="84" t="s">
        <v>5619</v>
      </c>
    </row>
    <row r="1472" spans="1:25">
      <c r="A1472" s="66" t="s">
        <v>365</v>
      </c>
      <c r="B1472" s="66" t="s">
        <v>365</v>
      </c>
      <c r="C1472" s="67"/>
      <c r="D1472" s="68"/>
      <c r="E1472" s="69"/>
      <c r="F1472" s="70"/>
      <c r="G1472" s="67"/>
      <c r="H1472" s="71"/>
      <c r="I1472" s="72"/>
      <c r="J1472" s="72"/>
      <c r="K1472" s="36"/>
      <c r="L1472" s="79"/>
      <c r="M1472" s="79"/>
      <c r="N1472" s="74"/>
      <c r="O1472" s="81" t="s">
        <v>179</v>
      </c>
      <c r="P1472" s="83">
        <v>41563.705185185187</v>
      </c>
      <c r="Q1472" s="81" t="s">
        <v>1691</v>
      </c>
      <c r="R1472" s="81"/>
      <c r="S1472" s="81"/>
      <c r="T1472" s="81" t="s">
        <v>2527</v>
      </c>
      <c r="U1472" s="83">
        <v>41563.705185185187</v>
      </c>
      <c r="V1472" s="85" t="s">
        <v>3805</v>
      </c>
      <c r="W1472" s="81"/>
      <c r="X1472" s="81"/>
      <c r="Y1472" s="84" t="s">
        <v>5620</v>
      </c>
    </row>
    <row r="1473" spans="1:25">
      <c r="A1473" s="66" t="s">
        <v>365</v>
      </c>
      <c r="B1473" s="66" t="s">
        <v>365</v>
      </c>
      <c r="C1473" s="67"/>
      <c r="D1473" s="68"/>
      <c r="E1473" s="69"/>
      <c r="F1473" s="70"/>
      <c r="G1473" s="67"/>
      <c r="H1473" s="71"/>
      <c r="I1473" s="72"/>
      <c r="J1473" s="72"/>
      <c r="K1473" s="36"/>
      <c r="L1473" s="79"/>
      <c r="M1473" s="79"/>
      <c r="N1473" s="74"/>
      <c r="O1473" s="81" t="s">
        <v>179</v>
      </c>
      <c r="P1473" s="83">
        <v>41563.798958333333</v>
      </c>
      <c r="Q1473" s="81" t="s">
        <v>1692</v>
      </c>
      <c r="R1473" s="81"/>
      <c r="S1473" s="81"/>
      <c r="T1473" s="81" t="s">
        <v>2393</v>
      </c>
      <c r="U1473" s="83">
        <v>41563.798958333333</v>
      </c>
      <c r="V1473" s="85" t="s">
        <v>3806</v>
      </c>
      <c r="W1473" s="81"/>
      <c r="X1473" s="81"/>
      <c r="Y1473" s="84" t="s">
        <v>5621</v>
      </c>
    </row>
    <row r="1474" spans="1:25">
      <c r="A1474" s="66" t="s">
        <v>365</v>
      </c>
      <c r="B1474" s="66" t="s">
        <v>365</v>
      </c>
      <c r="C1474" s="67"/>
      <c r="D1474" s="68"/>
      <c r="E1474" s="69"/>
      <c r="F1474" s="70"/>
      <c r="G1474" s="67"/>
      <c r="H1474" s="71"/>
      <c r="I1474" s="72"/>
      <c r="J1474" s="72"/>
      <c r="K1474" s="36"/>
      <c r="L1474" s="79"/>
      <c r="M1474" s="79"/>
      <c r="N1474" s="74"/>
      <c r="O1474" s="81" t="s">
        <v>179</v>
      </c>
      <c r="P1474" s="83">
        <v>41563.904039351852</v>
      </c>
      <c r="Q1474" s="81" t="s">
        <v>1693</v>
      </c>
      <c r="R1474" s="81"/>
      <c r="S1474" s="81"/>
      <c r="T1474" s="81" t="s">
        <v>2393</v>
      </c>
      <c r="U1474" s="83">
        <v>41563.904039351852</v>
      </c>
      <c r="V1474" s="85" t="s">
        <v>3807</v>
      </c>
      <c r="W1474" s="81"/>
      <c r="X1474" s="81"/>
      <c r="Y1474" s="84" t="s">
        <v>5622</v>
      </c>
    </row>
    <row r="1475" spans="1:25">
      <c r="A1475" s="66" t="s">
        <v>365</v>
      </c>
      <c r="B1475" s="66" t="s">
        <v>365</v>
      </c>
      <c r="C1475" s="67"/>
      <c r="D1475" s="68"/>
      <c r="E1475" s="69"/>
      <c r="F1475" s="70"/>
      <c r="G1475" s="67"/>
      <c r="H1475" s="71"/>
      <c r="I1475" s="72"/>
      <c r="J1475" s="72"/>
      <c r="K1475" s="36"/>
      <c r="L1475" s="79"/>
      <c r="M1475" s="79"/>
      <c r="N1475" s="74"/>
      <c r="O1475" s="81" t="s">
        <v>179</v>
      </c>
      <c r="P1475" s="83">
        <v>41563.906273148146</v>
      </c>
      <c r="Q1475" s="81" t="s">
        <v>1694</v>
      </c>
      <c r="R1475" s="81"/>
      <c r="S1475" s="81"/>
      <c r="T1475" s="81" t="s">
        <v>2393</v>
      </c>
      <c r="U1475" s="83">
        <v>41563.906273148146</v>
      </c>
      <c r="V1475" s="85" t="s">
        <v>3808</v>
      </c>
      <c r="W1475" s="81"/>
      <c r="X1475" s="81"/>
      <c r="Y1475" s="84" t="s">
        <v>5623</v>
      </c>
    </row>
    <row r="1476" spans="1:25">
      <c r="A1476" s="66" t="s">
        <v>365</v>
      </c>
      <c r="B1476" s="66" t="s">
        <v>365</v>
      </c>
      <c r="C1476" s="67"/>
      <c r="D1476" s="68"/>
      <c r="E1476" s="69"/>
      <c r="F1476" s="70"/>
      <c r="G1476" s="67"/>
      <c r="H1476" s="71"/>
      <c r="I1476" s="72"/>
      <c r="J1476" s="72"/>
      <c r="K1476" s="36"/>
      <c r="L1476" s="79"/>
      <c r="M1476" s="79"/>
      <c r="N1476" s="74"/>
      <c r="O1476" s="81" t="s">
        <v>179</v>
      </c>
      <c r="P1476" s="83">
        <v>41564.160856481481</v>
      </c>
      <c r="Q1476" s="81" t="s">
        <v>1695</v>
      </c>
      <c r="R1476" s="81"/>
      <c r="S1476" s="81"/>
      <c r="T1476" s="81" t="s">
        <v>2528</v>
      </c>
      <c r="U1476" s="83">
        <v>41564.160856481481</v>
      </c>
      <c r="V1476" s="85" t="s">
        <v>3809</v>
      </c>
      <c r="W1476" s="81"/>
      <c r="X1476" s="81"/>
      <c r="Y1476" s="84" t="s">
        <v>5624</v>
      </c>
    </row>
    <row r="1477" spans="1:25">
      <c r="A1477" s="66" t="s">
        <v>365</v>
      </c>
      <c r="B1477" s="66" t="s">
        <v>365</v>
      </c>
      <c r="C1477" s="67"/>
      <c r="D1477" s="68"/>
      <c r="E1477" s="69"/>
      <c r="F1477" s="70"/>
      <c r="G1477" s="67"/>
      <c r="H1477" s="71"/>
      <c r="I1477" s="72"/>
      <c r="J1477" s="72"/>
      <c r="K1477" s="36"/>
      <c r="L1477" s="79"/>
      <c r="M1477" s="79"/>
      <c r="N1477" s="74"/>
      <c r="O1477" s="81" t="s">
        <v>179</v>
      </c>
      <c r="P1477" s="83">
        <v>41564.470972222225</v>
      </c>
      <c r="Q1477" s="81" t="s">
        <v>1696</v>
      </c>
      <c r="R1477" s="81"/>
      <c r="S1477" s="81"/>
      <c r="T1477" s="81" t="s">
        <v>2393</v>
      </c>
      <c r="U1477" s="83">
        <v>41564.470972222225</v>
      </c>
      <c r="V1477" s="85" t="s">
        <v>3810</v>
      </c>
      <c r="W1477" s="81"/>
      <c r="X1477" s="81"/>
      <c r="Y1477" s="84" t="s">
        <v>5625</v>
      </c>
    </row>
    <row r="1478" spans="1:25">
      <c r="A1478" s="66" t="s">
        <v>365</v>
      </c>
      <c r="B1478" s="66" t="s">
        <v>365</v>
      </c>
      <c r="C1478" s="67"/>
      <c r="D1478" s="68"/>
      <c r="E1478" s="69"/>
      <c r="F1478" s="70"/>
      <c r="G1478" s="67"/>
      <c r="H1478" s="71"/>
      <c r="I1478" s="72"/>
      <c r="J1478" s="72"/>
      <c r="K1478" s="36"/>
      <c r="L1478" s="79"/>
      <c r="M1478" s="79"/>
      <c r="N1478" s="74"/>
      <c r="O1478" s="81" t="s">
        <v>179</v>
      </c>
      <c r="P1478" s="83">
        <v>41564.476504629631</v>
      </c>
      <c r="Q1478" s="81" t="s">
        <v>1697</v>
      </c>
      <c r="R1478" s="81"/>
      <c r="S1478" s="81"/>
      <c r="T1478" s="81" t="s">
        <v>2393</v>
      </c>
      <c r="U1478" s="83">
        <v>41564.476504629631</v>
      </c>
      <c r="V1478" s="85" t="s">
        <v>3811</v>
      </c>
      <c r="W1478" s="81"/>
      <c r="X1478" s="81"/>
      <c r="Y1478" s="84" t="s">
        <v>5626</v>
      </c>
    </row>
    <row r="1479" spans="1:25">
      <c r="A1479" s="66" t="s">
        <v>365</v>
      </c>
      <c r="B1479" s="66" t="s">
        <v>365</v>
      </c>
      <c r="C1479" s="67"/>
      <c r="D1479" s="68"/>
      <c r="E1479" s="69"/>
      <c r="F1479" s="70"/>
      <c r="G1479" s="67"/>
      <c r="H1479" s="71"/>
      <c r="I1479" s="72"/>
      <c r="J1479" s="72"/>
      <c r="K1479" s="36"/>
      <c r="L1479" s="79"/>
      <c r="M1479" s="79"/>
      <c r="N1479" s="74"/>
      <c r="O1479" s="81" t="s">
        <v>179</v>
      </c>
      <c r="P1479" s="83">
        <v>41564.478576388887</v>
      </c>
      <c r="Q1479" s="81" t="s">
        <v>1698</v>
      </c>
      <c r="R1479" s="81"/>
      <c r="S1479" s="81"/>
      <c r="T1479" s="81" t="s">
        <v>2393</v>
      </c>
      <c r="U1479" s="83">
        <v>41564.478576388887</v>
      </c>
      <c r="V1479" s="85" t="s">
        <v>3812</v>
      </c>
      <c r="W1479" s="81"/>
      <c r="X1479" s="81"/>
      <c r="Y1479" s="84" t="s">
        <v>5627</v>
      </c>
    </row>
    <row r="1480" spans="1:25">
      <c r="A1480" s="66" t="s">
        <v>365</v>
      </c>
      <c r="B1480" s="66" t="s">
        <v>365</v>
      </c>
      <c r="C1480" s="67"/>
      <c r="D1480" s="68"/>
      <c r="E1480" s="69"/>
      <c r="F1480" s="70"/>
      <c r="G1480" s="67"/>
      <c r="H1480" s="71"/>
      <c r="I1480" s="72"/>
      <c r="J1480" s="72"/>
      <c r="K1480" s="36"/>
      <c r="L1480" s="79"/>
      <c r="M1480" s="79"/>
      <c r="N1480" s="74"/>
      <c r="O1480" s="81" t="s">
        <v>179</v>
      </c>
      <c r="P1480" s="83">
        <v>41564.482476851852</v>
      </c>
      <c r="Q1480" s="81" t="s">
        <v>1699</v>
      </c>
      <c r="R1480" s="81"/>
      <c r="S1480" s="81"/>
      <c r="T1480" s="81" t="s">
        <v>2393</v>
      </c>
      <c r="U1480" s="83">
        <v>41564.482476851852</v>
      </c>
      <c r="V1480" s="85" t="s">
        <v>3813</v>
      </c>
      <c r="W1480" s="81"/>
      <c r="X1480" s="81"/>
      <c r="Y1480" s="84" t="s">
        <v>5628</v>
      </c>
    </row>
    <row r="1481" spans="1:25">
      <c r="A1481" s="66" t="s">
        <v>365</v>
      </c>
      <c r="B1481" s="66" t="s">
        <v>365</v>
      </c>
      <c r="C1481" s="67"/>
      <c r="D1481" s="68"/>
      <c r="E1481" s="69"/>
      <c r="F1481" s="70"/>
      <c r="G1481" s="67"/>
      <c r="H1481" s="71"/>
      <c r="I1481" s="72"/>
      <c r="J1481" s="72"/>
      <c r="K1481" s="36"/>
      <c r="L1481" s="79"/>
      <c r="M1481" s="79"/>
      <c r="N1481" s="74"/>
      <c r="O1481" s="81" t="s">
        <v>179</v>
      </c>
      <c r="P1481" s="83">
        <v>41564.489652777775</v>
      </c>
      <c r="Q1481" s="81" t="s">
        <v>1700</v>
      </c>
      <c r="R1481" s="81"/>
      <c r="S1481" s="81"/>
      <c r="T1481" s="81" t="s">
        <v>2393</v>
      </c>
      <c r="U1481" s="83">
        <v>41564.489652777775</v>
      </c>
      <c r="V1481" s="85" t="s">
        <v>3814</v>
      </c>
      <c r="W1481" s="81"/>
      <c r="X1481" s="81"/>
      <c r="Y1481" s="84" t="s">
        <v>5629</v>
      </c>
    </row>
    <row r="1482" spans="1:25">
      <c r="A1482" s="66" t="s">
        <v>365</v>
      </c>
      <c r="B1482" s="66" t="s">
        <v>365</v>
      </c>
      <c r="C1482" s="67"/>
      <c r="D1482" s="68"/>
      <c r="E1482" s="69"/>
      <c r="F1482" s="70"/>
      <c r="G1482" s="67"/>
      <c r="H1482" s="71"/>
      <c r="I1482" s="72"/>
      <c r="J1482" s="72"/>
      <c r="K1482" s="36"/>
      <c r="L1482" s="79"/>
      <c r="M1482" s="79"/>
      <c r="N1482" s="74"/>
      <c r="O1482" s="81" t="s">
        <v>179</v>
      </c>
      <c r="P1482" s="83">
        <v>41564.532604166663</v>
      </c>
      <c r="Q1482" s="81" t="s">
        <v>1701</v>
      </c>
      <c r="R1482" s="81"/>
      <c r="S1482" s="81"/>
      <c r="T1482" s="81" t="s">
        <v>2393</v>
      </c>
      <c r="U1482" s="83">
        <v>41564.532604166663</v>
      </c>
      <c r="V1482" s="85" t="s">
        <v>3815</v>
      </c>
      <c r="W1482" s="81"/>
      <c r="X1482" s="81"/>
      <c r="Y1482" s="84" t="s">
        <v>5630</v>
      </c>
    </row>
    <row r="1483" spans="1:25">
      <c r="A1483" s="66" t="s">
        <v>365</v>
      </c>
      <c r="B1483" s="66" t="s">
        <v>365</v>
      </c>
      <c r="C1483" s="67"/>
      <c r="D1483" s="68"/>
      <c r="E1483" s="69"/>
      <c r="F1483" s="70"/>
      <c r="G1483" s="67"/>
      <c r="H1483" s="71"/>
      <c r="I1483" s="72"/>
      <c r="J1483" s="72"/>
      <c r="K1483" s="36"/>
      <c r="L1483" s="79"/>
      <c r="M1483" s="79"/>
      <c r="N1483" s="74"/>
      <c r="O1483" s="81" t="s">
        <v>179</v>
      </c>
      <c r="P1483" s="83">
        <v>41564.543969907405</v>
      </c>
      <c r="Q1483" s="81" t="s">
        <v>1702</v>
      </c>
      <c r="R1483" s="81"/>
      <c r="S1483" s="81"/>
      <c r="T1483" s="81" t="s">
        <v>2393</v>
      </c>
      <c r="U1483" s="83">
        <v>41564.543969907405</v>
      </c>
      <c r="V1483" s="85" t="s">
        <v>3816</v>
      </c>
      <c r="W1483" s="81"/>
      <c r="X1483" s="81"/>
      <c r="Y1483" s="84" t="s">
        <v>5631</v>
      </c>
    </row>
    <row r="1484" spans="1:25">
      <c r="A1484" s="66" t="s">
        <v>365</v>
      </c>
      <c r="B1484" s="66" t="s">
        <v>365</v>
      </c>
      <c r="C1484" s="67"/>
      <c r="D1484" s="68"/>
      <c r="E1484" s="69"/>
      <c r="F1484" s="70"/>
      <c r="G1484" s="67"/>
      <c r="H1484" s="71"/>
      <c r="I1484" s="72"/>
      <c r="J1484" s="72"/>
      <c r="K1484" s="36"/>
      <c r="L1484" s="79"/>
      <c r="M1484" s="79"/>
      <c r="N1484" s="74"/>
      <c r="O1484" s="81" t="s">
        <v>179</v>
      </c>
      <c r="P1484" s="83">
        <v>41564.739907407406</v>
      </c>
      <c r="Q1484" s="81" t="s">
        <v>1703</v>
      </c>
      <c r="R1484" s="81"/>
      <c r="S1484" s="81"/>
      <c r="T1484" s="81" t="s">
        <v>2393</v>
      </c>
      <c r="U1484" s="83">
        <v>41564.739907407406</v>
      </c>
      <c r="V1484" s="85" t="s">
        <v>3817</v>
      </c>
      <c r="W1484" s="81"/>
      <c r="X1484" s="81"/>
      <c r="Y1484" s="84" t="s">
        <v>5632</v>
      </c>
    </row>
    <row r="1485" spans="1:25">
      <c r="A1485" s="66" t="s">
        <v>365</v>
      </c>
      <c r="B1485" s="66" t="s">
        <v>365</v>
      </c>
      <c r="C1485" s="67"/>
      <c r="D1485" s="68"/>
      <c r="E1485" s="69"/>
      <c r="F1485" s="70"/>
      <c r="G1485" s="67"/>
      <c r="H1485" s="71"/>
      <c r="I1485" s="72"/>
      <c r="J1485" s="72"/>
      <c r="K1485" s="36"/>
      <c r="L1485" s="79"/>
      <c r="M1485" s="79"/>
      <c r="N1485" s="74"/>
      <c r="O1485" s="81" t="s">
        <v>179</v>
      </c>
      <c r="P1485" s="83">
        <v>41564.751226851855</v>
      </c>
      <c r="Q1485" s="81" t="s">
        <v>1704</v>
      </c>
      <c r="R1485" s="81"/>
      <c r="S1485" s="81"/>
      <c r="T1485" s="81" t="s">
        <v>2393</v>
      </c>
      <c r="U1485" s="83">
        <v>41564.751226851855</v>
      </c>
      <c r="V1485" s="85" t="s">
        <v>3818</v>
      </c>
      <c r="W1485" s="81"/>
      <c r="X1485" s="81"/>
      <c r="Y1485" s="84" t="s">
        <v>5633</v>
      </c>
    </row>
    <row r="1486" spans="1:25">
      <c r="A1486" s="66" t="s">
        <v>365</v>
      </c>
      <c r="B1486" s="66" t="s">
        <v>413</v>
      </c>
      <c r="C1486" s="67"/>
      <c r="D1486" s="68"/>
      <c r="E1486" s="69"/>
      <c r="F1486" s="70"/>
      <c r="G1486" s="67"/>
      <c r="H1486" s="71"/>
      <c r="I1486" s="72"/>
      <c r="J1486" s="72"/>
      <c r="K1486" s="36"/>
      <c r="L1486" s="79"/>
      <c r="M1486" s="79"/>
      <c r="N1486" s="74"/>
      <c r="O1486" s="81" t="s">
        <v>622</v>
      </c>
      <c r="P1486" s="83">
        <v>41564.937442129631</v>
      </c>
      <c r="Q1486" s="81" t="s">
        <v>1035</v>
      </c>
      <c r="R1486" s="81"/>
      <c r="S1486" s="81"/>
      <c r="T1486" s="81" t="s">
        <v>2459</v>
      </c>
      <c r="U1486" s="83">
        <v>41564.937442129631</v>
      </c>
      <c r="V1486" s="85" t="s">
        <v>3819</v>
      </c>
      <c r="W1486" s="81"/>
      <c r="X1486" s="81"/>
      <c r="Y1486" s="84" t="s">
        <v>5634</v>
      </c>
    </row>
    <row r="1487" spans="1:25">
      <c r="A1487" s="66" t="s">
        <v>365</v>
      </c>
      <c r="B1487" s="66" t="s">
        <v>494</v>
      </c>
      <c r="C1487" s="67"/>
      <c r="D1487" s="68"/>
      <c r="E1487" s="69"/>
      <c r="F1487" s="70"/>
      <c r="G1487" s="67"/>
      <c r="H1487" s="71"/>
      <c r="I1487" s="72"/>
      <c r="J1487" s="72"/>
      <c r="K1487" s="36"/>
      <c r="L1487" s="79"/>
      <c r="M1487" s="79"/>
      <c r="N1487" s="74"/>
      <c r="O1487" s="81" t="s">
        <v>622</v>
      </c>
      <c r="P1487" s="83">
        <v>41564.937442129631</v>
      </c>
      <c r="Q1487" s="81" t="s">
        <v>1035</v>
      </c>
      <c r="R1487" s="81"/>
      <c r="S1487" s="81"/>
      <c r="T1487" s="81" t="s">
        <v>2459</v>
      </c>
      <c r="U1487" s="83">
        <v>41564.937442129631</v>
      </c>
      <c r="V1487" s="85" t="s">
        <v>3819</v>
      </c>
      <c r="W1487" s="81"/>
      <c r="X1487" s="81"/>
      <c r="Y1487" s="84" t="s">
        <v>5634</v>
      </c>
    </row>
    <row r="1488" spans="1:25">
      <c r="A1488" s="66" t="s">
        <v>365</v>
      </c>
      <c r="B1488" s="66" t="s">
        <v>365</v>
      </c>
      <c r="C1488" s="67"/>
      <c r="D1488" s="68"/>
      <c r="E1488" s="69"/>
      <c r="F1488" s="70"/>
      <c r="G1488" s="67"/>
      <c r="H1488" s="71"/>
      <c r="I1488" s="72"/>
      <c r="J1488" s="72"/>
      <c r="K1488" s="36"/>
      <c r="L1488" s="79"/>
      <c r="M1488" s="79"/>
      <c r="N1488" s="74"/>
      <c r="O1488" s="81" t="s">
        <v>179</v>
      </c>
      <c r="P1488" s="83">
        <v>41564.983136574076</v>
      </c>
      <c r="Q1488" s="81" t="s">
        <v>1705</v>
      </c>
      <c r="R1488" s="81"/>
      <c r="S1488" s="81"/>
      <c r="T1488" s="81" t="s">
        <v>2393</v>
      </c>
      <c r="U1488" s="83">
        <v>41564.983136574076</v>
      </c>
      <c r="V1488" s="85" t="s">
        <v>3820</v>
      </c>
      <c r="W1488" s="81"/>
      <c r="X1488" s="81"/>
      <c r="Y1488" s="84" t="s">
        <v>5635</v>
      </c>
    </row>
    <row r="1489" spans="1:25">
      <c r="A1489" s="66" t="s">
        <v>365</v>
      </c>
      <c r="B1489" s="66" t="s">
        <v>426</v>
      </c>
      <c r="C1489" s="67"/>
      <c r="D1489" s="68"/>
      <c r="E1489" s="69"/>
      <c r="F1489" s="70"/>
      <c r="G1489" s="67"/>
      <c r="H1489" s="71"/>
      <c r="I1489" s="72"/>
      <c r="J1489" s="72"/>
      <c r="K1489" s="36"/>
      <c r="L1489" s="79"/>
      <c r="M1489" s="79"/>
      <c r="N1489" s="74"/>
      <c r="O1489" s="81" t="s">
        <v>622</v>
      </c>
      <c r="P1489" s="83">
        <v>41565.631874999999</v>
      </c>
      <c r="Q1489" s="81" t="s">
        <v>1195</v>
      </c>
      <c r="R1489" s="81"/>
      <c r="S1489" s="81"/>
      <c r="T1489" s="81" t="s">
        <v>2393</v>
      </c>
      <c r="U1489" s="83">
        <v>41565.631874999999</v>
      </c>
      <c r="V1489" s="85" t="s">
        <v>3821</v>
      </c>
      <c r="W1489" s="81"/>
      <c r="X1489" s="81"/>
      <c r="Y1489" s="84" t="s">
        <v>5636</v>
      </c>
    </row>
    <row r="1490" spans="1:25">
      <c r="A1490" s="66" t="s">
        <v>365</v>
      </c>
      <c r="B1490" s="66" t="s">
        <v>276</v>
      </c>
      <c r="C1490" s="67"/>
      <c r="D1490" s="68"/>
      <c r="E1490" s="69"/>
      <c r="F1490" s="70"/>
      <c r="G1490" s="67"/>
      <c r="H1490" s="71"/>
      <c r="I1490" s="72"/>
      <c r="J1490" s="72"/>
      <c r="K1490" s="36"/>
      <c r="L1490" s="79"/>
      <c r="M1490" s="79"/>
      <c r="N1490" s="74"/>
      <c r="O1490" s="81" t="s">
        <v>622</v>
      </c>
      <c r="P1490" s="83">
        <v>41565.632141203707</v>
      </c>
      <c r="Q1490" s="81" t="s">
        <v>758</v>
      </c>
      <c r="R1490" s="81"/>
      <c r="S1490" s="81"/>
      <c r="T1490" s="81" t="s">
        <v>2413</v>
      </c>
      <c r="U1490" s="83">
        <v>41565.632141203707</v>
      </c>
      <c r="V1490" s="85" t="s">
        <v>3822</v>
      </c>
      <c r="W1490" s="81"/>
      <c r="X1490" s="81"/>
      <c r="Y1490" s="84" t="s">
        <v>5637</v>
      </c>
    </row>
    <row r="1491" spans="1:25">
      <c r="A1491" s="66" t="s">
        <v>365</v>
      </c>
      <c r="B1491" s="66" t="s">
        <v>365</v>
      </c>
      <c r="C1491" s="67"/>
      <c r="D1491" s="68"/>
      <c r="E1491" s="69"/>
      <c r="F1491" s="70"/>
      <c r="G1491" s="67"/>
      <c r="H1491" s="71"/>
      <c r="I1491" s="72"/>
      <c r="J1491" s="72"/>
      <c r="K1491" s="36"/>
      <c r="L1491" s="79"/>
      <c r="M1491" s="79"/>
      <c r="N1491" s="74"/>
      <c r="O1491" s="81" t="s">
        <v>179</v>
      </c>
      <c r="P1491" s="83">
        <v>41565.65488425926</v>
      </c>
      <c r="Q1491" s="81" t="s">
        <v>1706</v>
      </c>
      <c r="R1491" s="81"/>
      <c r="S1491" s="81"/>
      <c r="T1491" s="81" t="s">
        <v>2393</v>
      </c>
      <c r="U1491" s="83">
        <v>41565.65488425926</v>
      </c>
      <c r="V1491" s="85" t="s">
        <v>3823</v>
      </c>
      <c r="W1491" s="81"/>
      <c r="X1491" s="81"/>
      <c r="Y1491" s="84" t="s">
        <v>5638</v>
      </c>
    </row>
    <row r="1492" spans="1:25">
      <c r="A1492" s="66" t="s">
        <v>365</v>
      </c>
      <c r="B1492" s="66" t="s">
        <v>365</v>
      </c>
      <c r="C1492" s="67"/>
      <c r="D1492" s="68"/>
      <c r="E1492" s="69"/>
      <c r="F1492" s="70"/>
      <c r="G1492" s="67"/>
      <c r="H1492" s="71"/>
      <c r="I1492" s="72"/>
      <c r="J1492" s="72"/>
      <c r="K1492" s="36"/>
      <c r="L1492" s="79"/>
      <c r="M1492" s="79"/>
      <c r="N1492" s="74"/>
      <c r="O1492" s="81" t="s">
        <v>179</v>
      </c>
      <c r="P1492" s="83">
        <v>41566.13894675926</v>
      </c>
      <c r="Q1492" s="81" t="s">
        <v>1707</v>
      </c>
      <c r="R1492" s="81"/>
      <c r="S1492" s="81"/>
      <c r="T1492" s="81" t="s">
        <v>2393</v>
      </c>
      <c r="U1492" s="83">
        <v>41566.13894675926</v>
      </c>
      <c r="V1492" s="85" t="s">
        <v>3824</v>
      </c>
      <c r="W1492" s="81"/>
      <c r="X1492" s="81"/>
      <c r="Y1492" s="84" t="s">
        <v>5639</v>
      </c>
    </row>
    <row r="1493" spans="1:25">
      <c r="A1493" s="66" t="s">
        <v>365</v>
      </c>
      <c r="B1493" s="66" t="s">
        <v>493</v>
      </c>
      <c r="C1493" s="67"/>
      <c r="D1493" s="68"/>
      <c r="E1493" s="69"/>
      <c r="F1493" s="70"/>
      <c r="G1493" s="67"/>
      <c r="H1493" s="71"/>
      <c r="I1493" s="72"/>
      <c r="J1493" s="72"/>
      <c r="K1493" s="36"/>
      <c r="L1493" s="79"/>
      <c r="M1493" s="79"/>
      <c r="N1493" s="74"/>
      <c r="O1493" s="81" t="s">
        <v>622</v>
      </c>
      <c r="P1493" s="83">
        <v>41566.542581018519</v>
      </c>
      <c r="Q1493" s="81" t="s">
        <v>951</v>
      </c>
      <c r="R1493" s="81"/>
      <c r="S1493" s="81"/>
      <c r="T1493" s="81" t="s">
        <v>2448</v>
      </c>
      <c r="U1493" s="83">
        <v>41566.542581018519</v>
      </c>
      <c r="V1493" s="85" t="s">
        <v>2920</v>
      </c>
      <c r="W1493" s="81"/>
      <c r="X1493" s="81"/>
      <c r="Y1493" s="84" t="s">
        <v>4735</v>
      </c>
    </row>
    <row r="1494" spans="1:25">
      <c r="A1494" s="66" t="s">
        <v>365</v>
      </c>
      <c r="B1494" s="66" t="s">
        <v>365</v>
      </c>
      <c r="C1494" s="67"/>
      <c r="D1494" s="68"/>
      <c r="E1494" s="69"/>
      <c r="F1494" s="70"/>
      <c r="G1494" s="67"/>
      <c r="H1494" s="71"/>
      <c r="I1494" s="72"/>
      <c r="J1494" s="72"/>
      <c r="K1494" s="36"/>
      <c r="L1494" s="79"/>
      <c r="M1494" s="79"/>
      <c r="N1494" s="74"/>
      <c r="O1494" s="81" t="s">
        <v>179</v>
      </c>
      <c r="P1494" s="83">
        <v>41566.544039351851</v>
      </c>
      <c r="Q1494" s="81" t="s">
        <v>1708</v>
      </c>
      <c r="R1494" s="81"/>
      <c r="S1494" s="81"/>
      <c r="T1494" s="81" t="s">
        <v>2393</v>
      </c>
      <c r="U1494" s="83">
        <v>41566.544039351851</v>
      </c>
      <c r="V1494" s="85" t="s">
        <v>3825</v>
      </c>
      <c r="W1494" s="81"/>
      <c r="X1494" s="81"/>
      <c r="Y1494" s="84" t="s">
        <v>5640</v>
      </c>
    </row>
    <row r="1495" spans="1:25">
      <c r="A1495" s="66" t="s">
        <v>365</v>
      </c>
      <c r="B1495" s="66" t="s">
        <v>365</v>
      </c>
      <c r="C1495" s="67"/>
      <c r="D1495" s="68"/>
      <c r="E1495" s="69"/>
      <c r="F1495" s="70"/>
      <c r="G1495" s="67"/>
      <c r="H1495" s="71"/>
      <c r="I1495" s="72"/>
      <c r="J1495" s="72"/>
      <c r="K1495" s="36"/>
      <c r="L1495" s="79"/>
      <c r="M1495" s="79"/>
      <c r="N1495" s="74"/>
      <c r="O1495" s="81" t="s">
        <v>179</v>
      </c>
      <c r="P1495" s="83">
        <v>41566.55877314815</v>
      </c>
      <c r="Q1495" s="81" t="s">
        <v>1709</v>
      </c>
      <c r="R1495" s="81"/>
      <c r="S1495" s="81"/>
      <c r="T1495" s="81" t="s">
        <v>2393</v>
      </c>
      <c r="U1495" s="83">
        <v>41566.55877314815</v>
      </c>
      <c r="V1495" s="85" t="s">
        <v>3826</v>
      </c>
      <c r="W1495" s="81"/>
      <c r="X1495" s="81"/>
      <c r="Y1495" s="84" t="s">
        <v>5641</v>
      </c>
    </row>
    <row r="1496" spans="1:25">
      <c r="A1496" s="66" t="s">
        <v>365</v>
      </c>
      <c r="B1496" s="66" t="s">
        <v>365</v>
      </c>
      <c r="C1496" s="67"/>
      <c r="D1496" s="68"/>
      <c r="E1496" s="69"/>
      <c r="F1496" s="70"/>
      <c r="G1496" s="67"/>
      <c r="H1496" s="71"/>
      <c r="I1496" s="72"/>
      <c r="J1496" s="72"/>
      <c r="K1496" s="36"/>
      <c r="L1496" s="79"/>
      <c r="M1496" s="79"/>
      <c r="N1496" s="74"/>
      <c r="O1496" s="81" t="s">
        <v>179</v>
      </c>
      <c r="P1496" s="83">
        <v>41566.583113425928</v>
      </c>
      <c r="Q1496" s="81" t="s">
        <v>1710</v>
      </c>
      <c r="R1496" s="81"/>
      <c r="S1496" s="81"/>
      <c r="T1496" s="81" t="s">
        <v>2393</v>
      </c>
      <c r="U1496" s="83">
        <v>41566.583113425928</v>
      </c>
      <c r="V1496" s="85" t="s">
        <v>3827</v>
      </c>
      <c r="W1496" s="81"/>
      <c r="X1496" s="81"/>
      <c r="Y1496" s="84" t="s">
        <v>5642</v>
      </c>
    </row>
    <row r="1497" spans="1:25">
      <c r="A1497" s="66" t="s">
        <v>365</v>
      </c>
      <c r="B1497" s="66" t="s">
        <v>365</v>
      </c>
      <c r="C1497" s="67"/>
      <c r="D1497" s="68"/>
      <c r="E1497" s="69"/>
      <c r="F1497" s="70"/>
      <c r="G1497" s="67"/>
      <c r="H1497" s="71"/>
      <c r="I1497" s="72"/>
      <c r="J1497" s="72"/>
      <c r="K1497" s="36"/>
      <c r="L1497" s="79"/>
      <c r="M1497" s="79"/>
      <c r="N1497" s="74"/>
      <c r="O1497" s="81" t="s">
        <v>179</v>
      </c>
      <c r="P1497" s="83">
        <v>41566.642210648148</v>
      </c>
      <c r="Q1497" s="81" t="s">
        <v>1711</v>
      </c>
      <c r="R1497" s="81"/>
      <c r="S1497" s="81"/>
      <c r="T1497" s="81" t="s">
        <v>2393</v>
      </c>
      <c r="U1497" s="83">
        <v>41566.642210648148</v>
      </c>
      <c r="V1497" s="85" t="s">
        <v>3828</v>
      </c>
      <c r="W1497" s="81"/>
      <c r="X1497" s="81"/>
      <c r="Y1497" s="84" t="s">
        <v>5643</v>
      </c>
    </row>
    <row r="1498" spans="1:25">
      <c r="A1498" s="66" t="s">
        <v>365</v>
      </c>
      <c r="B1498" s="66" t="s">
        <v>407</v>
      </c>
      <c r="C1498" s="67"/>
      <c r="D1498" s="68"/>
      <c r="E1498" s="69"/>
      <c r="F1498" s="70"/>
      <c r="G1498" s="67"/>
      <c r="H1498" s="71"/>
      <c r="I1498" s="72"/>
      <c r="J1498" s="72"/>
      <c r="K1498" s="36"/>
      <c r="L1498" s="79"/>
      <c r="M1498" s="79"/>
      <c r="N1498" s="74"/>
      <c r="O1498" s="81" t="s">
        <v>621</v>
      </c>
      <c r="P1498" s="83">
        <v>41566.643611111111</v>
      </c>
      <c r="Q1498" s="81" t="s">
        <v>1712</v>
      </c>
      <c r="R1498" s="81"/>
      <c r="S1498" s="81"/>
      <c r="T1498" s="81" t="s">
        <v>2393</v>
      </c>
      <c r="U1498" s="83">
        <v>41566.643611111111</v>
      </c>
      <c r="V1498" s="85" t="s">
        <v>3829</v>
      </c>
      <c r="W1498" s="81"/>
      <c r="X1498" s="81"/>
      <c r="Y1498" s="84" t="s">
        <v>5644</v>
      </c>
    </row>
    <row r="1499" spans="1:25">
      <c r="A1499" s="66" t="s">
        <v>365</v>
      </c>
      <c r="B1499" s="66" t="s">
        <v>365</v>
      </c>
      <c r="C1499" s="67"/>
      <c r="D1499" s="68"/>
      <c r="E1499" s="69"/>
      <c r="F1499" s="70"/>
      <c r="G1499" s="67"/>
      <c r="H1499" s="71"/>
      <c r="I1499" s="72"/>
      <c r="J1499" s="72"/>
      <c r="K1499" s="36"/>
      <c r="L1499" s="79"/>
      <c r="M1499" s="79"/>
      <c r="N1499" s="74"/>
      <c r="O1499" s="81" t="s">
        <v>179</v>
      </c>
      <c r="P1499" s="83">
        <v>41566.84957175926</v>
      </c>
      <c r="Q1499" s="81" t="s">
        <v>1713</v>
      </c>
      <c r="R1499" s="81"/>
      <c r="S1499" s="81"/>
      <c r="T1499" s="81" t="s">
        <v>2393</v>
      </c>
      <c r="U1499" s="83">
        <v>41566.84957175926</v>
      </c>
      <c r="V1499" s="85" t="s">
        <v>3830</v>
      </c>
      <c r="W1499" s="81"/>
      <c r="X1499" s="81"/>
      <c r="Y1499" s="84" t="s">
        <v>5645</v>
      </c>
    </row>
    <row r="1500" spans="1:25">
      <c r="A1500" s="66" t="s">
        <v>365</v>
      </c>
      <c r="B1500" s="66" t="s">
        <v>440</v>
      </c>
      <c r="C1500" s="67"/>
      <c r="D1500" s="68"/>
      <c r="E1500" s="69"/>
      <c r="F1500" s="70"/>
      <c r="G1500" s="67"/>
      <c r="H1500" s="71"/>
      <c r="I1500" s="72"/>
      <c r="J1500" s="72"/>
      <c r="K1500" s="36"/>
      <c r="L1500" s="79"/>
      <c r="M1500" s="79"/>
      <c r="N1500" s="74"/>
      <c r="O1500" s="81" t="s">
        <v>622</v>
      </c>
      <c r="P1500" s="83">
        <v>41566.849733796298</v>
      </c>
      <c r="Q1500" s="81" t="s">
        <v>1005</v>
      </c>
      <c r="R1500" s="81"/>
      <c r="S1500" s="81"/>
      <c r="T1500" s="81" t="s">
        <v>2393</v>
      </c>
      <c r="U1500" s="83">
        <v>41566.849733796298</v>
      </c>
      <c r="V1500" s="85" t="s">
        <v>2976</v>
      </c>
      <c r="W1500" s="81"/>
      <c r="X1500" s="81"/>
      <c r="Y1500" s="84" t="s">
        <v>4791</v>
      </c>
    </row>
    <row r="1501" spans="1:25">
      <c r="A1501" s="66" t="s">
        <v>493</v>
      </c>
      <c r="B1501" s="66" t="s">
        <v>365</v>
      </c>
      <c r="C1501" s="67"/>
      <c r="D1501" s="68"/>
      <c r="E1501" s="69"/>
      <c r="F1501" s="70"/>
      <c r="G1501" s="67"/>
      <c r="H1501" s="71"/>
      <c r="I1501" s="72"/>
      <c r="J1501" s="72"/>
      <c r="K1501" s="36"/>
      <c r="L1501" s="79"/>
      <c r="M1501" s="79"/>
      <c r="N1501" s="74"/>
      <c r="O1501" s="81" t="s">
        <v>622</v>
      </c>
      <c r="P1501" s="83">
        <v>41564.546793981484</v>
      </c>
      <c r="Q1501" s="81" t="s">
        <v>1714</v>
      </c>
      <c r="R1501" s="81"/>
      <c r="S1501" s="81"/>
      <c r="T1501" s="81" t="s">
        <v>2393</v>
      </c>
      <c r="U1501" s="83">
        <v>41564.546793981484</v>
      </c>
      <c r="V1501" s="85" t="s">
        <v>3831</v>
      </c>
      <c r="W1501" s="81"/>
      <c r="X1501" s="81"/>
      <c r="Y1501" s="84" t="s">
        <v>5646</v>
      </c>
    </row>
    <row r="1502" spans="1:25">
      <c r="A1502" s="66" t="s">
        <v>326</v>
      </c>
      <c r="B1502" s="66" t="s">
        <v>326</v>
      </c>
      <c r="C1502" s="67"/>
      <c r="D1502" s="68"/>
      <c r="E1502" s="69"/>
      <c r="F1502" s="70"/>
      <c r="G1502" s="67"/>
      <c r="H1502" s="71"/>
      <c r="I1502" s="72"/>
      <c r="J1502" s="72"/>
      <c r="K1502" s="36"/>
      <c r="L1502" s="79"/>
      <c r="M1502" s="79"/>
      <c r="N1502" s="74"/>
      <c r="O1502" s="81" t="s">
        <v>179</v>
      </c>
      <c r="P1502" s="83">
        <v>41563.733043981483</v>
      </c>
      <c r="Q1502" s="81" t="s">
        <v>1715</v>
      </c>
      <c r="R1502" s="85" t="s">
        <v>2285</v>
      </c>
      <c r="S1502" s="81" t="s">
        <v>2332</v>
      </c>
      <c r="T1502" s="81" t="s">
        <v>2393</v>
      </c>
      <c r="U1502" s="83">
        <v>41563.733043981483</v>
      </c>
      <c r="V1502" s="85" t="s">
        <v>3832</v>
      </c>
      <c r="W1502" s="81"/>
      <c r="X1502" s="81"/>
      <c r="Y1502" s="84" t="s">
        <v>5647</v>
      </c>
    </row>
    <row r="1503" spans="1:25">
      <c r="A1503" s="66" t="s">
        <v>326</v>
      </c>
      <c r="B1503" s="66" t="s">
        <v>407</v>
      </c>
      <c r="C1503" s="67"/>
      <c r="D1503" s="68"/>
      <c r="E1503" s="69"/>
      <c r="F1503" s="70"/>
      <c r="G1503" s="67"/>
      <c r="H1503" s="71"/>
      <c r="I1503" s="72"/>
      <c r="J1503" s="72"/>
      <c r="K1503" s="36"/>
      <c r="L1503" s="79"/>
      <c r="M1503" s="79"/>
      <c r="N1503" s="74"/>
      <c r="O1503" s="81" t="s">
        <v>621</v>
      </c>
      <c r="P1503" s="83">
        <v>41563.834999999999</v>
      </c>
      <c r="Q1503" s="81" t="s">
        <v>1582</v>
      </c>
      <c r="R1503" s="81"/>
      <c r="S1503" s="81"/>
      <c r="T1503" s="81" t="s">
        <v>2393</v>
      </c>
      <c r="U1503" s="83">
        <v>41563.834999999999</v>
      </c>
      <c r="V1503" s="85" t="s">
        <v>3670</v>
      </c>
      <c r="W1503" s="81"/>
      <c r="X1503" s="81"/>
      <c r="Y1503" s="84" t="s">
        <v>5485</v>
      </c>
    </row>
    <row r="1504" spans="1:25">
      <c r="A1504" s="66" t="s">
        <v>326</v>
      </c>
      <c r="B1504" s="66" t="s">
        <v>326</v>
      </c>
      <c r="C1504" s="67"/>
      <c r="D1504" s="68"/>
      <c r="E1504" s="69"/>
      <c r="F1504" s="70"/>
      <c r="G1504" s="67"/>
      <c r="H1504" s="71"/>
      <c r="I1504" s="72"/>
      <c r="J1504" s="72"/>
      <c r="K1504" s="36"/>
      <c r="L1504" s="79"/>
      <c r="M1504" s="79"/>
      <c r="N1504" s="74"/>
      <c r="O1504" s="81" t="s">
        <v>179</v>
      </c>
      <c r="P1504" s="83">
        <v>41564.433935185189</v>
      </c>
      <c r="Q1504" s="81" t="s">
        <v>1716</v>
      </c>
      <c r="R1504" s="81"/>
      <c r="S1504" s="81"/>
      <c r="T1504" s="81" t="s">
        <v>2393</v>
      </c>
      <c r="U1504" s="83">
        <v>41564.433935185189</v>
      </c>
      <c r="V1504" s="85" t="s">
        <v>3833</v>
      </c>
      <c r="W1504" s="81"/>
      <c r="X1504" s="81"/>
      <c r="Y1504" s="84" t="s">
        <v>5648</v>
      </c>
    </row>
    <row r="1505" spans="1:25">
      <c r="A1505" s="66" t="s">
        <v>326</v>
      </c>
      <c r="B1505" s="66" t="s">
        <v>326</v>
      </c>
      <c r="C1505" s="67"/>
      <c r="D1505" s="68"/>
      <c r="E1505" s="69"/>
      <c r="F1505" s="70"/>
      <c r="G1505" s="67"/>
      <c r="H1505" s="71"/>
      <c r="I1505" s="72"/>
      <c r="J1505" s="72"/>
      <c r="K1505" s="36"/>
      <c r="L1505" s="79"/>
      <c r="M1505" s="79"/>
      <c r="N1505" s="74"/>
      <c r="O1505" s="81" t="s">
        <v>179</v>
      </c>
      <c r="P1505" s="83">
        <v>41564.443553240744</v>
      </c>
      <c r="Q1505" s="81" t="s">
        <v>1717</v>
      </c>
      <c r="R1505" s="81"/>
      <c r="S1505" s="81"/>
      <c r="T1505" s="81" t="s">
        <v>2393</v>
      </c>
      <c r="U1505" s="83">
        <v>41564.443553240744</v>
      </c>
      <c r="V1505" s="85" t="s">
        <v>3834</v>
      </c>
      <c r="W1505" s="81"/>
      <c r="X1505" s="81"/>
      <c r="Y1505" s="84" t="s">
        <v>5649</v>
      </c>
    </row>
    <row r="1506" spans="1:25">
      <c r="A1506" s="66" t="s">
        <v>326</v>
      </c>
      <c r="B1506" s="66" t="s">
        <v>326</v>
      </c>
      <c r="C1506" s="67"/>
      <c r="D1506" s="68"/>
      <c r="E1506" s="69"/>
      <c r="F1506" s="70"/>
      <c r="G1506" s="67"/>
      <c r="H1506" s="71"/>
      <c r="I1506" s="72"/>
      <c r="J1506" s="72"/>
      <c r="K1506" s="36"/>
      <c r="L1506" s="79"/>
      <c r="M1506" s="79"/>
      <c r="N1506" s="74"/>
      <c r="O1506" s="81" t="s">
        <v>179</v>
      </c>
      <c r="P1506" s="83">
        <v>41564.479641203703</v>
      </c>
      <c r="Q1506" s="81" t="s">
        <v>1718</v>
      </c>
      <c r="R1506" s="81"/>
      <c r="S1506" s="81"/>
      <c r="T1506" s="81" t="s">
        <v>2393</v>
      </c>
      <c r="U1506" s="83">
        <v>41564.479641203703</v>
      </c>
      <c r="V1506" s="85" t="s">
        <v>3835</v>
      </c>
      <c r="W1506" s="81"/>
      <c r="X1506" s="81"/>
      <c r="Y1506" s="84" t="s">
        <v>5650</v>
      </c>
    </row>
    <row r="1507" spans="1:25">
      <c r="A1507" s="66" t="s">
        <v>326</v>
      </c>
      <c r="B1507" s="66" t="s">
        <v>482</v>
      </c>
      <c r="C1507" s="67"/>
      <c r="D1507" s="68"/>
      <c r="E1507" s="69"/>
      <c r="F1507" s="70"/>
      <c r="G1507" s="67"/>
      <c r="H1507" s="71"/>
      <c r="I1507" s="72"/>
      <c r="J1507" s="72"/>
      <c r="K1507" s="36"/>
      <c r="L1507" s="79"/>
      <c r="M1507" s="79"/>
      <c r="N1507" s="74"/>
      <c r="O1507" s="81" t="s">
        <v>622</v>
      </c>
      <c r="P1507" s="83">
        <v>41564.613518518519</v>
      </c>
      <c r="Q1507" s="81" t="s">
        <v>1719</v>
      </c>
      <c r="R1507" s="81"/>
      <c r="S1507" s="81"/>
      <c r="T1507" s="81" t="s">
        <v>2393</v>
      </c>
      <c r="U1507" s="83">
        <v>41564.613518518519</v>
      </c>
      <c r="V1507" s="85" t="s">
        <v>3836</v>
      </c>
      <c r="W1507" s="81"/>
      <c r="X1507" s="81"/>
      <c r="Y1507" s="84" t="s">
        <v>5651</v>
      </c>
    </row>
    <row r="1508" spans="1:25">
      <c r="A1508" s="66" t="s">
        <v>326</v>
      </c>
      <c r="B1508" s="66" t="s">
        <v>326</v>
      </c>
      <c r="C1508" s="67"/>
      <c r="D1508" s="68"/>
      <c r="E1508" s="69"/>
      <c r="F1508" s="70"/>
      <c r="G1508" s="67"/>
      <c r="H1508" s="71"/>
      <c r="I1508" s="72"/>
      <c r="J1508" s="72"/>
      <c r="K1508" s="36"/>
      <c r="L1508" s="79"/>
      <c r="M1508" s="79"/>
      <c r="N1508" s="74"/>
      <c r="O1508" s="81" t="s">
        <v>179</v>
      </c>
      <c r="P1508" s="83">
        <v>41564.637152777781</v>
      </c>
      <c r="Q1508" s="81" t="s">
        <v>1720</v>
      </c>
      <c r="R1508" s="81"/>
      <c r="S1508" s="81"/>
      <c r="T1508" s="81" t="s">
        <v>2393</v>
      </c>
      <c r="U1508" s="83">
        <v>41564.637152777781</v>
      </c>
      <c r="V1508" s="85" t="s">
        <v>3837</v>
      </c>
      <c r="W1508" s="81"/>
      <c r="X1508" s="81"/>
      <c r="Y1508" s="84" t="s">
        <v>5652</v>
      </c>
    </row>
    <row r="1509" spans="1:25">
      <c r="A1509" s="66" t="s">
        <v>326</v>
      </c>
      <c r="B1509" s="66" t="s">
        <v>326</v>
      </c>
      <c r="C1509" s="67"/>
      <c r="D1509" s="68"/>
      <c r="E1509" s="69"/>
      <c r="F1509" s="70"/>
      <c r="G1509" s="67"/>
      <c r="H1509" s="71"/>
      <c r="I1509" s="72"/>
      <c r="J1509" s="72"/>
      <c r="K1509" s="36"/>
      <c r="L1509" s="79"/>
      <c r="M1509" s="79"/>
      <c r="N1509" s="74"/>
      <c r="O1509" s="81" t="s">
        <v>179</v>
      </c>
      <c r="P1509" s="83">
        <v>41564.689780092594</v>
      </c>
      <c r="Q1509" s="81" t="s">
        <v>1721</v>
      </c>
      <c r="R1509" s="81"/>
      <c r="S1509" s="81"/>
      <c r="T1509" s="81" t="s">
        <v>2395</v>
      </c>
      <c r="U1509" s="83">
        <v>41564.689780092594</v>
      </c>
      <c r="V1509" s="85" t="s">
        <v>3838</v>
      </c>
      <c r="W1509" s="81"/>
      <c r="X1509" s="81"/>
      <c r="Y1509" s="84" t="s">
        <v>5653</v>
      </c>
    </row>
    <row r="1510" spans="1:25">
      <c r="A1510" s="66" t="s">
        <v>326</v>
      </c>
      <c r="B1510" s="66" t="s">
        <v>326</v>
      </c>
      <c r="C1510" s="67"/>
      <c r="D1510" s="68"/>
      <c r="E1510" s="69"/>
      <c r="F1510" s="70"/>
      <c r="G1510" s="67"/>
      <c r="H1510" s="71"/>
      <c r="I1510" s="72"/>
      <c r="J1510" s="72"/>
      <c r="K1510" s="36"/>
      <c r="L1510" s="79"/>
      <c r="M1510" s="79"/>
      <c r="N1510" s="74"/>
      <c r="O1510" s="81" t="s">
        <v>179</v>
      </c>
      <c r="P1510" s="83">
        <v>41564.960289351853</v>
      </c>
      <c r="Q1510" s="81" t="s">
        <v>1722</v>
      </c>
      <c r="R1510" s="85" t="s">
        <v>2286</v>
      </c>
      <c r="S1510" s="81" t="s">
        <v>2332</v>
      </c>
      <c r="T1510" s="81" t="s">
        <v>2393</v>
      </c>
      <c r="U1510" s="83">
        <v>41564.960289351853</v>
      </c>
      <c r="V1510" s="85" t="s">
        <v>3839</v>
      </c>
      <c r="W1510" s="81"/>
      <c r="X1510" s="81"/>
      <c r="Y1510" s="84" t="s">
        <v>5654</v>
      </c>
    </row>
    <row r="1511" spans="1:25">
      <c r="A1511" s="66" t="s">
        <v>326</v>
      </c>
      <c r="B1511" s="66" t="s">
        <v>326</v>
      </c>
      <c r="C1511" s="67"/>
      <c r="D1511" s="68"/>
      <c r="E1511" s="69"/>
      <c r="F1511" s="70"/>
      <c r="G1511" s="67"/>
      <c r="H1511" s="71"/>
      <c r="I1511" s="72"/>
      <c r="J1511" s="72"/>
      <c r="K1511" s="36"/>
      <c r="L1511" s="79"/>
      <c r="M1511" s="79"/>
      <c r="N1511" s="74"/>
      <c r="O1511" s="81" t="s">
        <v>179</v>
      </c>
      <c r="P1511" s="83">
        <v>41566.459629629629</v>
      </c>
      <c r="Q1511" s="81" t="s">
        <v>1723</v>
      </c>
      <c r="R1511" s="81"/>
      <c r="S1511" s="81"/>
      <c r="T1511" s="81" t="s">
        <v>2393</v>
      </c>
      <c r="U1511" s="83">
        <v>41566.459629629629</v>
      </c>
      <c r="V1511" s="85" t="s">
        <v>3840</v>
      </c>
      <c r="W1511" s="81"/>
      <c r="X1511" s="81"/>
      <c r="Y1511" s="84" t="s">
        <v>5655</v>
      </c>
    </row>
    <row r="1512" spans="1:25">
      <c r="A1512" s="66" t="s">
        <v>407</v>
      </c>
      <c r="B1512" s="66" t="s">
        <v>326</v>
      </c>
      <c r="C1512" s="67"/>
      <c r="D1512" s="68"/>
      <c r="E1512" s="69"/>
      <c r="F1512" s="70"/>
      <c r="G1512" s="67"/>
      <c r="H1512" s="71"/>
      <c r="I1512" s="72"/>
      <c r="J1512" s="72"/>
      <c r="K1512" s="36"/>
      <c r="L1512" s="79"/>
      <c r="M1512" s="79"/>
      <c r="N1512" s="74"/>
      <c r="O1512" s="81" t="s">
        <v>622</v>
      </c>
      <c r="P1512" s="83">
        <v>41563.816736111112</v>
      </c>
      <c r="Q1512" s="81" t="s">
        <v>1584</v>
      </c>
      <c r="R1512" s="81"/>
      <c r="S1512" s="81"/>
      <c r="T1512" s="81" t="s">
        <v>2395</v>
      </c>
      <c r="U1512" s="83">
        <v>41563.816736111112</v>
      </c>
      <c r="V1512" s="85" t="s">
        <v>3672</v>
      </c>
      <c r="W1512" s="81"/>
      <c r="X1512" s="81"/>
      <c r="Y1512" s="84" t="s">
        <v>5487</v>
      </c>
    </row>
    <row r="1513" spans="1:25">
      <c r="A1513" s="66" t="s">
        <v>407</v>
      </c>
      <c r="B1513" s="66" t="s">
        <v>326</v>
      </c>
      <c r="C1513" s="67"/>
      <c r="D1513" s="68"/>
      <c r="E1513" s="69"/>
      <c r="F1513" s="70"/>
      <c r="G1513" s="67"/>
      <c r="H1513" s="71"/>
      <c r="I1513" s="72"/>
      <c r="J1513" s="72"/>
      <c r="K1513" s="36"/>
      <c r="L1513" s="79"/>
      <c r="M1513" s="79"/>
      <c r="N1513" s="74"/>
      <c r="O1513" s="81" t="s">
        <v>622</v>
      </c>
      <c r="P1513" s="83">
        <v>41563.857418981483</v>
      </c>
      <c r="Q1513" s="81" t="s">
        <v>1585</v>
      </c>
      <c r="R1513" s="81"/>
      <c r="S1513" s="81"/>
      <c r="T1513" s="81" t="s">
        <v>2393</v>
      </c>
      <c r="U1513" s="83">
        <v>41563.857418981483</v>
      </c>
      <c r="V1513" s="85" t="s">
        <v>3673</v>
      </c>
      <c r="W1513" s="81"/>
      <c r="X1513" s="81"/>
      <c r="Y1513" s="84" t="s">
        <v>5488</v>
      </c>
    </row>
    <row r="1514" spans="1:25">
      <c r="A1514" s="66" t="s">
        <v>407</v>
      </c>
      <c r="B1514" s="66" t="s">
        <v>326</v>
      </c>
      <c r="C1514" s="67"/>
      <c r="D1514" s="68"/>
      <c r="E1514" s="69"/>
      <c r="F1514" s="70"/>
      <c r="G1514" s="67"/>
      <c r="H1514" s="71"/>
      <c r="I1514" s="72"/>
      <c r="J1514" s="72"/>
      <c r="K1514" s="36"/>
      <c r="L1514" s="79"/>
      <c r="M1514" s="79"/>
      <c r="N1514" s="74"/>
      <c r="O1514" s="81" t="s">
        <v>622</v>
      </c>
      <c r="P1514" s="83">
        <v>41564.759618055556</v>
      </c>
      <c r="Q1514" s="81" t="s">
        <v>1724</v>
      </c>
      <c r="R1514" s="81"/>
      <c r="S1514" s="81"/>
      <c r="T1514" s="81" t="s">
        <v>2393</v>
      </c>
      <c r="U1514" s="83">
        <v>41564.759618055556</v>
      </c>
      <c r="V1514" s="85" t="s">
        <v>3841</v>
      </c>
      <c r="W1514" s="81"/>
      <c r="X1514" s="81"/>
      <c r="Y1514" s="84" t="s">
        <v>5656</v>
      </c>
    </row>
    <row r="1515" spans="1:25">
      <c r="A1515" s="66" t="s">
        <v>407</v>
      </c>
      <c r="B1515" s="66" t="s">
        <v>326</v>
      </c>
      <c r="C1515" s="67"/>
      <c r="D1515" s="68"/>
      <c r="E1515" s="69"/>
      <c r="F1515" s="70"/>
      <c r="G1515" s="67"/>
      <c r="H1515" s="71"/>
      <c r="I1515" s="72"/>
      <c r="J1515" s="72"/>
      <c r="K1515" s="36"/>
      <c r="L1515" s="79"/>
      <c r="M1515" s="79"/>
      <c r="N1515" s="74"/>
      <c r="O1515" s="81" t="s">
        <v>622</v>
      </c>
      <c r="P1515" s="83">
        <v>41567.566377314812</v>
      </c>
      <c r="Q1515" s="81" t="s">
        <v>1725</v>
      </c>
      <c r="R1515" s="81"/>
      <c r="S1515" s="81"/>
      <c r="T1515" s="81" t="s">
        <v>2529</v>
      </c>
      <c r="U1515" s="83">
        <v>41567.566377314812</v>
      </c>
      <c r="V1515" s="85" t="s">
        <v>3842</v>
      </c>
      <c r="W1515" s="81"/>
      <c r="X1515" s="81"/>
      <c r="Y1515" s="84" t="s">
        <v>5657</v>
      </c>
    </row>
    <row r="1516" spans="1:25">
      <c r="A1516" s="66" t="s">
        <v>440</v>
      </c>
      <c r="B1516" s="66" t="s">
        <v>326</v>
      </c>
      <c r="C1516" s="67"/>
      <c r="D1516" s="68"/>
      <c r="E1516" s="69"/>
      <c r="F1516" s="70"/>
      <c r="G1516" s="67"/>
      <c r="H1516" s="71"/>
      <c r="I1516" s="72"/>
      <c r="J1516" s="72"/>
      <c r="K1516" s="36"/>
      <c r="L1516" s="79"/>
      <c r="M1516" s="79"/>
      <c r="N1516" s="74"/>
      <c r="O1516" s="81" t="s">
        <v>622</v>
      </c>
      <c r="P1516" s="83">
        <v>41567.084039351852</v>
      </c>
      <c r="Q1516" s="81" t="s">
        <v>1349</v>
      </c>
      <c r="R1516" s="81"/>
      <c r="S1516" s="81"/>
      <c r="T1516" s="81" t="s">
        <v>2393</v>
      </c>
      <c r="U1516" s="83">
        <v>41567.084039351852</v>
      </c>
      <c r="V1516" s="85" t="s">
        <v>3380</v>
      </c>
      <c r="W1516" s="81"/>
      <c r="X1516" s="81"/>
      <c r="Y1516" s="84" t="s">
        <v>5195</v>
      </c>
    </row>
    <row r="1517" spans="1:25">
      <c r="A1517" s="66" t="s">
        <v>446</v>
      </c>
      <c r="B1517" s="66" t="s">
        <v>326</v>
      </c>
      <c r="C1517" s="67"/>
      <c r="D1517" s="68"/>
      <c r="E1517" s="69"/>
      <c r="F1517" s="70"/>
      <c r="G1517" s="67"/>
      <c r="H1517" s="71"/>
      <c r="I1517" s="72"/>
      <c r="J1517" s="72"/>
      <c r="K1517" s="36"/>
      <c r="L1517" s="79"/>
      <c r="M1517" s="79"/>
      <c r="N1517" s="74"/>
      <c r="O1517" s="81" t="s">
        <v>622</v>
      </c>
      <c r="P1517" s="83">
        <v>41563.748310185183</v>
      </c>
      <c r="Q1517" s="81" t="s">
        <v>1726</v>
      </c>
      <c r="R1517" s="81"/>
      <c r="S1517" s="81"/>
      <c r="T1517" s="81" t="s">
        <v>2393</v>
      </c>
      <c r="U1517" s="83">
        <v>41563.748310185183</v>
      </c>
      <c r="V1517" s="85" t="s">
        <v>3843</v>
      </c>
      <c r="W1517" s="81"/>
      <c r="X1517" s="81"/>
      <c r="Y1517" s="84" t="s">
        <v>5658</v>
      </c>
    </row>
    <row r="1518" spans="1:25">
      <c r="A1518" s="66" t="s">
        <v>493</v>
      </c>
      <c r="B1518" s="66" t="s">
        <v>326</v>
      </c>
      <c r="C1518" s="67"/>
      <c r="D1518" s="68"/>
      <c r="E1518" s="69"/>
      <c r="F1518" s="70"/>
      <c r="G1518" s="67"/>
      <c r="H1518" s="71"/>
      <c r="I1518" s="72"/>
      <c r="J1518" s="72"/>
      <c r="K1518" s="36"/>
      <c r="L1518" s="79"/>
      <c r="M1518" s="79"/>
      <c r="N1518" s="74"/>
      <c r="O1518" s="81" t="s">
        <v>622</v>
      </c>
      <c r="P1518" s="83">
        <v>41564.548182870371</v>
      </c>
      <c r="Q1518" s="81" t="s">
        <v>748</v>
      </c>
      <c r="R1518" s="81"/>
      <c r="S1518" s="81"/>
      <c r="T1518" s="81" t="s">
        <v>2393</v>
      </c>
      <c r="U1518" s="83">
        <v>41564.548182870371</v>
      </c>
      <c r="V1518" s="85" t="s">
        <v>3844</v>
      </c>
      <c r="W1518" s="81"/>
      <c r="X1518" s="81"/>
      <c r="Y1518" s="84" t="s">
        <v>5659</v>
      </c>
    </row>
    <row r="1519" spans="1:25">
      <c r="A1519" s="66" t="s">
        <v>233</v>
      </c>
      <c r="B1519" s="66" t="s">
        <v>482</v>
      </c>
      <c r="C1519" s="67"/>
      <c r="D1519" s="68"/>
      <c r="E1519" s="69"/>
      <c r="F1519" s="70"/>
      <c r="G1519" s="67"/>
      <c r="H1519" s="71"/>
      <c r="I1519" s="72"/>
      <c r="J1519" s="72"/>
      <c r="K1519" s="36"/>
      <c r="L1519" s="79"/>
      <c r="M1519" s="79"/>
      <c r="N1519" s="74"/>
      <c r="O1519" s="81" t="s">
        <v>622</v>
      </c>
      <c r="P1519" s="83">
        <v>41563.860081018516</v>
      </c>
      <c r="Q1519" s="81" t="s">
        <v>1727</v>
      </c>
      <c r="R1519" s="81"/>
      <c r="S1519" s="81"/>
      <c r="T1519" s="81" t="s">
        <v>2393</v>
      </c>
      <c r="U1519" s="83">
        <v>41563.860081018516</v>
      </c>
      <c r="V1519" s="85" t="s">
        <v>3845</v>
      </c>
      <c r="W1519" s="81">
        <v>38.916585619999999</v>
      </c>
      <c r="X1519" s="81">
        <v>-77.043533240000002</v>
      </c>
      <c r="Y1519" s="84" t="s">
        <v>5660</v>
      </c>
    </row>
    <row r="1520" spans="1:25">
      <c r="A1520" s="66" t="s">
        <v>339</v>
      </c>
      <c r="B1520" s="66" t="s">
        <v>482</v>
      </c>
      <c r="C1520" s="67"/>
      <c r="D1520" s="68"/>
      <c r="E1520" s="69"/>
      <c r="F1520" s="70"/>
      <c r="G1520" s="67"/>
      <c r="H1520" s="71"/>
      <c r="I1520" s="72"/>
      <c r="J1520" s="72"/>
      <c r="K1520" s="36"/>
      <c r="L1520" s="79"/>
      <c r="M1520" s="79"/>
      <c r="N1520" s="74"/>
      <c r="O1520" s="81" t="s">
        <v>622</v>
      </c>
      <c r="P1520" s="83">
        <v>41564.93341435185</v>
      </c>
      <c r="Q1520" s="81" t="s">
        <v>1728</v>
      </c>
      <c r="R1520" s="81"/>
      <c r="S1520" s="81"/>
      <c r="T1520" s="81" t="s">
        <v>2523</v>
      </c>
      <c r="U1520" s="83">
        <v>41564.93341435185</v>
      </c>
      <c r="V1520" s="85" t="s">
        <v>3846</v>
      </c>
      <c r="W1520" s="81"/>
      <c r="X1520" s="81"/>
      <c r="Y1520" s="84" t="s">
        <v>5661</v>
      </c>
    </row>
    <row r="1521" spans="1:25">
      <c r="A1521" s="66" t="s">
        <v>355</v>
      </c>
      <c r="B1521" s="66" t="s">
        <v>482</v>
      </c>
      <c r="C1521" s="67"/>
      <c r="D1521" s="68"/>
      <c r="E1521" s="69"/>
      <c r="F1521" s="70"/>
      <c r="G1521" s="67"/>
      <c r="H1521" s="71"/>
      <c r="I1521" s="72"/>
      <c r="J1521" s="72"/>
      <c r="K1521" s="36"/>
      <c r="L1521" s="79"/>
      <c r="M1521" s="79"/>
      <c r="N1521" s="74"/>
      <c r="O1521" s="81" t="s">
        <v>621</v>
      </c>
      <c r="P1521" s="83">
        <v>41566.759710648148</v>
      </c>
      <c r="Q1521" s="81" t="s">
        <v>909</v>
      </c>
      <c r="R1521" s="85" t="s">
        <v>2182</v>
      </c>
      <c r="S1521" s="81" t="s">
        <v>2355</v>
      </c>
      <c r="T1521" s="81" t="s">
        <v>2393</v>
      </c>
      <c r="U1521" s="83">
        <v>41566.759710648148</v>
      </c>
      <c r="V1521" s="85" t="s">
        <v>2871</v>
      </c>
      <c r="W1521" s="81"/>
      <c r="X1521" s="81"/>
      <c r="Y1521" s="84" t="s">
        <v>4686</v>
      </c>
    </row>
    <row r="1522" spans="1:25">
      <c r="A1522" s="66" t="s">
        <v>358</v>
      </c>
      <c r="B1522" s="66" t="s">
        <v>482</v>
      </c>
      <c r="C1522" s="67"/>
      <c r="D1522" s="68"/>
      <c r="E1522" s="69"/>
      <c r="F1522" s="70"/>
      <c r="G1522" s="67"/>
      <c r="H1522" s="71"/>
      <c r="I1522" s="72"/>
      <c r="J1522" s="72"/>
      <c r="K1522" s="36"/>
      <c r="L1522" s="79"/>
      <c r="M1522" s="79"/>
      <c r="N1522" s="74"/>
      <c r="O1522" s="81" t="s">
        <v>622</v>
      </c>
      <c r="P1522" s="83">
        <v>41563.821319444447</v>
      </c>
      <c r="Q1522" s="81" t="s">
        <v>1729</v>
      </c>
      <c r="R1522" s="81"/>
      <c r="S1522" s="81"/>
      <c r="T1522" s="81" t="s">
        <v>2393</v>
      </c>
      <c r="U1522" s="83">
        <v>41563.821319444447</v>
      </c>
      <c r="V1522" s="85" t="s">
        <v>3847</v>
      </c>
      <c r="W1522" s="81"/>
      <c r="X1522" s="81"/>
      <c r="Y1522" s="84" t="s">
        <v>5662</v>
      </c>
    </row>
    <row r="1523" spans="1:25">
      <c r="A1523" s="66" t="s">
        <v>407</v>
      </c>
      <c r="B1523" s="66" t="s">
        <v>482</v>
      </c>
      <c r="C1523" s="67"/>
      <c r="D1523" s="68"/>
      <c r="E1523" s="69"/>
      <c r="F1523" s="70"/>
      <c r="G1523" s="67"/>
      <c r="H1523" s="71"/>
      <c r="I1523" s="72"/>
      <c r="J1523" s="72"/>
      <c r="K1523" s="36"/>
      <c r="L1523" s="79"/>
      <c r="M1523" s="79"/>
      <c r="N1523" s="74"/>
      <c r="O1523" s="81" t="s">
        <v>622</v>
      </c>
      <c r="P1523" s="83">
        <v>41566.728171296294</v>
      </c>
      <c r="Q1523" s="81" t="s">
        <v>1578</v>
      </c>
      <c r="R1523" s="81"/>
      <c r="S1523" s="81"/>
      <c r="T1523" s="81" t="s">
        <v>2514</v>
      </c>
      <c r="U1523" s="83">
        <v>41566.728171296294</v>
      </c>
      <c r="V1523" s="85" t="s">
        <v>3665</v>
      </c>
      <c r="W1523" s="81"/>
      <c r="X1523" s="81"/>
      <c r="Y1523" s="84" t="s">
        <v>5480</v>
      </c>
    </row>
    <row r="1524" spans="1:25">
      <c r="A1524" s="66" t="s">
        <v>440</v>
      </c>
      <c r="B1524" s="66" t="s">
        <v>482</v>
      </c>
      <c r="C1524" s="67"/>
      <c r="D1524" s="68"/>
      <c r="E1524" s="69"/>
      <c r="F1524" s="70"/>
      <c r="G1524" s="67"/>
      <c r="H1524" s="71"/>
      <c r="I1524" s="72"/>
      <c r="J1524" s="72"/>
      <c r="K1524" s="36"/>
      <c r="L1524" s="79"/>
      <c r="M1524" s="79"/>
      <c r="N1524" s="74"/>
      <c r="O1524" s="81" t="s">
        <v>622</v>
      </c>
      <c r="P1524" s="83">
        <v>41566.647743055553</v>
      </c>
      <c r="Q1524" s="81" t="s">
        <v>851</v>
      </c>
      <c r="R1524" s="85" t="s">
        <v>2178</v>
      </c>
      <c r="S1524" s="81" t="s">
        <v>2353</v>
      </c>
      <c r="T1524" s="81" t="s">
        <v>2393</v>
      </c>
      <c r="U1524" s="83">
        <v>41566.647743055553</v>
      </c>
      <c r="V1524" s="85" t="s">
        <v>3848</v>
      </c>
      <c r="W1524" s="81"/>
      <c r="X1524" s="81"/>
      <c r="Y1524" s="84" t="s">
        <v>5663</v>
      </c>
    </row>
    <row r="1525" spans="1:25">
      <c r="A1525" s="66" t="s">
        <v>440</v>
      </c>
      <c r="B1525" s="66" t="s">
        <v>482</v>
      </c>
      <c r="C1525" s="67"/>
      <c r="D1525" s="68"/>
      <c r="E1525" s="69"/>
      <c r="F1525" s="70"/>
      <c r="G1525" s="67"/>
      <c r="H1525" s="71"/>
      <c r="I1525" s="72"/>
      <c r="J1525" s="72"/>
      <c r="K1525" s="36"/>
      <c r="L1525" s="79"/>
      <c r="M1525" s="79"/>
      <c r="N1525" s="74"/>
      <c r="O1525" s="81" t="s">
        <v>622</v>
      </c>
      <c r="P1525" s="83">
        <v>41567.084039351852</v>
      </c>
      <c r="Q1525" s="81" t="s">
        <v>1349</v>
      </c>
      <c r="R1525" s="81"/>
      <c r="S1525" s="81"/>
      <c r="T1525" s="81" t="s">
        <v>2393</v>
      </c>
      <c r="U1525" s="83">
        <v>41567.084039351852</v>
      </c>
      <c r="V1525" s="85" t="s">
        <v>3380</v>
      </c>
      <c r="W1525" s="81"/>
      <c r="X1525" s="81"/>
      <c r="Y1525" s="84" t="s">
        <v>5195</v>
      </c>
    </row>
    <row r="1526" spans="1:25">
      <c r="A1526" s="66" t="s">
        <v>440</v>
      </c>
      <c r="B1526" s="66" t="s">
        <v>482</v>
      </c>
      <c r="C1526" s="67"/>
      <c r="D1526" s="68"/>
      <c r="E1526" s="69"/>
      <c r="F1526" s="70"/>
      <c r="G1526" s="67"/>
      <c r="H1526" s="71"/>
      <c r="I1526" s="72"/>
      <c r="J1526" s="72"/>
      <c r="K1526" s="36"/>
      <c r="L1526" s="79"/>
      <c r="M1526" s="79"/>
      <c r="N1526" s="74"/>
      <c r="O1526" s="81" t="s">
        <v>622</v>
      </c>
      <c r="P1526" s="83">
        <v>41567.830474537041</v>
      </c>
      <c r="Q1526" s="81" t="s">
        <v>1225</v>
      </c>
      <c r="R1526" s="81"/>
      <c r="S1526" s="81"/>
      <c r="T1526" s="81" t="s">
        <v>2393</v>
      </c>
      <c r="U1526" s="83">
        <v>41567.830474537041</v>
      </c>
      <c r="V1526" s="85" t="s">
        <v>3849</v>
      </c>
      <c r="W1526" s="81"/>
      <c r="X1526" s="81"/>
      <c r="Y1526" s="84" t="s">
        <v>5664</v>
      </c>
    </row>
    <row r="1527" spans="1:25">
      <c r="A1527" s="66" t="s">
        <v>440</v>
      </c>
      <c r="B1527" s="66" t="s">
        <v>482</v>
      </c>
      <c r="C1527" s="67"/>
      <c r="D1527" s="68"/>
      <c r="E1527" s="69"/>
      <c r="F1527" s="70"/>
      <c r="G1527" s="67"/>
      <c r="H1527" s="71"/>
      <c r="I1527" s="72"/>
      <c r="J1527" s="72"/>
      <c r="K1527" s="36"/>
      <c r="L1527" s="79"/>
      <c r="M1527" s="79"/>
      <c r="N1527" s="74"/>
      <c r="O1527" s="81" t="s">
        <v>622</v>
      </c>
      <c r="P1527" s="83">
        <v>41567.845902777779</v>
      </c>
      <c r="Q1527" s="81" t="s">
        <v>1589</v>
      </c>
      <c r="R1527" s="81"/>
      <c r="S1527" s="81"/>
      <c r="T1527" s="81" t="s">
        <v>2393</v>
      </c>
      <c r="U1527" s="83">
        <v>41567.845902777779</v>
      </c>
      <c r="V1527" s="85" t="s">
        <v>3677</v>
      </c>
      <c r="W1527" s="81"/>
      <c r="X1527" s="81"/>
      <c r="Y1527" s="84" t="s">
        <v>5492</v>
      </c>
    </row>
    <row r="1528" spans="1:25">
      <c r="A1528" s="66" t="s">
        <v>446</v>
      </c>
      <c r="B1528" s="66" t="s">
        <v>482</v>
      </c>
      <c r="C1528" s="67"/>
      <c r="D1528" s="68"/>
      <c r="E1528" s="69"/>
      <c r="F1528" s="70"/>
      <c r="G1528" s="67"/>
      <c r="H1528" s="71"/>
      <c r="I1528" s="72"/>
      <c r="J1528" s="72"/>
      <c r="K1528" s="36"/>
      <c r="L1528" s="79"/>
      <c r="M1528" s="79"/>
      <c r="N1528" s="74"/>
      <c r="O1528" s="81" t="s">
        <v>622</v>
      </c>
      <c r="P1528" s="83">
        <v>41563.923773148148</v>
      </c>
      <c r="Q1528" s="81" t="s">
        <v>1730</v>
      </c>
      <c r="R1528" s="81"/>
      <c r="S1528" s="81"/>
      <c r="T1528" s="81" t="s">
        <v>2393</v>
      </c>
      <c r="U1528" s="83">
        <v>41563.923773148148</v>
      </c>
      <c r="V1528" s="85" t="s">
        <v>3850</v>
      </c>
      <c r="W1528" s="81"/>
      <c r="X1528" s="81"/>
      <c r="Y1528" s="84" t="s">
        <v>5665</v>
      </c>
    </row>
    <row r="1529" spans="1:25">
      <c r="A1529" s="66" t="s">
        <v>446</v>
      </c>
      <c r="B1529" s="66" t="s">
        <v>482</v>
      </c>
      <c r="C1529" s="67"/>
      <c r="D1529" s="68"/>
      <c r="E1529" s="69"/>
      <c r="F1529" s="70"/>
      <c r="G1529" s="67"/>
      <c r="H1529" s="71"/>
      <c r="I1529" s="72"/>
      <c r="J1529" s="72"/>
      <c r="K1529" s="36"/>
      <c r="L1529" s="79"/>
      <c r="M1529" s="79"/>
      <c r="N1529" s="74"/>
      <c r="O1529" s="81" t="s">
        <v>622</v>
      </c>
      <c r="P1529" s="83">
        <v>41563.924699074072</v>
      </c>
      <c r="Q1529" s="81" t="s">
        <v>1731</v>
      </c>
      <c r="R1529" s="81"/>
      <c r="S1529" s="81"/>
      <c r="T1529" s="81" t="s">
        <v>2393</v>
      </c>
      <c r="U1529" s="83">
        <v>41563.924699074072</v>
      </c>
      <c r="V1529" s="85" t="s">
        <v>3851</v>
      </c>
      <c r="W1529" s="81"/>
      <c r="X1529" s="81"/>
      <c r="Y1529" s="84" t="s">
        <v>5666</v>
      </c>
    </row>
    <row r="1530" spans="1:25">
      <c r="A1530" s="66" t="s">
        <v>446</v>
      </c>
      <c r="B1530" s="66" t="s">
        <v>482</v>
      </c>
      <c r="C1530" s="67"/>
      <c r="D1530" s="68"/>
      <c r="E1530" s="69"/>
      <c r="F1530" s="70"/>
      <c r="G1530" s="67"/>
      <c r="H1530" s="71"/>
      <c r="I1530" s="72"/>
      <c r="J1530" s="72"/>
      <c r="K1530" s="36"/>
      <c r="L1530" s="79"/>
      <c r="M1530" s="79"/>
      <c r="N1530" s="74"/>
      <c r="O1530" s="81" t="s">
        <v>622</v>
      </c>
      <c r="P1530" s="83">
        <v>41563.926087962966</v>
      </c>
      <c r="Q1530" s="81" t="s">
        <v>1732</v>
      </c>
      <c r="R1530" s="81"/>
      <c r="S1530" s="81"/>
      <c r="T1530" s="81" t="s">
        <v>2393</v>
      </c>
      <c r="U1530" s="83">
        <v>41563.926087962966</v>
      </c>
      <c r="V1530" s="85" t="s">
        <v>3852</v>
      </c>
      <c r="W1530" s="81"/>
      <c r="X1530" s="81"/>
      <c r="Y1530" s="84" t="s">
        <v>5667</v>
      </c>
    </row>
    <row r="1531" spans="1:25">
      <c r="A1531" s="66" t="s">
        <v>446</v>
      </c>
      <c r="B1531" s="66" t="s">
        <v>482</v>
      </c>
      <c r="C1531" s="67"/>
      <c r="D1531" s="68"/>
      <c r="E1531" s="69"/>
      <c r="F1531" s="70"/>
      <c r="G1531" s="67"/>
      <c r="H1531" s="71"/>
      <c r="I1531" s="72"/>
      <c r="J1531" s="72"/>
      <c r="K1531" s="36"/>
      <c r="L1531" s="79"/>
      <c r="M1531" s="79"/>
      <c r="N1531" s="74"/>
      <c r="O1531" s="81" t="s">
        <v>622</v>
      </c>
      <c r="P1531" s="83">
        <v>41564.833981481483</v>
      </c>
      <c r="Q1531" s="81" t="s">
        <v>1733</v>
      </c>
      <c r="R1531" s="81"/>
      <c r="S1531" s="81"/>
      <c r="T1531" s="81" t="s">
        <v>2411</v>
      </c>
      <c r="U1531" s="83">
        <v>41564.833981481483</v>
      </c>
      <c r="V1531" s="85" t="s">
        <v>3853</v>
      </c>
      <c r="W1531" s="81"/>
      <c r="X1531" s="81"/>
      <c r="Y1531" s="84" t="s">
        <v>5668</v>
      </c>
    </row>
    <row r="1532" spans="1:25">
      <c r="A1532" s="66" t="s">
        <v>446</v>
      </c>
      <c r="B1532" s="66" t="s">
        <v>482</v>
      </c>
      <c r="C1532" s="67"/>
      <c r="D1532" s="68"/>
      <c r="E1532" s="69"/>
      <c r="F1532" s="70"/>
      <c r="G1532" s="67"/>
      <c r="H1532" s="71"/>
      <c r="I1532" s="72"/>
      <c r="J1532" s="72"/>
      <c r="K1532" s="36"/>
      <c r="L1532" s="79"/>
      <c r="M1532" s="79"/>
      <c r="N1532" s="74"/>
      <c r="O1532" s="81" t="s">
        <v>622</v>
      </c>
      <c r="P1532" s="83">
        <v>41566.073912037034</v>
      </c>
      <c r="Q1532" s="81" t="s">
        <v>1734</v>
      </c>
      <c r="R1532" s="81"/>
      <c r="S1532" s="81"/>
      <c r="T1532" s="81" t="s">
        <v>2393</v>
      </c>
      <c r="U1532" s="83">
        <v>41566.073912037034</v>
      </c>
      <c r="V1532" s="85" t="s">
        <v>3854</v>
      </c>
      <c r="W1532" s="81"/>
      <c r="X1532" s="81"/>
      <c r="Y1532" s="84" t="s">
        <v>5669</v>
      </c>
    </row>
    <row r="1533" spans="1:25">
      <c r="A1533" s="66" t="s">
        <v>482</v>
      </c>
      <c r="B1533" s="66" t="s">
        <v>494</v>
      </c>
      <c r="C1533" s="67"/>
      <c r="D1533" s="68"/>
      <c r="E1533" s="69"/>
      <c r="F1533" s="70"/>
      <c r="G1533" s="67"/>
      <c r="H1533" s="71"/>
      <c r="I1533" s="72"/>
      <c r="J1533" s="72"/>
      <c r="K1533" s="36"/>
      <c r="L1533" s="79"/>
      <c r="M1533" s="79"/>
      <c r="N1533" s="74"/>
      <c r="O1533" s="81" t="s">
        <v>622</v>
      </c>
      <c r="P1533" s="83">
        <v>41564.618425925924</v>
      </c>
      <c r="Q1533" s="81" t="s">
        <v>1735</v>
      </c>
      <c r="R1533" s="81"/>
      <c r="S1533" s="81"/>
      <c r="T1533" s="81" t="s">
        <v>2393</v>
      </c>
      <c r="U1533" s="83">
        <v>41564.618425925924</v>
      </c>
      <c r="V1533" s="85" t="s">
        <v>3855</v>
      </c>
      <c r="W1533" s="81"/>
      <c r="X1533" s="81"/>
      <c r="Y1533" s="84" t="s">
        <v>5670</v>
      </c>
    </row>
    <row r="1534" spans="1:25">
      <c r="A1534" s="66" t="s">
        <v>482</v>
      </c>
      <c r="B1534" s="66" t="s">
        <v>494</v>
      </c>
      <c r="C1534" s="67"/>
      <c r="D1534" s="68"/>
      <c r="E1534" s="69"/>
      <c r="F1534" s="70"/>
      <c r="G1534" s="67"/>
      <c r="H1534" s="71"/>
      <c r="I1534" s="72"/>
      <c r="J1534" s="72"/>
      <c r="K1534" s="36"/>
      <c r="L1534" s="79"/>
      <c r="M1534" s="79"/>
      <c r="N1534" s="74"/>
      <c r="O1534" s="81" t="s">
        <v>622</v>
      </c>
      <c r="P1534" s="83">
        <v>41564.629803240743</v>
      </c>
      <c r="Q1534" s="81" t="s">
        <v>1736</v>
      </c>
      <c r="R1534" s="81"/>
      <c r="S1534" s="81"/>
      <c r="T1534" s="81" t="s">
        <v>2393</v>
      </c>
      <c r="U1534" s="83">
        <v>41564.629803240743</v>
      </c>
      <c r="V1534" s="85" t="s">
        <v>3856</v>
      </c>
      <c r="W1534" s="81"/>
      <c r="X1534" s="81"/>
      <c r="Y1534" s="84" t="s">
        <v>5671</v>
      </c>
    </row>
    <row r="1535" spans="1:25">
      <c r="A1535" s="66" t="s">
        <v>482</v>
      </c>
      <c r="B1535" s="66" t="s">
        <v>355</v>
      </c>
      <c r="C1535" s="67"/>
      <c r="D1535" s="68"/>
      <c r="E1535" s="69"/>
      <c r="F1535" s="70"/>
      <c r="G1535" s="67"/>
      <c r="H1535" s="71"/>
      <c r="I1535" s="72"/>
      <c r="J1535" s="72"/>
      <c r="K1535" s="36"/>
      <c r="L1535" s="79"/>
      <c r="M1535" s="79"/>
      <c r="N1535" s="74"/>
      <c r="O1535" s="81" t="s">
        <v>621</v>
      </c>
      <c r="P1535" s="83">
        <v>41564.974895833337</v>
      </c>
      <c r="Q1535" s="81" t="s">
        <v>1737</v>
      </c>
      <c r="R1535" s="81"/>
      <c r="S1535" s="81"/>
      <c r="T1535" s="81" t="s">
        <v>2393</v>
      </c>
      <c r="U1535" s="83">
        <v>41564.974895833337</v>
      </c>
      <c r="V1535" s="85" t="s">
        <v>3857</v>
      </c>
      <c r="W1535" s="81"/>
      <c r="X1535" s="81"/>
      <c r="Y1535" s="84" t="s">
        <v>5672</v>
      </c>
    </row>
    <row r="1536" spans="1:25">
      <c r="A1536" s="66" t="s">
        <v>482</v>
      </c>
      <c r="B1536" s="66" t="s">
        <v>482</v>
      </c>
      <c r="C1536" s="67"/>
      <c r="D1536" s="68"/>
      <c r="E1536" s="69"/>
      <c r="F1536" s="70"/>
      <c r="G1536" s="67"/>
      <c r="H1536" s="71"/>
      <c r="I1536" s="72"/>
      <c r="J1536" s="72"/>
      <c r="K1536" s="36"/>
      <c r="L1536" s="79"/>
      <c r="M1536" s="79"/>
      <c r="N1536" s="74"/>
      <c r="O1536" s="81" t="s">
        <v>179</v>
      </c>
      <c r="P1536" s="83">
        <v>41565.770300925928</v>
      </c>
      <c r="Q1536" s="81" t="s">
        <v>1738</v>
      </c>
      <c r="R1536" s="81"/>
      <c r="S1536" s="81"/>
      <c r="T1536" s="81" t="s">
        <v>2393</v>
      </c>
      <c r="U1536" s="83">
        <v>41565.770300925928</v>
      </c>
      <c r="V1536" s="85" t="s">
        <v>3858</v>
      </c>
      <c r="W1536" s="81"/>
      <c r="X1536" s="81"/>
      <c r="Y1536" s="84" t="s">
        <v>5673</v>
      </c>
    </row>
    <row r="1537" spans="1:25">
      <c r="A1537" s="66" t="s">
        <v>482</v>
      </c>
      <c r="B1537" s="66" t="s">
        <v>504</v>
      </c>
      <c r="C1537" s="67"/>
      <c r="D1537" s="68"/>
      <c r="E1537" s="69"/>
      <c r="F1537" s="70"/>
      <c r="G1537" s="67"/>
      <c r="H1537" s="71"/>
      <c r="I1537" s="72"/>
      <c r="J1537" s="72"/>
      <c r="K1537" s="36"/>
      <c r="L1537" s="79"/>
      <c r="M1537" s="79"/>
      <c r="N1537" s="74"/>
      <c r="O1537" s="81" t="s">
        <v>622</v>
      </c>
      <c r="P1537" s="83">
        <v>41566.521550925929</v>
      </c>
      <c r="Q1537" s="81" t="s">
        <v>1739</v>
      </c>
      <c r="R1537" s="85" t="s">
        <v>2178</v>
      </c>
      <c r="S1537" s="81" t="s">
        <v>2353</v>
      </c>
      <c r="T1537" s="81" t="s">
        <v>2393</v>
      </c>
      <c r="U1537" s="83">
        <v>41566.521550925929</v>
      </c>
      <c r="V1537" s="85" t="s">
        <v>3859</v>
      </c>
      <c r="W1537" s="81"/>
      <c r="X1537" s="81"/>
      <c r="Y1537" s="84" t="s">
        <v>5674</v>
      </c>
    </row>
    <row r="1538" spans="1:25">
      <c r="A1538" s="66" t="s">
        <v>482</v>
      </c>
      <c r="B1538" s="66" t="s">
        <v>497</v>
      </c>
      <c r="C1538" s="67"/>
      <c r="D1538" s="68"/>
      <c r="E1538" s="69"/>
      <c r="F1538" s="70"/>
      <c r="G1538" s="67"/>
      <c r="H1538" s="71"/>
      <c r="I1538" s="72"/>
      <c r="J1538" s="72"/>
      <c r="K1538" s="36"/>
      <c r="L1538" s="79"/>
      <c r="M1538" s="79"/>
      <c r="N1538" s="74"/>
      <c r="O1538" s="81" t="s">
        <v>622</v>
      </c>
      <c r="P1538" s="83">
        <v>41566.656076388892</v>
      </c>
      <c r="Q1538" s="81" t="s">
        <v>883</v>
      </c>
      <c r="R1538" s="81"/>
      <c r="S1538" s="81"/>
      <c r="T1538" s="81" t="s">
        <v>2393</v>
      </c>
      <c r="U1538" s="83">
        <v>41566.656076388892</v>
      </c>
      <c r="V1538" s="85" t="s">
        <v>3692</v>
      </c>
      <c r="W1538" s="81"/>
      <c r="X1538" s="81"/>
      <c r="Y1538" s="84" t="s">
        <v>5507</v>
      </c>
    </row>
    <row r="1539" spans="1:25">
      <c r="A1539" s="66" t="s">
        <v>482</v>
      </c>
      <c r="B1539" s="66" t="s">
        <v>482</v>
      </c>
      <c r="C1539" s="67"/>
      <c r="D1539" s="68"/>
      <c r="E1539" s="69"/>
      <c r="F1539" s="70"/>
      <c r="G1539" s="67"/>
      <c r="H1539" s="71"/>
      <c r="I1539" s="72"/>
      <c r="J1539" s="72"/>
      <c r="K1539" s="36"/>
      <c r="L1539" s="79"/>
      <c r="M1539" s="79"/>
      <c r="N1539" s="74"/>
      <c r="O1539" s="81" t="s">
        <v>179</v>
      </c>
      <c r="P1539" s="83">
        <v>41567.723136574074</v>
      </c>
      <c r="Q1539" s="81" t="s">
        <v>1740</v>
      </c>
      <c r="R1539" s="81"/>
      <c r="S1539" s="81"/>
      <c r="T1539" s="81" t="s">
        <v>2393</v>
      </c>
      <c r="U1539" s="83">
        <v>41567.723136574074</v>
      </c>
      <c r="V1539" s="85" t="s">
        <v>3860</v>
      </c>
      <c r="W1539" s="81"/>
      <c r="X1539" s="81"/>
      <c r="Y1539" s="84" t="s">
        <v>5675</v>
      </c>
    </row>
    <row r="1540" spans="1:25">
      <c r="A1540" s="66" t="s">
        <v>482</v>
      </c>
      <c r="B1540" s="66" t="s">
        <v>494</v>
      </c>
      <c r="C1540" s="67"/>
      <c r="D1540" s="68"/>
      <c r="E1540" s="69"/>
      <c r="F1540" s="70"/>
      <c r="G1540" s="67"/>
      <c r="H1540" s="71"/>
      <c r="I1540" s="72"/>
      <c r="J1540" s="72"/>
      <c r="K1540" s="36"/>
      <c r="L1540" s="79"/>
      <c r="M1540" s="79"/>
      <c r="N1540" s="74"/>
      <c r="O1540" s="81" t="s">
        <v>622</v>
      </c>
      <c r="P1540" s="83">
        <v>41568.885416666664</v>
      </c>
      <c r="Q1540" s="81" t="s">
        <v>1282</v>
      </c>
      <c r="R1540" s="85" t="s">
        <v>2246</v>
      </c>
      <c r="S1540" s="81" t="s">
        <v>2366</v>
      </c>
      <c r="T1540" s="81" t="s">
        <v>2413</v>
      </c>
      <c r="U1540" s="83">
        <v>41568.885416666664</v>
      </c>
      <c r="V1540" s="85" t="s">
        <v>3861</v>
      </c>
      <c r="W1540" s="81"/>
      <c r="X1540" s="81"/>
      <c r="Y1540" s="84" t="s">
        <v>5676</v>
      </c>
    </row>
    <row r="1541" spans="1:25">
      <c r="A1541" s="66" t="s">
        <v>482</v>
      </c>
      <c r="B1541" s="66" t="s">
        <v>482</v>
      </c>
      <c r="C1541" s="67"/>
      <c r="D1541" s="68"/>
      <c r="E1541" s="69"/>
      <c r="F1541" s="70"/>
      <c r="G1541" s="67"/>
      <c r="H1541" s="71"/>
      <c r="I1541" s="72"/>
      <c r="J1541" s="72"/>
      <c r="K1541" s="36"/>
      <c r="L1541" s="79"/>
      <c r="M1541" s="79"/>
      <c r="N1541" s="74"/>
      <c r="O1541" s="81" t="s">
        <v>179</v>
      </c>
      <c r="P1541" s="83">
        <v>41570.018796296295</v>
      </c>
      <c r="Q1541" s="81" t="s">
        <v>1741</v>
      </c>
      <c r="R1541" s="81"/>
      <c r="S1541" s="81"/>
      <c r="T1541" s="81" t="s">
        <v>2393</v>
      </c>
      <c r="U1541" s="83">
        <v>41570.018796296295</v>
      </c>
      <c r="V1541" s="85" t="s">
        <v>3862</v>
      </c>
      <c r="W1541" s="81"/>
      <c r="X1541" s="81"/>
      <c r="Y1541" s="84" t="s">
        <v>5677</v>
      </c>
    </row>
    <row r="1542" spans="1:25">
      <c r="A1542" s="66" t="s">
        <v>482</v>
      </c>
      <c r="B1542" s="66" t="s">
        <v>489</v>
      </c>
      <c r="C1542" s="67"/>
      <c r="D1542" s="68"/>
      <c r="E1542" s="69"/>
      <c r="F1542" s="70"/>
      <c r="G1542" s="67"/>
      <c r="H1542" s="71"/>
      <c r="I1542" s="72"/>
      <c r="J1542" s="72"/>
      <c r="K1542" s="36"/>
      <c r="L1542" s="79"/>
      <c r="M1542" s="79"/>
      <c r="N1542" s="74"/>
      <c r="O1542" s="81" t="s">
        <v>622</v>
      </c>
      <c r="P1542" s="83">
        <v>41570.535092592596</v>
      </c>
      <c r="Q1542" s="81" t="s">
        <v>1539</v>
      </c>
      <c r="R1542" s="81"/>
      <c r="S1542" s="81"/>
      <c r="T1542" s="81" t="s">
        <v>2393</v>
      </c>
      <c r="U1542" s="83">
        <v>41570.535092592596</v>
      </c>
      <c r="V1542" s="85" t="s">
        <v>3776</v>
      </c>
      <c r="W1542" s="81"/>
      <c r="X1542" s="81"/>
      <c r="Y1542" s="84" t="s">
        <v>5591</v>
      </c>
    </row>
    <row r="1543" spans="1:25">
      <c r="A1543" s="66" t="s">
        <v>482</v>
      </c>
      <c r="B1543" s="66" t="s">
        <v>482</v>
      </c>
      <c r="C1543" s="67"/>
      <c r="D1543" s="68"/>
      <c r="E1543" s="69"/>
      <c r="F1543" s="70"/>
      <c r="G1543" s="67"/>
      <c r="H1543" s="71"/>
      <c r="I1543" s="72"/>
      <c r="J1543" s="72"/>
      <c r="K1543" s="36"/>
      <c r="L1543" s="79"/>
      <c r="M1543" s="79"/>
      <c r="N1543" s="74"/>
      <c r="O1543" s="81" t="s">
        <v>179</v>
      </c>
      <c r="P1543" s="83">
        <v>41570.679988425924</v>
      </c>
      <c r="Q1543" s="81" t="s">
        <v>1742</v>
      </c>
      <c r="R1543" s="85" t="s">
        <v>2282</v>
      </c>
      <c r="S1543" s="81" t="s">
        <v>2379</v>
      </c>
      <c r="T1543" s="81" t="s">
        <v>2393</v>
      </c>
      <c r="U1543" s="83">
        <v>41570.679988425924</v>
      </c>
      <c r="V1543" s="85" t="s">
        <v>3863</v>
      </c>
      <c r="W1543" s="81"/>
      <c r="X1543" s="81"/>
      <c r="Y1543" s="84" t="s">
        <v>5678</v>
      </c>
    </row>
    <row r="1544" spans="1:25">
      <c r="A1544" s="66" t="s">
        <v>482</v>
      </c>
      <c r="B1544" s="66" t="s">
        <v>482</v>
      </c>
      <c r="C1544" s="67"/>
      <c r="D1544" s="68"/>
      <c r="E1544" s="69"/>
      <c r="F1544" s="70"/>
      <c r="G1544" s="67"/>
      <c r="H1544" s="71"/>
      <c r="I1544" s="72"/>
      <c r="J1544" s="72"/>
      <c r="K1544" s="36"/>
      <c r="L1544" s="79"/>
      <c r="M1544" s="79"/>
      <c r="N1544" s="74"/>
      <c r="O1544" s="81" t="s">
        <v>179</v>
      </c>
      <c r="P1544" s="83">
        <v>41570.680995370371</v>
      </c>
      <c r="Q1544" s="81" t="s">
        <v>1743</v>
      </c>
      <c r="R1544" s="85" t="s">
        <v>2287</v>
      </c>
      <c r="S1544" s="81" t="s">
        <v>2379</v>
      </c>
      <c r="T1544" s="81" t="s">
        <v>2530</v>
      </c>
      <c r="U1544" s="83">
        <v>41570.680995370371</v>
      </c>
      <c r="V1544" s="85" t="s">
        <v>3864</v>
      </c>
      <c r="W1544" s="81"/>
      <c r="X1544" s="81"/>
      <c r="Y1544" s="84" t="s">
        <v>5679</v>
      </c>
    </row>
    <row r="1545" spans="1:25">
      <c r="A1545" s="66" t="s">
        <v>489</v>
      </c>
      <c r="B1545" s="66" t="s">
        <v>482</v>
      </c>
      <c r="C1545" s="67"/>
      <c r="D1545" s="68"/>
      <c r="E1545" s="69"/>
      <c r="F1545" s="70"/>
      <c r="G1545" s="67"/>
      <c r="H1545" s="71"/>
      <c r="I1545" s="72"/>
      <c r="J1545" s="72"/>
      <c r="K1545" s="36"/>
      <c r="L1545" s="79"/>
      <c r="M1545" s="79"/>
      <c r="N1545" s="74"/>
      <c r="O1545" s="81" t="s">
        <v>622</v>
      </c>
      <c r="P1545" s="83">
        <v>41570.695879629631</v>
      </c>
      <c r="Q1545" s="81" t="s">
        <v>1601</v>
      </c>
      <c r="R1545" s="81"/>
      <c r="S1545" s="81"/>
      <c r="T1545" s="81" t="s">
        <v>2515</v>
      </c>
      <c r="U1545" s="83">
        <v>41570.695879629631</v>
      </c>
      <c r="V1545" s="85" t="s">
        <v>3779</v>
      </c>
      <c r="W1545" s="81"/>
      <c r="X1545" s="81"/>
      <c r="Y1545" s="84" t="s">
        <v>5594</v>
      </c>
    </row>
    <row r="1546" spans="1:25">
      <c r="A1546" s="66" t="s">
        <v>494</v>
      </c>
      <c r="B1546" s="66" t="s">
        <v>482</v>
      </c>
      <c r="C1546" s="67"/>
      <c r="D1546" s="68"/>
      <c r="E1546" s="69"/>
      <c r="F1546" s="70"/>
      <c r="G1546" s="67"/>
      <c r="H1546" s="71"/>
      <c r="I1546" s="72"/>
      <c r="J1546" s="72"/>
      <c r="K1546" s="36"/>
      <c r="L1546" s="79"/>
      <c r="M1546" s="79"/>
      <c r="N1546" s="74"/>
      <c r="O1546" s="81" t="s">
        <v>622</v>
      </c>
      <c r="P1546" s="83">
        <v>41563.911874999998</v>
      </c>
      <c r="Q1546" s="81" t="s">
        <v>1744</v>
      </c>
      <c r="R1546" s="81"/>
      <c r="S1546" s="81"/>
      <c r="T1546" s="81" t="s">
        <v>2393</v>
      </c>
      <c r="U1546" s="83">
        <v>41563.911874999998</v>
      </c>
      <c r="V1546" s="85" t="s">
        <v>3865</v>
      </c>
      <c r="W1546" s="81"/>
      <c r="X1546" s="81"/>
      <c r="Y1546" s="84" t="s">
        <v>5680</v>
      </c>
    </row>
    <row r="1547" spans="1:25">
      <c r="A1547" s="66" t="s">
        <v>412</v>
      </c>
      <c r="B1547" s="66" t="s">
        <v>412</v>
      </c>
      <c r="C1547" s="67"/>
      <c r="D1547" s="68"/>
      <c r="E1547" s="69"/>
      <c r="F1547" s="70"/>
      <c r="G1547" s="67"/>
      <c r="H1547" s="71"/>
      <c r="I1547" s="72"/>
      <c r="J1547" s="72"/>
      <c r="K1547" s="36"/>
      <c r="L1547" s="79"/>
      <c r="M1547" s="79"/>
      <c r="N1547" s="74"/>
      <c r="O1547" s="81" t="s">
        <v>179</v>
      </c>
      <c r="P1547" s="83">
        <v>41563.917268518519</v>
      </c>
      <c r="Q1547" s="81" t="s">
        <v>1745</v>
      </c>
      <c r="R1547" s="81"/>
      <c r="S1547" s="81"/>
      <c r="T1547" s="81" t="s">
        <v>2393</v>
      </c>
      <c r="U1547" s="83">
        <v>41563.917268518519</v>
      </c>
      <c r="V1547" s="85" t="s">
        <v>3866</v>
      </c>
      <c r="W1547" s="81"/>
      <c r="X1547" s="81"/>
      <c r="Y1547" s="84" t="s">
        <v>5681</v>
      </c>
    </row>
    <row r="1548" spans="1:25">
      <c r="A1548" s="66" t="s">
        <v>412</v>
      </c>
      <c r="B1548" s="66" t="s">
        <v>412</v>
      </c>
      <c r="C1548" s="67"/>
      <c r="D1548" s="68"/>
      <c r="E1548" s="69"/>
      <c r="F1548" s="70"/>
      <c r="G1548" s="67"/>
      <c r="H1548" s="71"/>
      <c r="I1548" s="72"/>
      <c r="J1548" s="72"/>
      <c r="K1548" s="36"/>
      <c r="L1548" s="79"/>
      <c r="M1548" s="79"/>
      <c r="N1548" s="74"/>
      <c r="O1548" s="81" t="s">
        <v>179</v>
      </c>
      <c r="P1548" s="83">
        <v>41563.999178240738</v>
      </c>
      <c r="Q1548" s="81" t="s">
        <v>1746</v>
      </c>
      <c r="R1548" s="81"/>
      <c r="S1548" s="81"/>
      <c r="T1548" s="81" t="s">
        <v>2393</v>
      </c>
      <c r="U1548" s="83">
        <v>41563.999178240738</v>
      </c>
      <c r="V1548" s="85" t="s">
        <v>3867</v>
      </c>
      <c r="W1548" s="81"/>
      <c r="X1548" s="81"/>
      <c r="Y1548" s="84" t="s">
        <v>5682</v>
      </c>
    </row>
    <row r="1549" spans="1:25">
      <c r="A1549" s="66" t="s">
        <v>412</v>
      </c>
      <c r="B1549" s="66" t="s">
        <v>412</v>
      </c>
      <c r="C1549" s="67"/>
      <c r="D1549" s="68"/>
      <c r="E1549" s="69"/>
      <c r="F1549" s="70"/>
      <c r="G1549" s="67"/>
      <c r="H1549" s="71"/>
      <c r="I1549" s="72"/>
      <c r="J1549" s="72"/>
      <c r="K1549" s="36"/>
      <c r="L1549" s="79"/>
      <c r="M1549" s="79"/>
      <c r="N1549" s="74"/>
      <c r="O1549" s="81" t="s">
        <v>179</v>
      </c>
      <c r="P1549" s="83">
        <v>41564.657453703701</v>
      </c>
      <c r="Q1549" s="81" t="s">
        <v>1747</v>
      </c>
      <c r="R1549" s="81"/>
      <c r="S1549" s="81"/>
      <c r="T1549" s="81" t="s">
        <v>2393</v>
      </c>
      <c r="U1549" s="83">
        <v>41564.657453703701</v>
      </c>
      <c r="V1549" s="85" t="s">
        <v>3868</v>
      </c>
      <c r="W1549" s="81"/>
      <c r="X1549" s="81"/>
      <c r="Y1549" s="84" t="s">
        <v>5683</v>
      </c>
    </row>
    <row r="1550" spans="1:25">
      <c r="A1550" s="66" t="s">
        <v>412</v>
      </c>
      <c r="B1550" s="66" t="s">
        <v>412</v>
      </c>
      <c r="C1550" s="67"/>
      <c r="D1550" s="68"/>
      <c r="E1550" s="69"/>
      <c r="F1550" s="70"/>
      <c r="G1550" s="67"/>
      <c r="H1550" s="71"/>
      <c r="I1550" s="72"/>
      <c r="J1550" s="72"/>
      <c r="K1550" s="36"/>
      <c r="L1550" s="79"/>
      <c r="M1550" s="79"/>
      <c r="N1550" s="74"/>
      <c r="O1550" s="81" t="s">
        <v>179</v>
      </c>
      <c r="P1550" s="83">
        <v>41564.881793981483</v>
      </c>
      <c r="Q1550" s="81" t="s">
        <v>1748</v>
      </c>
      <c r="R1550" s="81"/>
      <c r="S1550" s="81"/>
      <c r="T1550" s="81" t="s">
        <v>2393</v>
      </c>
      <c r="U1550" s="83">
        <v>41564.881793981483</v>
      </c>
      <c r="V1550" s="85" t="s">
        <v>3869</v>
      </c>
      <c r="W1550" s="81"/>
      <c r="X1550" s="81"/>
      <c r="Y1550" s="84" t="s">
        <v>5684</v>
      </c>
    </row>
    <row r="1551" spans="1:25">
      <c r="A1551" s="66" t="s">
        <v>412</v>
      </c>
      <c r="B1551" s="66" t="s">
        <v>412</v>
      </c>
      <c r="C1551" s="67"/>
      <c r="D1551" s="68"/>
      <c r="E1551" s="69"/>
      <c r="F1551" s="70"/>
      <c r="G1551" s="67"/>
      <c r="H1551" s="71"/>
      <c r="I1551" s="72"/>
      <c r="J1551" s="72"/>
      <c r="K1551" s="36"/>
      <c r="L1551" s="79"/>
      <c r="M1551" s="79"/>
      <c r="N1551" s="74"/>
      <c r="O1551" s="81" t="s">
        <v>179</v>
      </c>
      <c r="P1551" s="83">
        <v>41565.643379629626</v>
      </c>
      <c r="Q1551" s="81" t="s">
        <v>1749</v>
      </c>
      <c r="R1551" s="81"/>
      <c r="S1551" s="81"/>
      <c r="T1551" s="81" t="s">
        <v>2393</v>
      </c>
      <c r="U1551" s="83">
        <v>41565.643379629626</v>
      </c>
      <c r="V1551" s="85" t="s">
        <v>3870</v>
      </c>
      <c r="W1551" s="81"/>
      <c r="X1551" s="81"/>
      <c r="Y1551" s="84" t="s">
        <v>5685</v>
      </c>
    </row>
    <row r="1552" spans="1:25">
      <c r="A1552" s="66" t="s">
        <v>412</v>
      </c>
      <c r="B1552" s="66" t="s">
        <v>412</v>
      </c>
      <c r="C1552" s="67"/>
      <c r="D1552" s="68"/>
      <c r="E1552" s="69"/>
      <c r="F1552" s="70"/>
      <c r="G1552" s="67"/>
      <c r="H1552" s="71"/>
      <c r="I1552" s="72"/>
      <c r="J1552" s="72"/>
      <c r="K1552" s="36"/>
      <c r="L1552" s="79"/>
      <c r="M1552" s="79"/>
      <c r="N1552" s="74"/>
      <c r="O1552" s="81" t="s">
        <v>179</v>
      </c>
      <c r="P1552" s="83">
        <v>41566.41810185185</v>
      </c>
      <c r="Q1552" s="81" t="s">
        <v>1750</v>
      </c>
      <c r="R1552" s="81"/>
      <c r="S1552" s="81"/>
      <c r="T1552" s="81" t="s">
        <v>2393</v>
      </c>
      <c r="U1552" s="83">
        <v>41566.41810185185</v>
      </c>
      <c r="V1552" s="85" t="s">
        <v>3871</v>
      </c>
      <c r="W1552" s="81"/>
      <c r="X1552" s="81"/>
      <c r="Y1552" s="84" t="s">
        <v>5686</v>
      </c>
    </row>
    <row r="1553" spans="1:25">
      <c r="A1553" s="66" t="s">
        <v>412</v>
      </c>
      <c r="B1553" s="66" t="s">
        <v>412</v>
      </c>
      <c r="C1553" s="67"/>
      <c r="D1553" s="68"/>
      <c r="E1553" s="69"/>
      <c r="F1553" s="70"/>
      <c r="G1553" s="67"/>
      <c r="H1553" s="71"/>
      <c r="I1553" s="72"/>
      <c r="J1553" s="72"/>
      <c r="K1553" s="36"/>
      <c r="L1553" s="79"/>
      <c r="M1553" s="79"/>
      <c r="N1553" s="74"/>
      <c r="O1553" s="81" t="s">
        <v>179</v>
      </c>
      <c r="P1553" s="83">
        <v>41567.778680555559</v>
      </c>
      <c r="Q1553" s="81" t="s">
        <v>1751</v>
      </c>
      <c r="R1553" s="81"/>
      <c r="S1553" s="81"/>
      <c r="T1553" s="81" t="s">
        <v>2393</v>
      </c>
      <c r="U1553" s="83">
        <v>41567.778680555559</v>
      </c>
      <c r="V1553" s="85" t="s">
        <v>3872</v>
      </c>
      <c r="W1553" s="81"/>
      <c r="X1553" s="81"/>
      <c r="Y1553" s="84" t="s">
        <v>5687</v>
      </c>
    </row>
    <row r="1554" spans="1:25">
      <c r="A1554" s="66" t="s">
        <v>494</v>
      </c>
      <c r="B1554" s="66" t="s">
        <v>412</v>
      </c>
      <c r="C1554" s="67"/>
      <c r="D1554" s="68"/>
      <c r="E1554" s="69"/>
      <c r="F1554" s="70"/>
      <c r="G1554" s="67"/>
      <c r="H1554" s="71"/>
      <c r="I1554" s="72"/>
      <c r="J1554" s="72"/>
      <c r="K1554" s="36"/>
      <c r="L1554" s="79"/>
      <c r="M1554" s="79"/>
      <c r="N1554" s="74"/>
      <c r="O1554" s="81" t="s">
        <v>622</v>
      </c>
      <c r="P1554" s="83">
        <v>41564.172581018516</v>
      </c>
      <c r="Q1554" s="81" t="s">
        <v>647</v>
      </c>
      <c r="R1554" s="81"/>
      <c r="S1554" s="81"/>
      <c r="T1554" s="81" t="s">
        <v>2393</v>
      </c>
      <c r="U1554" s="83">
        <v>41564.172581018516</v>
      </c>
      <c r="V1554" s="85" t="s">
        <v>3873</v>
      </c>
      <c r="W1554" s="81"/>
      <c r="X1554" s="81"/>
      <c r="Y1554" s="84" t="s">
        <v>5688</v>
      </c>
    </row>
    <row r="1555" spans="1:25">
      <c r="A1555" s="66" t="s">
        <v>276</v>
      </c>
      <c r="B1555" s="66" t="s">
        <v>493</v>
      </c>
      <c r="C1555" s="67"/>
      <c r="D1555" s="68"/>
      <c r="E1555" s="69"/>
      <c r="F1555" s="70"/>
      <c r="G1555" s="67"/>
      <c r="H1555" s="71"/>
      <c r="I1555" s="72"/>
      <c r="J1555" s="72"/>
      <c r="K1555" s="36"/>
      <c r="L1555" s="79"/>
      <c r="M1555" s="79"/>
      <c r="N1555" s="74"/>
      <c r="O1555" s="81" t="s">
        <v>622</v>
      </c>
      <c r="P1555" s="83">
        <v>41563.809814814813</v>
      </c>
      <c r="Q1555" s="81" t="s">
        <v>1752</v>
      </c>
      <c r="R1555" s="81"/>
      <c r="S1555" s="81"/>
      <c r="T1555" s="81" t="s">
        <v>2463</v>
      </c>
      <c r="U1555" s="83">
        <v>41563.809814814813</v>
      </c>
      <c r="V1555" s="85" t="s">
        <v>3874</v>
      </c>
      <c r="W1555" s="81"/>
      <c r="X1555" s="81"/>
      <c r="Y1555" s="84" t="s">
        <v>5689</v>
      </c>
    </row>
    <row r="1556" spans="1:25">
      <c r="A1556" s="66" t="s">
        <v>276</v>
      </c>
      <c r="B1556" s="66" t="s">
        <v>493</v>
      </c>
      <c r="C1556" s="67"/>
      <c r="D1556" s="68"/>
      <c r="E1556" s="69"/>
      <c r="F1556" s="70"/>
      <c r="G1556" s="67"/>
      <c r="H1556" s="71"/>
      <c r="I1556" s="72"/>
      <c r="J1556" s="72"/>
      <c r="K1556" s="36"/>
      <c r="L1556" s="79"/>
      <c r="M1556" s="79"/>
      <c r="N1556" s="74"/>
      <c r="O1556" s="81" t="s">
        <v>622</v>
      </c>
      <c r="P1556" s="83">
        <v>41563.833483796298</v>
      </c>
      <c r="Q1556" s="81" t="s">
        <v>1753</v>
      </c>
      <c r="R1556" s="81"/>
      <c r="S1556" s="81"/>
      <c r="T1556" s="81" t="s">
        <v>2393</v>
      </c>
      <c r="U1556" s="83">
        <v>41563.833483796298</v>
      </c>
      <c r="V1556" s="85" t="s">
        <v>3875</v>
      </c>
      <c r="W1556" s="81"/>
      <c r="X1556" s="81"/>
      <c r="Y1556" s="84" t="s">
        <v>5690</v>
      </c>
    </row>
    <row r="1557" spans="1:25">
      <c r="A1557" s="66" t="s">
        <v>276</v>
      </c>
      <c r="B1557" s="66" t="s">
        <v>493</v>
      </c>
      <c r="C1557" s="67"/>
      <c r="D1557" s="68"/>
      <c r="E1557" s="69"/>
      <c r="F1557" s="70"/>
      <c r="G1557" s="67"/>
      <c r="H1557" s="71"/>
      <c r="I1557" s="72"/>
      <c r="J1557" s="72"/>
      <c r="K1557" s="36"/>
      <c r="L1557" s="79"/>
      <c r="M1557" s="79"/>
      <c r="N1557" s="74"/>
      <c r="O1557" s="81" t="s">
        <v>622</v>
      </c>
      <c r="P1557" s="83">
        <v>41563.836712962962</v>
      </c>
      <c r="Q1557" s="81" t="s">
        <v>1754</v>
      </c>
      <c r="R1557" s="81"/>
      <c r="S1557" s="81"/>
      <c r="T1557" s="81" t="s">
        <v>2393</v>
      </c>
      <c r="U1557" s="83">
        <v>41563.836712962962</v>
      </c>
      <c r="V1557" s="85" t="s">
        <v>3876</v>
      </c>
      <c r="W1557" s="81"/>
      <c r="X1557" s="81"/>
      <c r="Y1557" s="84" t="s">
        <v>5691</v>
      </c>
    </row>
    <row r="1558" spans="1:25">
      <c r="A1558" s="66" t="s">
        <v>276</v>
      </c>
      <c r="B1558" s="66" t="s">
        <v>358</v>
      </c>
      <c r="C1558" s="67"/>
      <c r="D1558" s="68"/>
      <c r="E1558" s="69"/>
      <c r="F1558" s="70"/>
      <c r="G1558" s="67"/>
      <c r="H1558" s="71"/>
      <c r="I1558" s="72"/>
      <c r="J1558" s="72"/>
      <c r="K1558" s="36"/>
      <c r="L1558" s="79"/>
      <c r="M1558" s="79"/>
      <c r="N1558" s="74"/>
      <c r="O1558" s="81" t="s">
        <v>621</v>
      </c>
      <c r="P1558" s="83">
        <v>41563.836712962962</v>
      </c>
      <c r="Q1558" s="81" t="s">
        <v>1754</v>
      </c>
      <c r="R1558" s="81"/>
      <c r="S1558" s="81"/>
      <c r="T1558" s="81" t="s">
        <v>2393</v>
      </c>
      <c r="U1558" s="83">
        <v>41563.836712962962</v>
      </c>
      <c r="V1558" s="85" t="s">
        <v>3876</v>
      </c>
      <c r="W1558" s="81"/>
      <c r="X1558" s="81"/>
      <c r="Y1558" s="84" t="s">
        <v>5691</v>
      </c>
    </row>
    <row r="1559" spans="1:25">
      <c r="A1559" s="66" t="s">
        <v>276</v>
      </c>
      <c r="B1559" s="66" t="s">
        <v>413</v>
      </c>
      <c r="C1559" s="67"/>
      <c r="D1559" s="68"/>
      <c r="E1559" s="69"/>
      <c r="F1559" s="70"/>
      <c r="G1559" s="67"/>
      <c r="H1559" s="71"/>
      <c r="I1559" s="72"/>
      <c r="J1559" s="72"/>
      <c r="K1559" s="36"/>
      <c r="L1559" s="79"/>
      <c r="M1559" s="79"/>
      <c r="N1559" s="74"/>
      <c r="O1559" s="81" t="s">
        <v>621</v>
      </c>
      <c r="P1559" s="83">
        <v>41565.504583333335</v>
      </c>
      <c r="Q1559" s="81" t="s">
        <v>1755</v>
      </c>
      <c r="R1559" s="81"/>
      <c r="S1559" s="81"/>
      <c r="T1559" s="81" t="s">
        <v>2393</v>
      </c>
      <c r="U1559" s="83">
        <v>41565.504583333335</v>
      </c>
      <c r="V1559" s="85" t="s">
        <v>3877</v>
      </c>
      <c r="W1559" s="81"/>
      <c r="X1559" s="81"/>
      <c r="Y1559" s="84" t="s">
        <v>5692</v>
      </c>
    </row>
    <row r="1560" spans="1:25">
      <c r="A1560" s="66" t="s">
        <v>276</v>
      </c>
      <c r="B1560" s="66" t="s">
        <v>494</v>
      </c>
      <c r="C1560" s="67"/>
      <c r="D1560" s="68"/>
      <c r="E1560" s="69"/>
      <c r="F1560" s="70"/>
      <c r="G1560" s="67"/>
      <c r="H1560" s="71"/>
      <c r="I1560" s="72"/>
      <c r="J1560" s="72"/>
      <c r="K1560" s="36"/>
      <c r="L1560" s="79"/>
      <c r="M1560" s="79"/>
      <c r="N1560" s="74"/>
      <c r="O1560" s="81" t="s">
        <v>622</v>
      </c>
      <c r="P1560" s="83">
        <v>41565.514756944445</v>
      </c>
      <c r="Q1560" s="81" t="s">
        <v>772</v>
      </c>
      <c r="R1560" s="85" t="s">
        <v>2163</v>
      </c>
      <c r="S1560" s="81" t="s">
        <v>2349</v>
      </c>
      <c r="T1560" s="81" t="s">
        <v>2393</v>
      </c>
      <c r="U1560" s="83">
        <v>41565.514756944445</v>
      </c>
      <c r="V1560" s="85" t="s">
        <v>3878</v>
      </c>
      <c r="W1560" s="81"/>
      <c r="X1560" s="81"/>
      <c r="Y1560" s="84" t="s">
        <v>5693</v>
      </c>
    </row>
    <row r="1561" spans="1:25">
      <c r="A1561" s="66" t="s">
        <v>276</v>
      </c>
      <c r="B1561" s="66" t="s">
        <v>451</v>
      </c>
      <c r="C1561" s="67"/>
      <c r="D1561" s="68"/>
      <c r="E1561" s="69"/>
      <c r="F1561" s="70"/>
      <c r="G1561" s="67"/>
      <c r="H1561" s="71"/>
      <c r="I1561" s="72"/>
      <c r="J1561" s="72"/>
      <c r="K1561" s="36"/>
      <c r="L1561" s="79"/>
      <c r="M1561" s="79"/>
      <c r="N1561" s="74"/>
      <c r="O1561" s="81" t="s">
        <v>622</v>
      </c>
      <c r="P1561" s="83">
        <v>41565.592465277776</v>
      </c>
      <c r="Q1561" s="81" t="s">
        <v>727</v>
      </c>
      <c r="R1561" s="81"/>
      <c r="S1561" s="81"/>
      <c r="T1561" s="81" t="s">
        <v>2393</v>
      </c>
      <c r="U1561" s="83">
        <v>41565.592465277776</v>
      </c>
      <c r="V1561" s="85" t="s">
        <v>3879</v>
      </c>
      <c r="W1561" s="81"/>
      <c r="X1561" s="81"/>
      <c r="Y1561" s="84" t="s">
        <v>5694</v>
      </c>
    </row>
    <row r="1562" spans="1:25">
      <c r="A1562" s="66" t="s">
        <v>276</v>
      </c>
      <c r="B1562" s="66" t="s">
        <v>494</v>
      </c>
      <c r="C1562" s="67"/>
      <c r="D1562" s="68"/>
      <c r="E1562" s="69"/>
      <c r="F1562" s="70"/>
      <c r="G1562" s="67"/>
      <c r="H1562" s="71"/>
      <c r="I1562" s="72"/>
      <c r="J1562" s="72"/>
      <c r="K1562" s="36"/>
      <c r="L1562" s="79"/>
      <c r="M1562" s="79"/>
      <c r="N1562" s="74"/>
      <c r="O1562" s="81" t="s">
        <v>622</v>
      </c>
      <c r="P1562" s="83">
        <v>41565.592465277776</v>
      </c>
      <c r="Q1562" s="81" t="s">
        <v>727</v>
      </c>
      <c r="R1562" s="81"/>
      <c r="S1562" s="81"/>
      <c r="T1562" s="81" t="s">
        <v>2393</v>
      </c>
      <c r="U1562" s="83">
        <v>41565.592465277776</v>
      </c>
      <c r="V1562" s="85" t="s">
        <v>3879</v>
      </c>
      <c r="W1562" s="81"/>
      <c r="X1562" s="81"/>
      <c r="Y1562" s="84" t="s">
        <v>5694</v>
      </c>
    </row>
    <row r="1563" spans="1:25">
      <c r="A1563" s="66" t="s">
        <v>358</v>
      </c>
      <c r="B1563" s="66" t="s">
        <v>276</v>
      </c>
      <c r="C1563" s="67"/>
      <c r="D1563" s="68"/>
      <c r="E1563" s="69"/>
      <c r="F1563" s="70"/>
      <c r="G1563" s="67"/>
      <c r="H1563" s="71"/>
      <c r="I1563" s="72"/>
      <c r="J1563" s="72"/>
      <c r="K1563" s="36"/>
      <c r="L1563" s="79"/>
      <c r="M1563" s="79"/>
      <c r="N1563" s="74"/>
      <c r="O1563" s="81" t="s">
        <v>621</v>
      </c>
      <c r="P1563" s="83">
        <v>41563.835104166668</v>
      </c>
      <c r="Q1563" s="81" t="s">
        <v>1756</v>
      </c>
      <c r="R1563" s="81"/>
      <c r="S1563" s="81"/>
      <c r="T1563" s="81" t="s">
        <v>2393</v>
      </c>
      <c r="U1563" s="83">
        <v>41563.835104166668</v>
      </c>
      <c r="V1563" s="85" t="s">
        <v>3880</v>
      </c>
      <c r="W1563" s="81"/>
      <c r="X1563" s="81"/>
      <c r="Y1563" s="84" t="s">
        <v>5695</v>
      </c>
    </row>
    <row r="1564" spans="1:25">
      <c r="A1564" s="66" t="s">
        <v>494</v>
      </c>
      <c r="B1564" s="66" t="s">
        <v>276</v>
      </c>
      <c r="C1564" s="67"/>
      <c r="D1564" s="68"/>
      <c r="E1564" s="69"/>
      <c r="F1564" s="70"/>
      <c r="G1564" s="67"/>
      <c r="H1564" s="71"/>
      <c r="I1564" s="72"/>
      <c r="J1564" s="72"/>
      <c r="K1564" s="36"/>
      <c r="L1564" s="79"/>
      <c r="M1564" s="79"/>
      <c r="N1564" s="74"/>
      <c r="O1564" s="81" t="s">
        <v>622</v>
      </c>
      <c r="P1564" s="83">
        <v>41564.172812500001</v>
      </c>
      <c r="Q1564" s="81" t="s">
        <v>1084</v>
      </c>
      <c r="R1564" s="81"/>
      <c r="S1564" s="81"/>
      <c r="T1564" s="81" t="s">
        <v>2463</v>
      </c>
      <c r="U1564" s="83">
        <v>41564.172812500001</v>
      </c>
      <c r="V1564" s="85" t="s">
        <v>3881</v>
      </c>
      <c r="W1564" s="81"/>
      <c r="X1564" s="81"/>
      <c r="Y1564" s="84" t="s">
        <v>5696</v>
      </c>
    </row>
    <row r="1565" spans="1:25">
      <c r="A1565" s="66" t="s">
        <v>233</v>
      </c>
      <c r="B1565" s="66" t="s">
        <v>407</v>
      </c>
      <c r="C1565" s="67"/>
      <c r="D1565" s="68"/>
      <c r="E1565" s="69"/>
      <c r="F1565" s="70"/>
      <c r="G1565" s="67"/>
      <c r="H1565" s="71"/>
      <c r="I1565" s="72"/>
      <c r="J1565" s="72"/>
      <c r="K1565" s="36"/>
      <c r="L1565" s="79"/>
      <c r="M1565" s="79"/>
      <c r="N1565" s="74"/>
      <c r="O1565" s="81" t="s">
        <v>622</v>
      </c>
      <c r="P1565" s="83">
        <v>41563.498113425929</v>
      </c>
      <c r="Q1565" s="81" t="s">
        <v>672</v>
      </c>
      <c r="R1565" s="85" t="s">
        <v>2148</v>
      </c>
      <c r="S1565" s="81" t="s">
        <v>2340</v>
      </c>
      <c r="T1565" s="81" t="s">
        <v>2393</v>
      </c>
      <c r="U1565" s="83">
        <v>41563.498113425929</v>
      </c>
      <c r="V1565" s="85" t="s">
        <v>2619</v>
      </c>
      <c r="W1565" s="81"/>
      <c r="X1565" s="81"/>
      <c r="Y1565" s="84" t="s">
        <v>4434</v>
      </c>
    </row>
    <row r="1566" spans="1:25">
      <c r="A1566" s="66" t="s">
        <v>233</v>
      </c>
      <c r="B1566" s="66" t="s">
        <v>489</v>
      </c>
      <c r="C1566" s="67"/>
      <c r="D1566" s="68"/>
      <c r="E1566" s="69"/>
      <c r="F1566" s="70"/>
      <c r="G1566" s="67"/>
      <c r="H1566" s="71"/>
      <c r="I1566" s="72"/>
      <c r="J1566" s="72"/>
      <c r="K1566" s="36"/>
      <c r="L1566" s="79"/>
      <c r="M1566" s="79"/>
      <c r="N1566" s="74"/>
      <c r="O1566" s="81" t="s">
        <v>622</v>
      </c>
      <c r="P1566" s="83">
        <v>41563.500011574077</v>
      </c>
      <c r="Q1566" s="81" t="s">
        <v>1757</v>
      </c>
      <c r="R1566" s="85" t="s">
        <v>2288</v>
      </c>
      <c r="S1566" s="81" t="s">
        <v>2338</v>
      </c>
      <c r="T1566" s="81" t="s">
        <v>2393</v>
      </c>
      <c r="U1566" s="83">
        <v>41563.500011574077</v>
      </c>
      <c r="V1566" s="85" t="s">
        <v>3882</v>
      </c>
      <c r="W1566" s="81"/>
      <c r="X1566" s="81"/>
      <c r="Y1566" s="84" t="s">
        <v>5697</v>
      </c>
    </row>
    <row r="1567" spans="1:25">
      <c r="A1567" s="66" t="s">
        <v>233</v>
      </c>
      <c r="B1567" s="66" t="s">
        <v>233</v>
      </c>
      <c r="C1567" s="67"/>
      <c r="D1567" s="68"/>
      <c r="E1567" s="69"/>
      <c r="F1567" s="70"/>
      <c r="G1567" s="67"/>
      <c r="H1567" s="71"/>
      <c r="I1567" s="72"/>
      <c r="J1567" s="72"/>
      <c r="K1567" s="36"/>
      <c r="L1567" s="79"/>
      <c r="M1567" s="79"/>
      <c r="N1567" s="74"/>
      <c r="O1567" s="81" t="s">
        <v>179</v>
      </c>
      <c r="P1567" s="83">
        <v>41563.552893518521</v>
      </c>
      <c r="Q1567" s="81" t="s">
        <v>1758</v>
      </c>
      <c r="R1567" s="81"/>
      <c r="S1567" s="81"/>
      <c r="T1567" s="81" t="s">
        <v>2393</v>
      </c>
      <c r="U1567" s="83">
        <v>41563.552893518521</v>
      </c>
      <c r="V1567" s="85" t="s">
        <v>3883</v>
      </c>
      <c r="W1567" s="81">
        <v>38.916140990000002</v>
      </c>
      <c r="X1567" s="81">
        <v>-77.044607940000006</v>
      </c>
      <c r="Y1567" s="84" t="s">
        <v>5698</v>
      </c>
    </row>
    <row r="1568" spans="1:25">
      <c r="A1568" s="66" t="s">
        <v>233</v>
      </c>
      <c r="B1568" s="66" t="s">
        <v>233</v>
      </c>
      <c r="C1568" s="67"/>
      <c r="D1568" s="68"/>
      <c r="E1568" s="69"/>
      <c r="F1568" s="70"/>
      <c r="G1568" s="67"/>
      <c r="H1568" s="71"/>
      <c r="I1568" s="72"/>
      <c r="J1568" s="72"/>
      <c r="K1568" s="36"/>
      <c r="L1568" s="79"/>
      <c r="M1568" s="79"/>
      <c r="N1568" s="74"/>
      <c r="O1568" s="81" t="s">
        <v>179</v>
      </c>
      <c r="P1568" s="83">
        <v>41563.603784722225</v>
      </c>
      <c r="Q1568" s="81" t="s">
        <v>1759</v>
      </c>
      <c r="R1568" s="81"/>
      <c r="S1568" s="81"/>
      <c r="T1568" s="81" t="s">
        <v>2393</v>
      </c>
      <c r="U1568" s="83">
        <v>41563.603784722225</v>
      </c>
      <c r="V1568" s="85" t="s">
        <v>3884</v>
      </c>
      <c r="W1568" s="81">
        <v>38.916145800000002</v>
      </c>
      <c r="X1568" s="81">
        <v>-77.044629400000005</v>
      </c>
      <c r="Y1568" s="84" t="s">
        <v>5699</v>
      </c>
    </row>
    <row r="1569" spans="1:25">
      <c r="A1569" s="66" t="s">
        <v>233</v>
      </c>
      <c r="B1569" s="66" t="s">
        <v>489</v>
      </c>
      <c r="C1569" s="67"/>
      <c r="D1569" s="68"/>
      <c r="E1569" s="69"/>
      <c r="F1569" s="70"/>
      <c r="G1569" s="67"/>
      <c r="H1569" s="71"/>
      <c r="I1569" s="72"/>
      <c r="J1569" s="72"/>
      <c r="K1569" s="36"/>
      <c r="L1569" s="79"/>
      <c r="M1569" s="79"/>
      <c r="N1569" s="74"/>
      <c r="O1569" s="81" t="s">
        <v>622</v>
      </c>
      <c r="P1569" s="83">
        <v>41563.604016203702</v>
      </c>
      <c r="Q1569" s="81" t="s">
        <v>630</v>
      </c>
      <c r="R1569" s="85" t="s">
        <v>2138</v>
      </c>
      <c r="S1569" s="81" t="s">
        <v>2333</v>
      </c>
      <c r="T1569" s="81" t="s">
        <v>2393</v>
      </c>
      <c r="U1569" s="83">
        <v>41563.604016203702</v>
      </c>
      <c r="V1569" s="85" t="s">
        <v>3885</v>
      </c>
      <c r="W1569" s="81"/>
      <c r="X1569" s="81"/>
      <c r="Y1569" s="84" t="s">
        <v>5700</v>
      </c>
    </row>
    <row r="1570" spans="1:25">
      <c r="A1570" s="66" t="s">
        <v>233</v>
      </c>
      <c r="B1570" s="66" t="s">
        <v>339</v>
      </c>
      <c r="C1570" s="67"/>
      <c r="D1570" s="68"/>
      <c r="E1570" s="69"/>
      <c r="F1570" s="70"/>
      <c r="G1570" s="67"/>
      <c r="H1570" s="71"/>
      <c r="I1570" s="72"/>
      <c r="J1570" s="72"/>
      <c r="K1570" s="36"/>
      <c r="L1570" s="79"/>
      <c r="M1570" s="79"/>
      <c r="N1570" s="74"/>
      <c r="O1570" s="81" t="s">
        <v>622</v>
      </c>
      <c r="P1570" s="83">
        <v>41563.604016203702</v>
      </c>
      <c r="Q1570" s="81" t="s">
        <v>630</v>
      </c>
      <c r="R1570" s="85" t="s">
        <v>2138</v>
      </c>
      <c r="S1570" s="81" t="s">
        <v>2333</v>
      </c>
      <c r="T1570" s="81" t="s">
        <v>2393</v>
      </c>
      <c r="U1570" s="83">
        <v>41563.604016203702</v>
      </c>
      <c r="V1570" s="85" t="s">
        <v>3885</v>
      </c>
      <c r="W1570" s="81"/>
      <c r="X1570" s="81"/>
      <c r="Y1570" s="84" t="s">
        <v>5700</v>
      </c>
    </row>
    <row r="1571" spans="1:25">
      <c r="A1571" s="66" t="s">
        <v>233</v>
      </c>
      <c r="B1571" s="66" t="s">
        <v>504</v>
      </c>
      <c r="C1571" s="67"/>
      <c r="D1571" s="68"/>
      <c r="E1571" s="69"/>
      <c r="F1571" s="70"/>
      <c r="G1571" s="67"/>
      <c r="H1571" s="71"/>
      <c r="I1571" s="72"/>
      <c r="J1571" s="72"/>
      <c r="K1571" s="36"/>
      <c r="L1571" s="79"/>
      <c r="M1571" s="79"/>
      <c r="N1571" s="74"/>
      <c r="O1571" s="81" t="s">
        <v>622</v>
      </c>
      <c r="P1571" s="83">
        <v>41563.674085648148</v>
      </c>
      <c r="Q1571" s="81" t="s">
        <v>1675</v>
      </c>
      <c r="R1571" s="81"/>
      <c r="S1571" s="81"/>
      <c r="T1571" s="81" t="s">
        <v>2393</v>
      </c>
      <c r="U1571" s="83">
        <v>41563.674085648148</v>
      </c>
      <c r="V1571" s="85" t="s">
        <v>3784</v>
      </c>
      <c r="W1571" s="81"/>
      <c r="X1571" s="81"/>
      <c r="Y1571" s="84" t="s">
        <v>5599</v>
      </c>
    </row>
    <row r="1572" spans="1:25">
      <c r="A1572" s="66" t="s">
        <v>233</v>
      </c>
      <c r="B1572" s="66" t="s">
        <v>233</v>
      </c>
      <c r="C1572" s="67"/>
      <c r="D1572" s="68"/>
      <c r="E1572" s="69"/>
      <c r="F1572" s="70"/>
      <c r="G1572" s="67"/>
      <c r="H1572" s="71"/>
      <c r="I1572" s="72"/>
      <c r="J1572" s="72"/>
      <c r="K1572" s="36"/>
      <c r="L1572" s="79"/>
      <c r="M1572" s="79"/>
      <c r="N1572" s="74"/>
      <c r="O1572" s="81" t="s">
        <v>179</v>
      </c>
      <c r="P1572" s="83">
        <v>41563.679930555554</v>
      </c>
      <c r="Q1572" s="81" t="s">
        <v>1760</v>
      </c>
      <c r="R1572" s="81"/>
      <c r="S1572" s="81"/>
      <c r="T1572" s="81" t="s">
        <v>2393</v>
      </c>
      <c r="U1572" s="83">
        <v>41563.679930555554</v>
      </c>
      <c r="V1572" s="85" t="s">
        <v>3886</v>
      </c>
      <c r="W1572" s="81">
        <v>38.916272999999997</v>
      </c>
      <c r="X1572" s="81">
        <v>-77.044490999999994</v>
      </c>
      <c r="Y1572" s="84" t="s">
        <v>5701</v>
      </c>
    </row>
    <row r="1573" spans="1:25">
      <c r="A1573" s="66" t="s">
        <v>233</v>
      </c>
      <c r="B1573" s="66" t="s">
        <v>489</v>
      </c>
      <c r="C1573" s="67"/>
      <c r="D1573" s="68"/>
      <c r="E1573" s="69"/>
      <c r="F1573" s="70"/>
      <c r="G1573" s="67"/>
      <c r="H1573" s="71"/>
      <c r="I1573" s="72"/>
      <c r="J1573" s="72"/>
      <c r="K1573" s="36"/>
      <c r="L1573" s="79"/>
      <c r="M1573" s="79"/>
      <c r="N1573" s="74"/>
      <c r="O1573" s="81" t="s">
        <v>622</v>
      </c>
      <c r="P1573" s="83">
        <v>41563.868287037039</v>
      </c>
      <c r="Q1573" s="81" t="s">
        <v>1761</v>
      </c>
      <c r="R1573" s="81"/>
      <c r="S1573" s="81"/>
      <c r="T1573" s="81" t="s">
        <v>2393</v>
      </c>
      <c r="U1573" s="83">
        <v>41563.868287037039</v>
      </c>
      <c r="V1573" s="85" t="s">
        <v>3887</v>
      </c>
      <c r="W1573" s="81">
        <v>38.916481920000003</v>
      </c>
      <c r="X1573" s="81">
        <v>-77.043509929999999</v>
      </c>
      <c r="Y1573" s="84" t="s">
        <v>5702</v>
      </c>
    </row>
    <row r="1574" spans="1:25">
      <c r="A1574" s="66" t="s">
        <v>233</v>
      </c>
      <c r="B1574" s="66" t="s">
        <v>494</v>
      </c>
      <c r="C1574" s="67"/>
      <c r="D1574" s="68"/>
      <c r="E1574" s="69"/>
      <c r="F1574" s="70"/>
      <c r="G1574" s="67"/>
      <c r="H1574" s="71"/>
      <c r="I1574" s="72"/>
      <c r="J1574" s="72"/>
      <c r="K1574" s="36"/>
      <c r="L1574" s="79"/>
      <c r="M1574" s="79"/>
      <c r="N1574" s="74"/>
      <c r="O1574" s="81" t="s">
        <v>622</v>
      </c>
      <c r="P1574" s="83">
        <v>41563.938506944447</v>
      </c>
      <c r="Q1574" s="81" t="s">
        <v>1762</v>
      </c>
      <c r="R1574" s="81"/>
      <c r="S1574" s="81"/>
      <c r="T1574" s="81" t="s">
        <v>2393</v>
      </c>
      <c r="U1574" s="83">
        <v>41563.938506944447</v>
      </c>
      <c r="V1574" s="85" t="s">
        <v>3888</v>
      </c>
      <c r="W1574" s="81">
        <v>38.916130590000002</v>
      </c>
      <c r="X1574" s="81">
        <v>-77.044985499999996</v>
      </c>
      <c r="Y1574" s="84" t="s">
        <v>5703</v>
      </c>
    </row>
    <row r="1575" spans="1:25">
      <c r="A1575" s="66" t="s">
        <v>233</v>
      </c>
      <c r="B1575" s="66" t="s">
        <v>451</v>
      </c>
      <c r="C1575" s="67"/>
      <c r="D1575" s="68"/>
      <c r="E1575" s="69"/>
      <c r="F1575" s="70"/>
      <c r="G1575" s="67"/>
      <c r="H1575" s="71"/>
      <c r="I1575" s="72"/>
      <c r="J1575" s="72"/>
      <c r="K1575" s="36"/>
      <c r="L1575" s="79"/>
      <c r="M1575" s="79"/>
      <c r="N1575" s="74"/>
      <c r="O1575" s="81" t="s">
        <v>622</v>
      </c>
      <c r="P1575" s="83">
        <v>41563.938506944447</v>
      </c>
      <c r="Q1575" s="81" t="s">
        <v>1762</v>
      </c>
      <c r="R1575" s="81"/>
      <c r="S1575" s="81"/>
      <c r="T1575" s="81" t="s">
        <v>2393</v>
      </c>
      <c r="U1575" s="83">
        <v>41563.938506944447</v>
      </c>
      <c r="V1575" s="85" t="s">
        <v>3888</v>
      </c>
      <c r="W1575" s="81">
        <v>38.916130590000002</v>
      </c>
      <c r="X1575" s="81">
        <v>-77.044985499999996</v>
      </c>
      <c r="Y1575" s="84" t="s">
        <v>5703</v>
      </c>
    </row>
    <row r="1576" spans="1:25">
      <c r="A1576" s="66" t="s">
        <v>233</v>
      </c>
      <c r="B1576" s="66" t="s">
        <v>233</v>
      </c>
      <c r="C1576" s="67"/>
      <c r="D1576" s="68"/>
      <c r="E1576" s="69"/>
      <c r="F1576" s="70"/>
      <c r="G1576" s="67"/>
      <c r="H1576" s="71"/>
      <c r="I1576" s="72"/>
      <c r="J1576" s="72"/>
      <c r="K1576" s="36"/>
      <c r="L1576" s="79"/>
      <c r="M1576" s="79"/>
      <c r="N1576" s="74"/>
      <c r="O1576" s="81" t="s">
        <v>179</v>
      </c>
      <c r="P1576" s="83">
        <v>41564.494467592594</v>
      </c>
      <c r="Q1576" s="81" t="s">
        <v>1763</v>
      </c>
      <c r="R1576" s="81"/>
      <c r="S1576" s="81"/>
      <c r="T1576" s="81" t="s">
        <v>2393</v>
      </c>
      <c r="U1576" s="83">
        <v>41564.494467592594</v>
      </c>
      <c r="V1576" s="85" t="s">
        <v>3889</v>
      </c>
      <c r="W1576" s="81">
        <v>38.916347600000002</v>
      </c>
      <c r="X1576" s="81">
        <v>-77.045639699999995</v>
      </c>
      <c r="Y1576" s="84" t="s">
        <v>5704</v>
      </c>
    </row>
    <row r="1577" spans="1:25">
      <c r="A1577" s="66" t="s">
        <v>233</v>
      </c>
      <c r="B1577" s="66" t="s">
        <v>233</v>
      </c>
      <c r="C1577" s="67"/>
      <c r="D1577" s="68"/>
      <c r="E1577" s="69"/>
      <c r="F1577" s="70"/>
      <c r="G1577" s="67"/>
      <c r="H1577" s="71"/>
      <c r="I1577" s="72"/>
      <c r="J1577" s="72"/>
      <c r="K1577" s="36"/>
      <c r="L1577" s="79"/>
      <c r="M1577" s="79"/>
      <c r="N1577" s="74"/>
      <c r="O1577" s="81" t="s">
        <v>179</v>
      </c>
      <c r="P1577" s="83">
        <v>41564.504444444443</v>
      </c>
      <c r="Q1577" s="81" t="s">
        <v>1764</v>
      </c>
      <c r="R1577" s="81"/>
      <c r="S1577" s="81"/>
      <c r="T1577" s="81" t="s">
        <v>2393</v>
      </c>
      <c r="U1577" s="83">
        <v>41564.504444444443</v>
      </c>
      <c r="V1577" s="85" t="s">
        <v>3890</v>
      </c>
      <c r="W1577" s="81">
        <v>38.91637369</v>
      </c>
      <c r="X1577" s="81">
        <v>-77.045718859999994</v>
      </c>
      <c r="Y1577" s="84" t="s">
        <v>5705</v>
      </c>
    </row>
    <row r="1578" spans="1:25">
      <c r="A1578" s="66" t="s">
        <v>233</v>
      </c>
      <c r="B1578" s="66" t="s">
        <v>233</v>
      </c>
      <c r="C1578" s="67"/>
      <c r="D1578" s="68"/>
      <c r="E1578" s="69"/>
      <c r="F1578" s="70"/>
      <c r="G1578" s="67"/>
      <c r="H1578" s="71"/>
      <c r="I1578" s="72"/>
      <c r="J1578" s="72"/>
      <c r="K1578" s="36"/>
      <c r="L1578" s="79"/>
      <c r="M1578" s="79"/>
      <c r="N1578" s="74"/>
      <c r="O1578" s="81" t="s">
        <v>179</v>
      </c>
      <c r="P1578" s="83">
        <v>41564.505196759259</v>
      </c>
      <c r="Q1578" s="81" t="s">
        <v>1765</v>
      </c>
      <c r="R1578" s="81"/>
      <c r="S1578" s="81"/>
      <c r="T1578" s="81" t="s">
        <v>2393</v>
      </c>
      <c r="U1578" s="83">
        <v>41564.505196759259</v>
      </c>
      <c r="V1578" s="85" t="s">
        <v>3891</v>
      </c>
      <c r="W1578" s="81">
        <v>38.923546389999998</v>
      </c>
      <c r="X1578" s="81">
        <v>-77.046502140000001</v>
      </c>
      <c r="Y1578" s="84" t="s">
        <v>5706</v>
      </c>
    </row>
    <row r="1579" spans="1:25">
      <c r="A1579" s="66" t="s">
        <v>233</v>
      </c>
      <c r="B1579" s="66" t="s">
        <v>423</v>
      </c>
      <c r="C1579" s="67"/>
      <c r="D1579" s="68"/>
      <c r="E1579" s="69"/>
      <c r="F1579" s="70"/>
      <c r="G1579" s="67"/>
      <c r="H1579" s="71"/>
      <c r="I1579" s="72"/>
      <c r="J1579" s="72"/>
      <c r="K1579" s="36"/>
      <c r="L1579" s="79"/>
      <c r="M1579" s="79"/>
      <c r="N1579" s="74"/>
      <c r="O1579" s="81" t="s">
        <v>622</v>
      </c>
      <c r="P1579" s="83">
        <v>41564.519583333335</v>
      </c>
      <c r="Q1579" s="81" t="s">
        <v>1766</v>
      </c>
      <c r="R1579" s="81"/>
      <c r="S1579" s="81"/>
      <c r="T1579" s="81" t="s">
        <v>2442</v>
      </c>
      <c r="U1579" s="83">
        <v>41564.519583333335</v>
      </c>
      <c r="V1579" s="85" t="s">
        <v>3892</v>
      </c>
      <c r="W1579" s="81">
        <v>38.9235471</v>
      </c>
      <c r="X1579" s="81">
        <v>-77.046502200000006</v>
      </c>
      <c r="Y1579" s="84" t="s">
        <v>5707</v>
      </c>
    </row>
    <row r="1580" spans="1:25">
      <c r="A1580" s="66" t="s">
        <v>233</v>
      </c>
      <c r="B1580" s="66" t="s">
        <v>489</v>
      </c>
      <c r="C1580" s="67"/>
      <c r="D1580" s="68"/>
      <c r="E1580" s="69"/>
      <c r="F1580" s="70"/>
      <c r="G1580" s="67"/>
      <c r="H1580" s="71"/>
      <c r="I1580" s="72"/>
      <c r="J1580" s="72"/>
      <c r="K1580" s="36"/>
      <c r="L1580" s="79"/>
      <c r="M1580" s="79"/>
      <c r="N1580" s="74"/>
      <c r="O1580" s="81" t="s">
        <v>622</v>
      </c>
      <c r="P1580" s="83">
        <v>41564.61310185185</v>
      </c>
      <c r="Q1580" s="81" t="s">
        <v>676</v>
      </c>
      <c r="R1580" s="85" t="s">
        <v>2145</v>
      </c>
      <c r="S1580" s="81" t="s">
        <v>2338</v>
      </c>
      <c r="T1580" s="81" t="s">
        <v>2393</v>
      </c>
      <c r="U1580" s="83">
        <v>41564.61310185185</v>
      </c>
      <c r="V1580" s="85" t="s">
        <v>3893</v>
      </c>
      <c r="W1580" s="81"/>
      <c r="X1580" s="81"/>
      <c r="Y1580" s="84" t="s">
        <v>5708</v>
      </c>
    </row>
    <row r="1581" spans="1:25">
      <c r="A1581" s="66" t="s">
        <v>407</v>
      </c>
      <c r="B1581" s="66" t="s">
        <v>233</v>
      </c>
      <c r="C1581" s="67"/>
      <c r="D1581" s="68"/>
      <c r="E1581" s="69"/>
      <c r="F1581" s="70"/>
      <c r="G1581" s="67"/>
      <c r="H1581" s="71"/>
      <c r="I1581" s="72"/>
      <c r="J1581" s="72"/>
      <c r="K1581" s="36"/>
      <c r="L1581" s="79"/>
      <c r="M1581" s="79"/>
      <c r="N1581" s="74"/>
      <c r="O1581" s="81" t="s">
        <v>622</v>
      </c>
      <c r="P1581" s="83">
        <v>41563.53197916667</v>
      </c>
      <c r="Q1581" s="81" t="s">
        <v>1094</v>
      </c>
      <c r="R1581" s="81"/>
      <c r="S1581" s="81"/>
      <c r="T1581" s="81" t="s">
        <v>2393</v>
      </c>
      <c r="U1581" s="83">
        <v>41563.53197916667</v>
      </c>
      <c r="V1581" s="85" t="s">
        <v>3091</v>
      </c>
      <c r="W1581" s="81"/>
      <c r="X1581" s="81"/>
      <c r="Y1581" s="84" t="s">
        <v>4906</v>
      </c>
    </row>
    <row r="1582" spans="1:25">
      <c r="A1582" s="66" t="s">
        <v>423</v>
      </c>
      <c r="B1582" s="66" t="s">
        <v>233</v>
      </c>
      <c r="C1582" s="67"/>
      <c r="D1582" s="68"/>
      <c r="E1582" s="69"/>
      <c r="F1582" s="70"/>
      <c r="G1582" s="67"/>
      <c r="H1582" s="71"/>
      <c r="I1582" s="72"/>
      <c r="J1582" s="72"/>
      <c r="K1582" s="36"/>
      <c r="L1582" s="79"/>
      <c r="M1582" s="79"/>
      <c r="N1582" s="74"/>
      <c r="O1582" s="81" t="s">
        <v>622</v>
      </c>
      <c r="P1582" s="83">
        <v>41564.530925925923</v>
      </c>
      <c r="Q1582" s="81" t="s">
        <v>1767</v>
      </c>
      <c r="R1582" s="81"/>
      <c r="S1582" s="81"/>
      <c r="T1582" s="81" t="s">
        <v>2442</v>
      </c>
      <c r="U1582" s="83">
        <v>41564.530925925923</v>
      </c>
      <c r="V1582" s="85" t="s">
        <v>3894</v>
      </c>
      <c r="W1582" s="81"/>
      <c r="X1582" s="81"/>
      <c r="Y1582" s="84" t="s">
        <v>5709</v>
      </c>
    </row>
    <row r="1583" spans="1:25">
      <c r="A1583" s="66" t="s">
        <v>446</v>
      </c>
      <c r="B1583" s="66" t="s">
        <v>233</v>
      </c>
      <c r="C1583" s="67"/>
      <c r="D1583" s="68"/>
      <c r="E1583" s="69"/>
      <c r="F1583" s="70"/>
      <c r="G1583" s="67"/>
      <c r="H1583" s="71"/>
      <c r="I1583" s="72"/>
      <c r="J1583" s="72"/>
      <c r="K1583" s="36"/>
      <c r="L1583" s="79"/>
      <c r="M1583" s="79"/>
      <c r="N1583" s="74"/>
      <c r="O1583" s="81" t="s">
        <v>622</v>
      </c>
      <c r="P1583" s="83">
        <v>41564.108055555553</v>
      </c>
      <c r="Q1583" s="81" t="s">
        <v>1768</v>
      </c>
      <c r="R1583" s="81"/>
      <c r="S1583" s="81"/>
      <c r="T1583" s="81" t="s">
        <v>2393</v>
      </c>
      <c r="U1583" s="83">
        <v>41564.108055555553</v>
      </c>
      <c r="V1583" s="85" t="s">
        <v>3895</v>
      </c>
      <c r="W1583" s="81"/>
      <c r="X1583" s="81"/>
      <c r="Y1583" s="84" t="s">
        <v>5710</v>
      </c>
    </row>
    <row r="1584" spans="1:25">
      <c r="A1584" s="66" t="s">
        <v>451</v>
      </c>
      <c r="B1584" s="66" t="s">
        <v>233</v>
      </c>
      <c r="C1584" s="67"/>
      <c r="D1584" s="68"/>
      <c r="E1584" s="69"/>
      <c r="F1584" s="70"/>
      <c r="G1584" s="67"/>
      <c r="H1584" s="71"/>
      <c r="I1584" s="72"/>
      <c r="J1584" s="72"/>
      <c r="K1584" s="36"/>
      <c r="L1584" s="79"/>
      <c r="M1584" s="79"/>
      <c r="N1584" s="74"/>
      <c r="O1584" s="81" t="s">
        <v>622</v>
      </c>
      <c r="P1584" s="83">
        <v>41564.070057870369</v>
      </c>
      <c r="Q1584" s="81" t="s">
        <v>1768</v>
      </c>
      <c r="R1584" s="81"/>
      <c r="S1584" s="81"/>
      <c r="T1584" s="81" t="s">
        <v>2393</v>
      </c>
      <c r="U1584" s="83">
        <v>41564.070057870369</v>
      </c>
      <c r="V1584" s="85" t="s">
        <v>3896</v>
      </c>
      <c r="W1584" s="81"/>
      <c r="X1584" s="81"/>
      <c r="Y1584" s="84" t="s">
        <v>5711</v>
      </c>
    </row>
    <row r="1585" spans="1:25">
      <c r="A1585" s="66" t="s">
        <v>494</v>
      </c>
      <c r="B1585" s="66" t="s">
        <v>233</v>
      </c>
      <c r="C1585" s="67"/>
      <c r="D1585" s="68"/>
      <c r="E1585" s="69"/>
      <c r="F1585" s="70"/>
      <c r="G1585" s="67"/>
      <c r="H1585" s="71"/>
      <c r="I1585" s="72"/>
      <c r="J1585" s="72"/>
      <c r="K1585" s="36"/>
      <c r="L1585" s="79"/>
      <c r="M1585" s="79"/>
      <c r="N1585" s="74"/>
      <c r="O1585" s="81" t="s">
        <v>622</v>
      </c>
      <c r="P1585" s="83">
        <v>41564.529444444444</v>
      </c>
      <c r="Q1585" s="81" t="s">
        <v>1769</v>
      </c>
      <c r="R1585" s="81"/>
      <c r="S1585" s="81"/>
      <c r="T1585" s="81" t="s">
        <v>2442</v>
      </c>
      <c r="U1585" s="83">
        <v>41564.529444444444</v>
      </c>
      <c r="V1585" s="85" t="s">
        <v>3897</v>
      </c>
      <c r="W1585" s="81"/>
      <c r="X1585" s="81"/>
      <c r="Y1585" s="84" t="s">
        <v>5712</v>
      </c>
    </row>
    <row r="1586" spans="1:25">
      <c r="A1586" s="66" t="s">
        <v>495</v>
      </c>
      <c r="B1586" s="66" t="s">
        <v>495</v>
      </c>
      <c r="C1586" s="67"/>
      <c r="D1586" s="68"/>
      <c r="E1586" s="69"/>
      <c r="F1586" s="70"/>
      <c r="G1586" s="67"/>
      <c r="H1586" s="71"/>
      <c r="I1586" s="72"/>
      <c r="J1586" s="72"/>
      <c r="K1586" s="36"/>
      <c r="L1586" s="79"/>
      <c r="M1586" s="79"/>
      <c r="N1586" s="74"/>
      <c r="O1586" s="81" t="s">
        <v>179</v>
      </c>
      <c r="P1586" s="83">
        <v>41564.524606481478</v>
      </c>
      <c r="Q1586" s="81" t="s">
        <v>1770</v>
      </c>
      <c r="R1586" s="81"/>
      <c r="S1586" s="81"/>
      <c r="T1586" s="81" t="s">
        <v>2531</v>
      </c>
      <c r="U1586" s="83">
        <v>41564.524606481478</v>
      </c>
      <c r="V1586" s="85" t="s">
        <v>3898</v>
      </c>
      <c r="W1586" s="81"/>
      <c r="X1586" s="81"/>
      <c r="Y1586" s="84" t="s">
        <v>5713</v>
      </c>
    </row>
    <row r="1587" spans="1:25">
      <c r="A1587" s="66" t="s">
        <v>495</v>
      </c>
      <c r="B1587" s="66" t="s">
        <v>497</v>
      </c>
      <c r="C1587" s="67"/>
      <c r="D1587" s="68"/>
      <c r="E1587" s="69"/>
      <c r="F1587" s="70"/>
      <c r="G1587" s="67"/>
      <c r="H1587" s="71"/>
      <c r="I1587" s="72"/>
      <c r="J1587" s="72"/>
      <c r="K1587" s="36"/>
      <c r="L1587" s="79"/>
      <c r="M1587" s="79"/>
      <c r="N1587" s="74"/>
      <c r="O1587" s="81" t="s">
        <v>622</v>
      </c>
      <c r="P1587" s="83">
        <v>41564.542638888888</v>
      </c>
      <c r="Q1587" s="81" t="s">
        <v>1771</v>
      </c>
      <c r="R1587" s="81"/>
      <c r="S1587" s="81"/>
      <c r="T1587" s="81" t="s">
        <v>2393</v>
      </c>
      <c r="U1587" s="83">
        <v>41564.542638888888</v>
      </c>
      <c r="V1587" s="85" t="s">
        <v>3899</v>
      </c>
      <c r="W1587" s="81"/>
      <c r="X1587" s="81"/>
      <c r="Y1587" s="84" t="s">
        <v>5714</v>
      </c>
    </row>
    <row r="1588" spans="1:25">
      <c r="A1588" s="66" t="s">
        <v>495</v>
      </c>
      <c r="B1588" s="66" t="s">
        <v>494</v>
      </c>
      <c r="C1588" s="67"/>
      <c r="D1588" s="68"/>
      <c r="E1588" s="69"/>
      <c r="F1588" s="70"/>
      <c r="G1588" s="67"/>
      <c r="H1588" s="71"/>
      <c r="I1588" s="72"/>
      <c r="J1588" s="72"/>
      <c r="K1588" s="36"/>
      <c r="L1588" s="79"/>
      <c r="M1588" s="79"/>
      <c r="N1588" s="74"/>
      <c r="O1588" s="81" t="s">
        <v>622</v>
      </c>
      <c r="P1588" s="83">
        <v>41564.542638888888</v>
      </c>
      <c r="Q1588" s="81" t="s">
        <v>1771</v>
      </c>
      <c r="R1588" s="81"/>
      <c r="S1588" s="81"/>
      <c r="T1588" s="81" t="s">
        <v>2393</v>
      </c>
      <c r="U1588" s="83">
        <v>41564.542638888888</v>
      </c>
      <c r="V1588" s="85" t="s">
        <v>3899</v>
      </c>
      <c r="W1588" s="81"/>
      <c r="X1588" s="81"/>
      <c r="Y1588" s="84" t="s">
        <v>5714</v>
      </c>
    </row>
    <row r="1589" spans="1:25">
      <c r="A1589" s="66" t="s">
        <v>495</v>
      </c>
      <c r="B1589" s="66" t="s">
        <v>423</v>
      </c>
      <c r="C1589" s="67"/>
      <c r="D1589" s="68"/>
      <c r="E1589" s="69"/>
      <c r="F1589" s="70"/>
      <c r="G1589" s="67"/>
      <c r="H1589" s="71"/>
      <c r="I1589" s="72"/>
      <c r="J1589" s="72"/>
      <c r="K1589" s="36"/>
      <c r="L1589" s="79"/>
      <c r="M1589" s="79"/>
      <c r="N1589" s="74"/>
      <c r="O1589" s="81" t="s">
        <v>621</v>
      </c>
      <c r="P1589" s="83">
        <v>41564.542638888888</v>
      </c>
      <c r="Q1589" s="81" t="s">
        <v>1771</v>
      </c>
      <c r="R1589" s="81"/>
      <c r="S1589" s="81"/>
      <c r="T1589" s="81" t="s">
        <v>2393</v>
      </c>
      <c r="U1589" s="83">
        <v>41564.542638888888</v>
      </c>
      <c r="V1589" s="85" t="s">
        <v>3899</v>
      </c>
      <c r="W1589" s="81"/>
      <c r="X1589" s="81"/>
      <c r="Y1589" s="84" t="s">
        <v>5714</v>
      </c>
    </row>
    <row r="1590" spans="1:25">
      <c r="A1590" s="66" t="s">
        <v>495</v>
      </c>
      <c r="B1590" s="66" t="s">
        <v>494</v>
      </c>
      <c r="C1590" s="67"/>
      <c r="D1590" s="68"/>
      <c r="E1590" s="69"/>
      <c r="F1590" s="70"/>
      <c r="G1590" s="67"/>
      <c r="H1590" s="71"/>
      <c r="I1590" s="72"/>
      <c r="J1590" s="72"/>
      <c r="K1590" s="36"/>
      <c r="L1590" s="79"/>
      <c r="M1590" s="79"/>
      <c r="N1590" s="74"/>
      <c r="O1590" s="81" t="s">
        <v>622</v>
      </c>
      <c r="P1590" s="83">
        <v>41564.649363425924</v>
      </c>
      <c r="Q1590" s="81" t="s">
        <v>1772</v>
      </c>
      <c r="R1590" s="81"/>
      <c r="S1590" s="81"/>
      <c r="T1590" s="81" t="s">
        <v>2393</v>
      </c>
      <c r="U1590" s="83">
        <v>41564.649363425924</v>
      </c>
      <c r="V1590" s="85" t="s">
        <v>3900</v>
      </c>
      <c r="W1590" s="81"/>
      <c r="X1590" s="81"/>
      <c r="Y1590" s="84" t="s">
        <v>5715</v>
      </c>
    </row>
    <row r="1591" spans="1:25">
      <c r="A1591" s="66" t="s">
        <v>358</v>
      </c>
      <c r="B1591" s="66" t="s">
        <v>495</v>
      </c>
      <c r="C1591" s="67"/>
      <c r="D1591" s="68"/>
      <c r="E1591" s="69"/>
      <c r="F1591" s="70"/>
      <c r="G1591" s="67"/>
      <c r="H1591" s="71"/>
      <c r="I1591" s="72"/>
      <c r="J1591" s="72"/>
      <c r="K1591" s="36"/>
      <c r="L1591" s="79"/>
      <c r="M1591" s="79"/>
      <c r="N1591" s="74"/>
      <c r="O1591" s="81" t="s">
        <v>622</v>
      </c>
      <c r="P1591" s="83">
        <v>41564.630358796298</v>
      </c>
      <c r="Q1591" s="81" t="s">
        <v>1187</v>
      </c>
      <c r="R1591" s="81"/>
      <c r="S1591" s="81"/>
      <c r="T1591" s="81" t="s">
        <v>2393</v>
      </c>
      <c r="U1591" s="83">
        <v>41564.630358796298</v>
      </c>
      <c r="V1591" s="85" t="s">
        <v>3901</v>
      </c>
      <c r="W1591" s="81"/>
      <c r="X1591" s="81"/>
      <c r="Y1591" s="84" t="s">
        <v>5716</v>
      </c>
    </row>
    <row r="1592" spans="1:25">
      <c r="A1592" s="66" t="s">
        <v>423</v>
      </c>
      <c r="B1592" s="66" t="s">
        <v>495</v>
      </c>
      <c r="C1592" s="67"/>
      <c r="D1592" s="68"/>
      <c r="E1592" s="69"/>
      <c r="F1592" s="70"/>
      <c r="G1592" s="67"/>
      <c r="H1592" s="71"/>
      <c r="I1592" s="72"/>
      <c r="J1592" s="72"/>
      <c r="K1592" s="36"/>
      <c r="L1592" s="79"/>
      <c r="M1592" s="79"/>
      <c r="N1592" s="74"/>
      <c r="O1592" s="81" t="s">
        <v>622</v>
      </c>
      <c r="P1592" s="83">
        <v>41564.581643518519</v>
      </c>
      <c r="Q1592" s="81" t="s">
        <v>1773</v>
      </c>
      <c r="R1592" s="81"/>
      <c r="S1592" s="81"/>
      <c r="T1592" s="81" t="s">
        <v>2393</v>
      </c>
      <c r="U1592" s="83">
        <v>41564.581643518519</v>
      </c>
      <c r="V1592" s="85" t="s">
        <v>3902</v>
      </c>
      <c r="W1592" s="81"/>
      <c r="X1592" s="81"/>
      <c r="Y1592" s="84" t="s">
        <v>5717</v>
      </c>
    </row>
    <row r="1593" spans="1:25">
      <c r="A1593" s="66" t="s">
        <v>423</v>
      </c>
      <c r="B1593" s="66" t="s">
        <v>495</v>
      </c>
      <c r="C1593" s="67"/>
      <c r="D1593" s="68"/>
      <c r="E1593" s="69"/>
      <c r="F1593" s="70"/>
      <c r="G1593" s="67"/>
      <c r="H1593" s="71"/>
      <c r="I1593" s="72"/>
      <c r="J1593" s="72"/>
      <c r="K1593" s="36"/>
      <c r="L1593" s="79"/>
      <c r="M1593" s="79"/>
      <c r="N1593" s="74"/>
      <c r="O1593" s="81" t="s">
        <v>622</v>
      </c>
      <c r="P1593" s="83">
        <v>41564.722986111112</v>
      </c>
      <c r="Q1593" s="81" t="s">
        <v>1774</v>
      </c>
      <c r="R1593" s="81"/>
      <c r="S1593" s="81"/>
      <c r="T1593" s="81" t="s">
        <v>2393</v>
      </c>
      <c r="U1593" s="83">
        <v>41564.722986111112</v>
      </c>
      <c r="V1593" s="85" t="s">
        <v>3903</v>
      </c>
      <c r="W1593" s="81"/>
      <c r="X1593" s="81"/>
      <c r="Y1593" s="84" t="s">
        <v>5718</v>
      </c>
    </row>
    <row r="1594" spans="1:25">
      <c r="A1594" s="66" t="s">
        <v>489</v>
      </c>
      <c r="B1594" s="66" t="s">
        <v>495</v>
      </c>
      <c r="C1594" s="67"/>
      <c r="D1594" s="68"/>
      <c r="E1594" s="69"/>
      <c r="F1594" s="70"/>
      <c r="G1594" s="67"/>
      <c r="H1594" s="71"/>
      <c r="I1594" s="72"/>
      <c r="J1594" s="72"/>
      <c r="K1594" s="36"/>
      <c r="L1594" s="79"/>
      <c r="M1594" s="79"/>
      <c r="N1594" s="74"/>
      <c r="O1594" s="81" t="s">
        <v>622</v>
      </c>
      <c r="P1594" s="83">
        <v>41564.580625000002</v>
      </c>
      <c r="Q1594" s="81" t="s">
        <v>1775</v>
      </c>
      <c r="R1594" s="81"/>
      <c r="S1594" s="81"/>
      <c r="T1594" s="81" t="s">
        <v>2393</v>
      </c>
      <c r="U1594" s="83">
        <v>41564.580625000002</v>
      </c>
      <c r="V1594" s="85" t="s">
        <v>3904</v>
      </c>
      <c r="W1594" s="81"/>
      <c r="X1594" s="81"/>
      <c r="Y1594" s="84" t="s">
        <v>5719</v>
      </c>
    </row>
    <row r="1595" spans="1:25">
      <c r="A1595" s="66" t="s">
        <v>494</v>
      </c>
      <c r="B1595" s="66" t="s">
        <v>495</v>
      </c>
      <c r="C1595" s="67"/>
      <c r="D1595" s="68"/>
      <c r="E1595" s="69"/>
      <c r="F1595" s="70"/>
      <c r="G1595" s="67"/>
      <c r="H1595" s="71"/>
      <c r="I1595" s="72"/>
      <c r="J1595" s="72"/>
      <c r="K1595" s="36"/>
      <c r="L1595" s="79"/>
      <c r="M1595" s="79"/>
      <c r="N1595" s="74"/>
      <c r="O1595" s="81" t="s">
        <v>622</v>
      </c>
      <c r="P1595" s="83">
        <v>41564.548981481479</v>
      </c>
      <c r="Q1595" s="81" t="s">
        <v>1776</v>
      </c>
      <c r="R1595" s="81"/>
      <c r="S1595" s="81"/>
      <c r="T1595" s="81" t="s">
        <v>2393</v>
      </c>
      <c r="U1595" s="83">
        <v>41564.548981481479</v>
      </c>
      <c r="V1595" s="85" t="s">
        <v>3905</v>
      </c>
      <c r="W1595" s="81"/>
      <c r="X1595" s="81"/>
      <c r="Y1595" s="84" t="s">
        <v>5720</v>
      </c>
    </row>
    <row r="1596" spans="1:25">
      <c r="A1596" s="66" t="s">
        <v>339</v>
      </c>
      <c r="B1596" s="66" t="s">
        <v>426</v>
      </c>
      <c r="C1596" s="67"/>
      <c r="D1596" s="68"/>
      <c r="E1596" s="69"/>
      <c r="F1596" s="70"/>
      <c r="G1596" s="67"/>
      <c r="H1596" s="71"/>
      <c r="I1596" s="72"/>
      <c r="J1596" s="72"/>
      <c r="K1596" s="36"/>
      <c r="L1596" s="79"/>
      <c r="M1596" s="79"/>
      <c r="N1596" s="74"/>
      <c r="O1596" s="81" t="s">
        <v>622</v>
      </c>
      <c r="P1596" s="83">
        <v>41566.632175925923</v>
      </c>
      <c r="Q1596" s="81" t="s">
        <v>882</v>
      </c>
      <c r="R1596" s="81"/>
      <c r="S1596" s="81"/>
      <c r="T1596" s="81" t="s">
        <v>2393</v>
      </c>
      <c r="U1596" s="83">
        <v>41566.632175925923</v>
      </c>
      <c r="V1596" s="85" t="s">
        <v>3906</v>
      </c>
      <c r="W1596" s="81"/>
      <c r="X1596" s="81"/>
      <c r="Y1596" s="84" t="s">
        <v>5721</v>
      </c>
    </row>
    <row r="1597" spans="1:25">
      <c r="A1597" s="66" t="s">
        <v>426</v>
      </c>
      <c r="B1597" s="66" t="s">
        <v>552</v>
      </c>
      <c r="C1597" s="67"/>
      <c r="D1597" s="68"/>
      <c r="E1597" s="69"/>
      <c r="F1597" s="70"/>
      <c r="G1597" s="67"/>
      <c r="H1597" s="71"/>
      <c r="I1597" s="72"/>
      <c r="J1597" s="72"/>
      <c r="K1597" s="36"/>
      <c r="L1597" s="79"/>
      <c r="M1597" s="79"/>
      <c r="N1597" s="74"/>
      <c r="O1597" s="81" t="s">
        <v>622</v>
      </c>
      <c r="P1597" s="83">
        <v>41563.765983796293</v>
      </c>
      <c r="Q1597" s="81" t="s">
        <v>880</v>
      </c>
      <c r="R1597" s="81"/>
      <c r="S1597" s="81"/>
      <c r="T1597" s="81" t="s">
        <v>2395</v>
      </c>
      <c r="U1597" s="83">
        <v>41563.765983796293</v>
      </c>
      <c r="V1597" s="85" t="s">
        <v>3907</v>
      </c>
      <c r="W1597" s="81"/>
      <c r="X1597" s="81"/>
      <c r="Y1597" s="84" t="s">
        <v>5722</v>
      </c>
    </row>
    <row r="1598" spans="1:25">
      <c r="A1598" s="66" t="s">
        <v>426</v>
      </c>
      <c r="B1598" s="66" t="s">
        <v>407</v>
      </c>
      <c r="C1598" s="67"/>
      <c r="D1598" s="68"/>
      <c r="E1598" s="69"/>
      <c r="F1598" s="70"/>
      <c r="G1598" s="67"/>
      <c r="H1598" s="71"/>
      <c r="I1598" s="72"/>
      <c r="J1598" s="72"/>
      <c r="K1598" s="36"/>
      <c r="L1598" s="79"/>
      <c r="M1598" s="79"/>
      <c r="N1598" s="74"/>
      <c r="O1598" s="81" t="s">
        <v>622</v>
      </c>
      <c r="P1598" s="83">
        <v>41563.765983796293</v>
      </c>
      <c r="Q1598" s="81" t="s">
        <v>880</v>
      </c>
      <c r="R1598" s="81"/>
      <c r="S1598" s="81"/>
      <c r="T1598" s="81" t="s">
        <v>2395</v>
      </c>
      <c r="U1598" s="83">
        <v>41563.765983796293</v>
      </c>
      <c r="V1598" s="85" t="s">
        <v>3907</v>
      </c>
      <c r="W1598" s="81"/>
      <c r="X1598" s="81"/>
      <c r="Y1598" s="84" t="s">
        <v>5722</v>
      </c>
    </row>
    <row r="1599" spans="1:25">
      <c r="A1599" s="66" t="s">
        <v>426</v>
      </c>
      <c r="B1599" s="66" t="s">
        <v>505</v>
      </c>
      <c r="C1599" s="67"/>
      <c r="D1599" s="68"/>
      <c r="E1599" s="69"/>
      <c r="F1599" s="70"/>
      <c r="G1599" s="67"/>
      <c r="H1599" s="71"/>
      <c r="I1599" s="72"/>
      <c r="J1599" s="72"/>
      <c r="K1599" s="36"/>
      <c r="L1599" s="79"/>
      <c r="M1599" s="79"/>
      <c r="N1599" s="74"/>
      <c r="O1599" s="81" t="s">
        <v>621</v>
      </c>
      <c r="P1599" s="83">
        <v>41563.766909722224</v>
      </c>
      <c r="Q1599" s="81" t="s">
        <v>1777</v>
      </c>
      <c r="R1599" s="81"/>
      <c r="S1599" s="81"/>
      <c r="T1599" s="81" t="s">
        <v>2393</v>
      </c>
      <c r="U1599" s="83">
        <v>41563.766909722224</v>
      </c>
      <c r="V1599" s="85" t="s">
        <v>3908</v>
      </c>
      <c r="W1599" s="81"/>
      <c r="X1599" s="81"/>
      <c r="Y1599" s="84" t="s">
        <v>5723</v>
      </c>
    </row>
    <row r="1600" spans="1:25">
      <c r="A1600" s="66" t="s">
        <v>426</v>
      </c>
      <c r="B1600" s="66" t="s">
        <v>426</v>
      </c>
      <c r="C1600" s="67"/>
      <c r="D1600" s="68"/>
      <c r="E1600" s="69"/>
      <c r="F1600" s="70"/>
      <c r="G1600" s="67"/>
      <c r="H1600" s="71"/>
      <c r="I1600" s="72"/>
      <c r="J1600" s="72"/>
      <c r="K1600" s="36"/>
      <c r="L1600" s="79"/>
      <c r="M1600" s="79"/>
      <c r="N1600" s="74"/>
      <c r="O1600" s="81" t="s">
        <v>179</v>
      </c>
      <c r="P1600" s="83">
        <v>41564.539907407408</v>
      </c>
      <c r="Q1600" s="81" t="s">
        <v>1778</v>
      </c>
      <c r="R1600" s="81"/>
      <c r="S1600" s="81"/>
      <c r="T1600" s="81" t="s">
        <v>2393</v>
      </c>
      <c r="U1600" s="83">
        <v>41564.539907407408</v>
      </c>
      <c r="V1600" s="85" t="s">
        <v>3909</v>
      </c>
      <c r="W1600" s="81"/>
      <c r="X1600" s="81"/>
      <c r="Y1600" s="84" t="s">
        <v>5724</v>
      </c>
    </row>
    <row r="1601" spans="1:25">
      <c r="A1601" s="66" t="s">
        <v>426</v>
      </c>
      <c r="B1601" s="66" t="s">
        <v>426</v>
      </c>
      <c r="C1601" s="67"/>
      <c r="D1601" s="68"/>
      <c r="E1601" s="69"/>
      <c r="F1601" s="70"/>
      <c r="G1601" s="67"/>
      <c r="H1601" s="71"/>
      <c r="I1601" s="72"/>
      <c r="J1601" s="72"/>
      <c r="K1601" s="36"/>
      <c r="L1601" s="79"/>
      <c r="M1601" s="79"/>
      <c r="N1601" s="74"/>
      <c r="O1601" s="81" t="s">
        <v>179</v>
      </c>
      <c r="P1601" s="83">
        <v>41564.62939814815</v>
      </c>
      <c r="Q1601" s="81" t="s">
        <v>1779</v>
      </c>
      <c r="R1601" s="81"/>
      <c r="S1601" s="81"/>
      <c r="T1601" s="81" t="s">
        <v>2393</v>
      </c>
      <c r="U1601" s="83">
        <v>41564.62939814815</v>
      </c>
      <c r="V1601" s="85" t="s">
        <v>3910</v>
      </c>
      <c r="W1601" s="81"/>
      <c r="X1601" s="81"/>
      <c r="Y1601" s="84" t="s">
        <v>5725</v>
      </c>
    </row>
    <row r="1602" spans="1:25">
      <c r="A1602" s="66" t="s">
        <v>426</v>
      </c>
      <c r="B1602" s="66" t="s">
        <v>493</v>
      </c>
      <c r="C1602" s="67"/>
      <c r="D1602" s="68"/>
      <c r="E1602" s="69"/>
      <c r="F1602" s="70"/>
      <c r="G1602" s="67"/>
      <c r="H1602" s="71"/>
      <c r="I1602" s="72"/>
      <c r="J1602" s="72"/>
      <c r="K1602" s="36"/>
      <c r="L1602" s="79"/>
      <c r="M1602" s="79"/>
      <c r="N1602" s="74"/>
      <c r="O1602" s="81" t="s">
        <v>622</v>
      </c>
      <c r="P1602" s="83">
        <v>41564.698888888888</v>
      </c>
      <c r="Q1602" s="81" t="s">
        <v>815</v>
      </c>
      <c r="R1602" s="81"/>
      <c r="S1602" s="81"/>
      <c r="T1602" s="81" t="s">
        <v>2424</v>
      </c>
      <c r="U1602" s="83">
        <v>41564.698888888888</v>
      </c>
      <c r="V1602" s="85" t="s">
        <v>3254</v>
      </c>
      <c r="W1602" s="81"/>
      <c r="X1602" s="81"/>
      <c r="Y1602" s="84" t="s">
        <v>5069</v>
      </c>
    </row>
    <row r="1603" spans="1:25">
      <c r="A1603" s="66" t="s">
        <v>426</v>
      </c>
      <c r="B1603" s="66" t="s">
        <v>489</v>
      </c>
      <c r="C1603" s="67"/>
      <c r="D1603" s="68"/>
      <c r="E1603" s="69"/>
      <c r="F1603" s="70"/>
      <c r="G1603" s="67"/>
      <c r="H1603" s="71"/>
      <c r="I1603" s="72"/>
      <c r="J1603" s="72"/>
      <c r="K1603" s="36"/>
      <c r="L1603" s="79"/>
      <c r="M1603" s="79"/>
      <c r="N1603" s="74"/>
      <c r="O1603" s="81" t="s">
        <v>622</v>
      </c>
      <c r="P1603" s="83">
        <v>41564.727199074077</v>
      </c>
      <c r="Q1603" s="81" t="s">
        <v>676</v>
      </c>
      <c r="R1603" s="85" t="s">
        <v>2145</v>
      </c>
      <c r="S1603" s="81" t="s">
        <v>2338</v>
      </c>
      <c r="T1603" s="81" t="s">
        <v>2393</v>
      </c>
      <c r="U1603" s="83">
        <v>41564.727199074077</v>
      </c>
      <c r="V1603" s="85" t="s">
        <v>3911</v>
      </c>
      <c r="W1603" s="81"/>
      <c r="X1603" s="81"/>
      <c r="Y1603" s="84" t="s">
        <v>5726</v>
      </c>
    </row>
    <row r="1604" spans="1:25">
      <c r="A1604" s="66" t="s">
        <v>426</v>
      </c>
      <c r="B1604" s="66" t="s">
        <v>426</v>
      </c>
      <c r="C1604" s="67"/>
      <c r="D1604" s="68"/>
      <c r="E1604" s="69"/>
      <c r="F1604" s="70"/>
      <c r="G1604" s="67"/>
      <c r="H1604" s="71"/>
      <c r="I1604" s="72"/>
      <c r="J1604" s="72"/>
      <c r="K1604" s="36"/>
      <c r="L1604" s="79"/>
      <c r="M1604" s="79"/>
      <c r="N1604" s="74"/>
      <c r="O1604" s="81" t="s">
        <v>179</v>
      </c>
      <c r="P1604" s="83">
        <v>41564.89371527778</v>
      </c>
      <c r="Q1604" s="81" t="s">
        <v>1780</v>
      </c>
      <c r="R1604" s="81"/>
      <c r="S1604" s="81"/>
      <c r="T1604" s="81" t="s">
        <v>2393</v>
      </c>
      <c r="U1604" s="83">
        <v>41564.89371527778</v>
      </c>
      <c r="V1604" s="85" t="s">
        <v>3912</v>
      </c>
      <c r="W1604" s="81"/>
      <c r="X1604" s="81"/>
      <c r="Y1604" s="84" t="s">
        <v>5727</v>
      </c>
    </row>
    <row r="1605" spans="1:25">
      <c r="A1605" s="66" t="s">
        <v>426</v>
      </c>
      <c r="B1605" s="66" t="s">
        <v>426</v>
      </c>
      <c r="C1605" s="67"/>
      <c r="D1605" s="68"/>
      <c r="E1605" s="69"/>
      <c r="F1605" s="70"/>
      <c r="G1605" s="67"/>
      <c r="H1605" s="71"/>
      <c r="I1605" s="72"/>
      <c r="J1605" s="72"/>
      <c r="K1605" s="36"/>
      <c r="L1605" s="79"/>
      <c r="M1605" s="79"/>
      <c r="N1605" s="74"/>
      <c r="O1605" s="81" t="s">
        <v>179</v>
      </c>
      <c r="P1605" s="83">
        <v>41565.513506944444</v>
      </c>
      <c r="Q1605" s="81" t="s">
        <v>1781</v>
      </c>
      <c r="R1605" s="81"/>
      <c r="S1605" s="81"/>
      <c r="T1605" s="81" t="s">
        <v>2411</v>
      </c>
      <c r="U1605" s="83">
        <v>41565.513506944444</v>
      </c>
      <c r="V1605" s="85" t="s">
        <v>3913</v>
      </c>
      <c r="W1605" s="81"/>
      <c r="X1605" s="81"/>
      <c r="Y1605" s="84" t="s">
        <v>5728</v>
      </c>
    </row>
    <row r="1606" spans="1:25">
      <c r="A1606" s="66" t="s">
        <v>426</v>
      </c>
      <c r="B1606" s="66" t="s">
        <v>426</v>
      </c>
      <c r="C1606" s="67"/>
      <c r="D1606" s="68"/>
      <c r="E1606" s="69"/>
      <c r="F1606" s="70"/>
      <c r="G1606" s="67"/>
      <c r="H1606" s="71"/>
      <c r="I1606" s="72"/>
      <c r="J1606" s="72"/>
      <c r="K1606" s="36"/>
      <c r="L1606" s="79"/>
      <c r="M1606" s="79"/>
      <c r="N1606" s="74"/>
      <c r="O1606" s="81" t="s">
        <v>179</v>
      </c>
      <c r="P1606" s="83">
        <v>41565.516111111108</v>
      </c>
      <c r="Q1606" s="81" t="s">
        <v>1782</v>
      </c>
      <c r="R1606" s="81"/>
      <c r="S1606" s="81"/>
      <c r="T1606" s="81" t="s">
        <v>2532</v>
      </c>
      <c r="U1606" s="83">
        <v>41565.516111111108</v>
      </c>
      <c r="V1606" s="85" t="s">
        <v>3914</v>
      </c>
      <c r="W1606" s="81"/>
      <c r="X1606" s="81"/>
      <c r="Y1606" s="84" t="s">
        <v>5729</v>
      </c>
    </row>
    <row r="1607" spans="1:25">
      <c r="A1607" s="66" t="s">
        <v>426</v>
      </c>
      <c r="B1607" s="66" t="s">
        <v>426</v>
      </c>
      <c r="C1607" s="67"/>
      <c r="D1607" s="68"/>
      <c r="E1607" s="69"/>
      <c r="F1607" s="70"/>
      <c r="G1607" s="67"/>
      <c r="H1607" s="71"/>
      <c r="I1607" s="72"/>
      <c r="J1607" s="72"/>
      <c r="K1607" s="36"/>
      <c r="L1607" s="79"/>
      <c r="M1607" s="79"/>
      <c r="N1607" s="74"/>
      <c r="O1607" s="81" t="s">
        <v>179</v>
      </c>
      <c r="P1607" s="83">
        <v>41565.52380787037</v>
      </c>
      <c r="Q1607" s="81" t="s">
        <v>1783</v>
      </c>
      <c r="R1607" s="81"/>
      <c r="S1607" s="81"/>
      <c r="T1607" s="81" t="s">
        <v>2393</v>
      </c>
      <c r="U1607" s="83">
        <v>41565.52380787037</v>
      </c>
      <c r="V1607" s="85" t="s">
        <v>3915</v>
      </c>
      <c r="W1607" s="81"/>
      <c r="X1607" s="81"/>
      <c r="Y1607" s="84" t="s">
        <v>5730</v>
      </c>
    </row>
    <row r="1608" spans="1:25">
      <c r="A1608" s="66" t="s">
        <v>426</v>
      </c>
      <c r="B1608" s="66" t="s">
        <v>426</v>
      </c>
      <c r="C1608" s="67"/>
      <c r="D1608" s="68"/>
      <c r="E1608" s="69"/>
      <c r="F1608" s="70"/>
      <c r="G1608" s="67"/>
      <c r="H1608" s="71"/>
      <c r="I1608" s="72"/>
      <c r="J1608" s="72"/>
      <c r="K1608" s="36"/>
      <c r="L1608" s="79"/>
      <c r="M1608" s="79"/>
      <c r="N1608" s="74"/>
      <c r="O1608" s="81" t="s">
        <v>179</v>
      </c>
      <c r="P1608" s="83">
        <v>41565.53875</v>
      </c>
      <c r="Q1608" s="81" t="s">
        <v>1784</v>
      </c>
      <c r="R1608" s="81"/>
      <c r="S1608" s="81"/>
      <c r="T1608" s="81" t="s">
        <v>2393</v>
      </c>
      <c r="U1608" s="83">
        <v>41565.53875</v>
      </c>
      <c r="V1608" s="85" t="s">
        <v>3916</v>
      </c>
      <c r="W1608" s="81"/>
      <c r="X1608" s="81"/>
      <c r="Y1608" s="84" t="s">
        <v>5731</v>
      </c>
    </row>
    <row r="1609" spans="1:25">
      <c r="A1609" s="66" t="s">
        <v>426</v>
      </c>
      <c r="B1609" s="66" t="s">
        <v>426</v>
      </c>
      <c r="C1609" s="67"/>
      <c r="D1609" s="68"/>
      <c r="E1609" s="69"/>
      <c r="F1609" s="70"/>
      <c r="G1609" s="67"/>
      <c r="H1609" s="71"/>
      <c r="I1609" s="72"/>
      <c r="J1609" s="72"/>
      <c r="K1609" s="36"/>
      <c r="L1609" s="79"/>
      <c r="M1609" s="79"/>
      <c r="N1609" s="74"/>
      <c r="O1609" s="81" t="s">
        <v>179</v>
      </c>
      <c r="P1609" s="83">
        <v>41565.549212962964</v>
      </c>
      <c r="Q1609" s="81" t="s">
        <v>1785</v>
      </c>
      <c r="R1609" s="81"/>
      <c r="S1609" s="81"/>
      <c r="T1609" s="81" t="s">
        <v>2467</v>
      </c>
      <c r="U1609" s="83">
        <v>41565.549212962964</v>
      </c>
      <c r="V1609" s="85" t="s">
        <v>3917</v>
      </c>
      <c r="W1609" s="81"/>
      <c r="X1609" s="81"/>
      <c r="Y1609" s="84" t="s">
        <v>5732</v>
      </c>
    </row>
    <row r="1610" spans="1:25">
      <c r="A1610" s="66" t="s">
        <v>426</v>
      </c>
      <c r="B1610" s="66" t="s">
        <v>489</v>
      </c>
      <c r="C1610" s="67"/>
      <c r="D1610" s="68"/>
      <c r="E1610" s="69"/>
      <c r="F1610" s="70"/>
      <c r="G1610" s="67"/>
      <c r="H1610" s="71"/>
      <c r="I1610" s="72"/>
      <c r="J1610" s="72"/>
      <c r="K1610" s="36"/>
      <c r="L1610" s="79"/>
      <c r="M1610" s="79"/>
      <c r="N1610" s="74"/>
      <c r="O1610" s="81" t="s">
        <v>622</v>
      </c>
      <c r="P1610" s="83">
        <v>41565.554143518515</v>
      </c>
      <c r="Q1610" s="81" t="s">
        <v>1034</v>
      </c>
      <c r="R1610" s="85" t="s">
        <v>2145</v>
      </c>
      <c r="S1610" s="81" t="s">
        <v>2338</v>
      </c>
      <c r="T1610" s="81" t="s">
        <v>2458</v>
      </c>
      <c r="U1610" s="83">
        <v>41565.554143518515</v>
      </c>
      <c r="V1610" s="85" t="s">
        <v>3918</v>
      </c>
      <c r="W1610" s="81"/>
      <c r="X1610" s="81"/>
      <c r="Y1610" s="84" t="s">
        <v>5733</v>
      </c>
    </row>
    <row r="1611" spans="1:25">
      <c r="A1611" s="66" t="s">
        <v>426</v>
      </c>
      <c r="B1611" s="66" t="s">
        <v>426</v>
      </c>
      <c r="C1611" s="67"/>
      <c r="D1611" s="68"/>
      <c r="E1611" s="69"/>
      <c r="F1611" s="70"/>
      <c r="G1611" s="67"/>
      <c r="H1611" s="71"/>
      <c r="I1611" s="72"/>
      <c r="J1611" s="72"/>
      <c r="K1611" s="36"/>
      <c r="L1611" s="79"/>
      <c r="M1611" s="79"/>
      <c r="N1611" s="74"/>
      <c r="O1611" s="81" t="s">
        <v>179</v>
      </c>
      <c r="P1611" s="83">
        <v>41565.76258101852</v>
      </c>
      <c r="Q1611" s="81" t="s">
        <v>1786</v>
      </c>
      <c r="R1611" s="85" t="s">
        <v>2289</v>
      </c>
      <c r="S1611" s="81" t="s">
        <v>2364</v>
      </c>
      <c r="T1611" s="81" t="s">
        <v>2393</v>
      </c>
      <c r="U1611" s="83">
        <v>41565.76258101852</v>
      </c>
      <c r="V1611" s="85" t="s">
        <v>3919</v>
      </c>
      <c r="W1611" s="81"/>
      <c r="X1611" s="81"/>
      <c r="Y1611" s="84" t="s">
        <v>5734</v>
      </c>
    </row>
    <row r="1612" spans="1:25">
      <c r="A1612" s="66" t="s">
        <v>426</v>
      </c>
      <c r="B1612" s="66" t="s">
        <v>494</v>
      </c>
      <c r="C1612" s="67"/>
      <c r="D1612" s="68"/>
      <c r="E1612" s="69"/>
      <c r="F1612" s="70"/>
      <c r="G1612" s="67"/>
      <c r="H1612" s="71"/>
      <c r="I1612" s="72"/>
      <c r="J1612" s="72"/>
      <c r="K1612" s="36"/>
      <c r="L1612" s="79"/>
      <c r="M1612" s="79"/>
      <c r="N1612" s="74"/>
      <c r="O1612" s="81" t="s">
        <v>622</v>
      </c>
      <c r="P1612" s="83">
        <v>41565.763460648152</v>
      </c>
      <c r="Q1612" s="81" t="s">
        <v>1085</v>
      </c>
      <c r="R1612" s="81"/>
      <c r="S1612" s="81"/>
      <c r="T1612" s="81" t="s">
        <v>2393</v>
      </c>
      <c r="U1612" s="83">
        <v>41565.763460648152</v>
      </c>
      <c r="V1612" s="85" t="s">
        <v>3920</v>
      </c>
      <c r="W1612" s="81"/>
      <c r="X1612" s="81"/>
      <c r="Y1612" s="84" t="s">
        <v>5735</v>
      </c>
    </row>
    <row r="1613" spans="1:25">
      <c r="A1613" s="66" t="s">
        <v>426</v>
      </c>
      <c r="B1613" s="66" t="s">
        <v>426</v>
      </c>
      <c r="C1613" s="67"/>
      <c r="D1613" s="68"/>
      <c r="E1613" s="69"/>
      <c r="F1613" s="70"/>
      <c r="G1613" s="67"/>
      <c r="H1613" s="71"/>
      <c r="I1613" s="72"/>
      <c r="J1613" s="72"/>
      <c r="K1613" s="36"/>
      <c r="L1613" s="79"/>
      <c r="M1613" s="79"/>
      <c r="N1613" s="74"/>
      <c r="O1613" s="81" t="s">
        <v>179</v>
      </c>
      <c r="P1613" s="83">
        <v>41565.765949074077</v>
      </c>
      <c r="Q1613" s="81" t="s">
        <v>1787</v>
      </c>
      <c r="R1613" s="81"/>
      <c r="S1613" s="81"/>
      <c r="T1613" s="81" t="s">
        <v>2393</v>
      </c>
      <c r="U1613" s="83">
        <v>41565.765949074077</v>
      </c>
      <c r="V1613" s="85" t="s">
        <v>3921</v>
      </c>
      <c r="W1613" s="81"/>
      <c r="X1613" s="81"/>
      <c r="Y1613" s="84" t="s">
        <v>5736</v>
      </c>
    </row>
    <row r="1614" spans="1:25">
      <c r="A1614" s="66" t="s">
        <v>426</v>
      </c>
      <c r="B1614" s="66" t="s">
        <v>426</v>
      </c>
      <c r="C1614" s="67"/>
      <c r="D1614" s="68"/>
      <c r="E1614" s="69"/>
      <c r="F1614" s="70"/>
      <c r="G1614" s="67"/>
      <c r="H1614" s="71"/>
      <c r="I1614" s="72"/>
      <c r="J1614" s="72"/>
      <c r="K1614" s="36"/>
      <c r="L1614" s="79"/>
      <c r="M1614" s="79"/>
      <c r="N1614" s="74"/>
      <c r="O1614" s="81" t="s">
        <v>179</v>
      </c>
      <c r="P1614" s="83">
        <v>41565.904016203705</v>
      </c>
      <c r="Q1614" s="81" t="s">
        <v>1788</v>
      </c>
      <c r="R1614" s="85" t="s">
        <v>2290</v>
      </c>
      <c r="S1614" s="81" t="s">
        <v>2335</v>
      </c>
      <c r="T1614" s="81" t="s">
        <v>2393</v>
      </c>
      <c r="U1614" s="83">
        <v>41565.904016203705</v>
      </c>
      <c r="V1614" s="85" t="s">
        <v>3922</v>
      </c>
      <c r="W1614" s="81"/>
      <c r="X1614" s="81"/>
      <c r="Y1614" s="84" t="s">
        <v>5737</v>
      </c>
    </row>
    <row r="1615" spans="1:25">
      <c r="A1615" s="66" t="s">
        <v>426</v>
      </c>
      <c r="B1615" s="66" t="s">
        <v>426</v>
      </c>
      <c r="C1615" s="67"/>
      <c r="D1615" s="68"/>
      <c r="E1615" s="69"/>
      <c r="F1615" s="70"/>
      <c r="G1615" s="67"/>
      <c r="H1615" s="71"/>
      <c r="I1615" s="72"/>
      <c r="J1615" s="72"/>
      <c r="K1615" s="36"/>
      <c r="L1615" s="79"/>
      <c r="M1615" s="79"/>
      <c r="N1615" s="74"/>
      <c r="O1615" s="81" t="s">
        <v>179</v>
      </c>
      <c r="P1615" s="83">
        <v>41566.627557870372</v>
      </c>
      <c r="Q1615" s="81" t="s">
        <v>1789</v>
      </c>
      <c r="R1615" s="81"/>
      <c r="S1615" s="81"/>
      <c r="T1615" s="81" t="s">
        <v>2393</v>
      </c>
      <c r="U1615" s="83">
        <v>41566.627557870372</v>
      </c>
      <c r="V1615" s="85" t="s">
        <v>3923</v>
      </c>
      <c r="W1615" s="81"/>
      <c r="X1615" s="81"/>
      <c r="Y1615" s="84" t="s">
        <v>5738</v>
      </c>
    </row>
    <row r="1616" spans="1:25">
      <c r="A1616" s="66" t="s">
        <v>426</v>
      </c>
      <c r="B1616" s="66" t="s">
        <v>426</v>
      </c>
      <c r="C1616" s="67"/>
      <c r="D1616" s="68"/>
      <c r="E1616" s="69"/>
      <c r="F1616" s="70"/>
      <c r="G1616" s="67"/>
      <c r="H1616" s="71"/>
      <c r="I1616" s="72"/>
      <c r="J1616" s="72"/>
      <c r="K1616" s="36"/>
      <c r="L1616" s="79"/>
      <c r="M1616" s="79"/>
      <c r="N1616" s="74"/>
      <c r="O1616" s="81" t="s">
        <v>179</v>
      </c>
      <c r="P1616" s="83">
        <v>41568.560347222221</v>
      </c>
      <c r="Q1616" s="81" t="s">
        <v>1790</v>
      </c>
      <c r="R1616" s="85" t="s">
        <v>2289</v>
      </c>
      <c r="S1616" s="81" t="s">
        <v>2364</v>
      </c>
      <c r="T1616" s="81" t="s">
        <v>2393</v>
      </c>
      <c r="U1616" s="83">
        <v>41568.560347222221</v>
      </c>
      <c r="V1616" s="85" t="s">
        <v>3924</v>
      </c>
      <c r="W1616" s="81"/>
      <c r="X1616" s="81"/>
      <c r="Y1616" s="84" t="s">
        <v>5739</v>
      </c>
    </row>
    <row r="1617" spans="1:25">
      <c r="A1617" s="66" t="s">
        <v>440</v>
      </c>
      <c r="B1617" s="66" t="s">
        <v>426</v>
      </c>
      <c r="C1617" s="67"/>
      <c r="D1617" s="68"/>
      <c r="E1617" s="69"/>
      <c r="F1617" s="70"/>
      <c r="G1617" s="67"/>
      <c r="H1617" s="71"/>
      <c r="I1617" s="72"/>
      <c r="J1617" s="72"/>
      <c r="K1617" s="36"/>
      <c r="L1617" s="79"/>
      <c r="M1617" s="79"/>
      <c r="N1617" s="74"/>
      <c r="O1617" s="81" t="s">
        <v>622</v>
      </c>
      <c r="P1617" s="83">
        <v>41566.647037037037</v>
      </c>
      <c r="Q1617" s="81" t="s">
        <v>882</v>
      </c>
      <c r="R1617" s="81"/>
      <c r="S1617" s="81"/>
      <c r="T1617" s="81" t="s">
        <v>2393</v>
      </c>
      <c r="U1617" s="83">
        <v>41566.647037037037</v>
      </c>
      <c r="V1617" s="85" t="s">
        <v>3925</v>
      </c>
      <c r="W1617" s="81"/>
      <c r="X1617" s="81"/>
      <c r="Y1617" s="84" t="s">
        <v>5740</v>
      </c>
    </row>
    <row r="1618" spans="1:25">
      <c r="A1618" s="66" t="s">
        <v>494</v>
      </c>
      <c r="B1618" s="66" t="s">
        <v>426</v>
      </c>
      <c r="C1618" s="67"/>
      <c r="D1618" s="68"/>
      <c r="E1618" s="69"/>
      <c r="F1618" s="70"/>
      <c r="G1618" s="67"/>
      <c r="H1618" s="71"/>
      <c r="I1618" s="72"/>
      <c r="J1618" s="72"/>
      <c r="K1618" s="36"/>
      <c r="L1618" s="79"/>
      <c r="M1618" s="79"/>
      <c r="N1618" s="74"/>
      <c r="O1618" s="81" t="s">
        <v>622</v>
      </c>
      <c r="P1618" s="83">
        <v>41564.550324074073</v>
      </c>
      <c r="Q1618" s="81" t="s">
        <v>1791</v>
      </c>
      <c r="R1618" s="81"/>
      <c r="S1618" s="81"/>
      <c r="T1618" s="81" t="s">
        <v>2393</v>
      </c>
      <c r="U1618" s="83">
        <v>41564.550324074073</v>
      </c>
      <c r="V1618" s="85" t="s">
        <v>3926</v>
      </c>
      <c r="W1618" s="81"/>
      <c r="X1618" s="81"/>
      <c r="Y1618" s="84" t="s">
        <v>5741</v>
      </c>
    </row>
    <row r="1619" spans="1:25">
      <c r="A1619" s="66" t="s">
        <v>379</v>
      </c>
      <c r="B1619" s="66" t="s">
        <v>379</v>
      </c>
      <c r="C1619" s="67"/>
      <c r="D1619" s="68"/>
      <c r="E1619" s="69"/>
      <c r="F1619" s="70"/>
      <c r="G1619" s="67"/>
      <c r="H1619" s="71"/>
      <c r="I1619" s="72"/>
      <c r="J1619" s="72"/>
      <c r="K1619" s="36"/>
      <c r="L1619" s="79"/>
      <c r="M1619" s="79"/>
      <c r="N1619" s="74"/>
      <c r="O1619" s="81" t="s">
        <v>179</v>
      </c>
      <c r="P1619" s="83">
        <v>41565.580949074072</v>
      </c>
      <c r="Q1619" s="81" t="s">
        <v>1792</v>
      </c>
      <c r="R1619" s="81"/>
      <c r="S1619" s="81"/>
      <c r="T1619" s="81" t="s">
        <v>2533</v>
      </c>
      <c r="U1619" s="83">
        <v>41565.580949074072</v>
      </c>
      <c r="V1619" s="85" t="s">
        <v>3927</v>
      </c>
      <c r="W1619" s="81"/>
      <c r="X1619" s="81"/>
      <c r="Y1619" s="84" t="s">
        <v>5742</v>
      </c>
    </row>
    <row r="1620" spans="1:25">
      <c r="A1620" s="66" t="s">
        <v>379</v>
      </c>
      <c r="B1620" s="66" t="s">
        <v>489</v>
      </c>
      <c r="C1620" s="67"/>
      <c r="D1620" s="68"/>
      <c r="E1620" s="69"/>
      <c r="F1620" s="70"/>
      <c r="G1620" s="67"/>
      <c r="H1620" s="71"/>
      <c r="I1620" s="72"/>
      <c r="J1620" s="72"/>
      <c r="K1620" s="36"/>
      <c r="L1620" s="79"/>
      <c r="M1620" s="79"/>
      <c r="N1620" s="74"/>
      <c r="O1620" s="81" t="s">
        <v>622</v>
      </c>
      <c r="P1620" s="83">
        <v>41566.505879629629</v>
      </c>
      <c r="Q1620" s="81" t="s">
        <v>1206</v>
      </c>
      <c r="R1620" s="85" t="s">
        <v>2238</v>
      </c>
      <c r="S1620" s="81" t="s">
        <v>2338</v>
      </c>
      <c r="T1620" s="81" t="s">
        <v>2393</v>
      </c>
      <c r="U1620" s="83">
        <v>41566.505879629629</v>
      </c>
      <c r="V1620" s="85" t="s">
        <v>3928</v>
      </c>
      <c r="W1620" s="81"/>
      <c r="X1620" s="81"/>
      <c r="Y1620" s="84" t="s">
        <v>5743</v>
      </c>
    </row>
    <row r="1621" spans="1:25">
      <c r="A1621" s="66" t="s">
        <v>379</v>
      </c>
      <c r="B1621" s="66" t="s">
        <v>379</v>
      </c>
      <c r="C1621" s="67"/>
      <c r="D1621" s="68"/>
      <c r="E1621" s="69"/>
      <c r="F1621" s="70"/>
      <c r="G1621" s="67"/>
      <c r="H1621" s="71"/>
      <c r="I1621" s="72"/>
      <c r="J1621" s="72"/>
      <c r="K1621" s="36"/>
      <c r="L1621" s="79"/>
      <c r="M1621" s="79"/>
      <c r="N1621" s="74"/>
      <c r="O1621" s="81" t="s">
        <v>179</v>
      </c>
      <c r="P1621" s="83">
        <v>41566.505937499998</v>
      </c>
      <c r="Q1621" s="81" t="s">
        <v>1793</v>
      </c>
      <c r="R1621" s="81"/>
      <c r="S1621" s="81"/>
      <c r="T1621" s="81" t="s">
        <v>2393</v>
      </c>
      <c r="U1621" s="83">
        <v>41566.505937499998</v>
      </c>
      <c r="V1621" s="85" t="s">
        <v>3929</v>
      </c>
      <c r="W1621" s="81"/>
      <c r="X1621" s="81"/>
      <c r="Y1621" s="84" t="s">
        <v>5744</v>
      </c>
    </row>
    <row r="1622" spans="1:25">
      <c r="A1622" s="66" t="s">
        <v>379</v>
      </c>
      <c r="B1622" s="66" t="s">
        <v>358</v>
      </c>
      <c r="C1622" s="67"/>
      <c r="D1622" s="68"/>
      <c r="E1622" s="69"/>
      <c r="F1622" s="70"/>
      <c r="G1622" s="67"/>
      <c r="H1622" s="71"/>
      <c r="I1622" s="72"/>
      <c r="J1622" s="72"/>
      <c r="K1622" s="36"/>
      <c r="L1622" s="79"/>
      <c r="M1622" s="79"/>
      <c r="N1622" s="74"/>
      <c r="O1622" s="81" t="s">
        <v>622</v>
      </c>
      <c r="P1622" s="83">
        <v>41566.531655092593</v>
      </c>
      <c r="Q1622" s="81" t="s">
        <v>1794</v>
      </c>
      <c r="R1622" s="81"/>
      <c r="S1622" s="81"/>
      <c r="T1622" s="81" t="s">
        <v>2393</v>
      </c>
      <c r="U1622" s="83">
        <v>41566.531655092593</v>
      </c>
      <c r="V1622" s="85" t="s">
        <v>3930</v>
      </c>
      <c r="W1622" s="81"/>
      <c r="X1622" s="81"/>
      <c r="Y1622" s="84" t="s">
        <v>5745</v>
      </c>
    </row>
    <row r="1623" spans="1:25">
      <c r="A1623" s="66" t="s">
        <v>494</v>
      </c>
      <c r="B1623" s="66" t="s">
        <v>379</v>
      </c>
      <c r="C1623" s="67"/>
      <c r="D1623" s="68"/>
      <c r="E1623" s="69"/>
      <c r="F1623" s="70"/>
      <c r="G1623" s="67"/>
      <c r="H1623" s="71"/>
      <c r="I1623" s="72"/>
      <c r="J1623" s="72"/>
      <c r="K1623" s="36"/>
      <c r="L1623" s="79"/>
      <c r="M1623" s="79"/>
      <c r="N1623" s="74"/>
      <c r="O1623" s="81" t="s">
        <v>621</v>
      </c>
      <c r="P1623" s="83">
        <v>41564.578611111108</v>
      </c>
      <c r="Q1623" s="81" t="s">
        <v>1795</v>
      </c>
      <c r="R1623" s="81"/>
      <c r="S1623" s="81"/>
      <c r="T1623" s="81" t="s">
        <v>2393</v>
      </c>
      <c r="U1623" s="83">
        <v>41564.578611111108</v>
      </c>
      <c r="V1623" s="85" t="s">
        <v>3931</v>
      </c>
      <c r="W1623" s="81"/>
      <c r="X1623" s="81"/>
      <c r="Y1623" s="84" t="s">
        <v>5746</v>
      </c>
    </row>
    <row r="1624" spans="1:25">
      <c r="A1624" s="66" t="s">
        <v>339</v>
      </c>
      <c r="B1624" s="66" t="s">
        <v>489</v>
      </c>
      <c r="C1624" s="67"/>
      <c r="D1624" s="68"/>
      <c r="E1624" s="69"/>
      <c r="F1624" s="70"/>
      <c r="G1624" s="67"/>
      <c r="H1624" s="71"/>
      <c r="I1624" s="72"/>
      <c r="J1624" s="72"/>
      <c r="K1624" s="36"/>
      <c r="L1624" s="79"/>
      <c r="M1624" s="79"/>
      <c r="N1624" s="74"/>
      <c r="O1624" s="81" t="s">
        <v>622</v>
      </c>
      <c r="P1624" s="83">
        <v>41563.602719907409</v>
      </c>
      <c r="Q1624" s="81" t="s">
        <v>1796</v>
      </c>
      <c r="R1624" s="85" t="s">
        <v>2138</v>
      </c>
      <c r="S1624" s="81" t="s">
        <v>2333</v>
      </c>
      <c r="T1624" s="81" t="s">
        <v>2393</v>
      </c>
      <c r="U1624" s="83">
        <v>41563.602719907409</v>
      </c>
      <c r="V1624" s="85" t="s">
        <v>3932</v>
      </c>
      <c r="W1624" s="81"/>
      <c r="X1624" s="81"/>
      <c r="Y1624" s="84" t="s">
        <v>5747</v>
      </c>
    </row>
    <row r="1625" spans="1:25">
      <c r="A1625" s="66" t="s">
        <v>339</v>
      </c>
      <c r="B1625" s="66" t="s">
        <v>489</v>
      </c>
      <c r="C1625" s="67"/>
      <c r="D1625" s="68"/>
      <c r="E1625" s="69"/>
      <c r="F1625" s="70"/>
      <c r="G1625" s="67"/>
      <c r="H1625" s="71"/>
      <c r="I1625" s="72"/>
      <c r="J1625" s="72"/>
      <c r="K1625" s="36"/>
      <c r="L1625" s="79"/>
      <c r="M1625" s="79"/>
      <c r="N1625" s="74"/>
      <c r="O1625" s="81" t="s">
        <v>622</v>
      </c>
      <c r="P1625" s="83">
        <v>41564.77175925926</v>
      </c>
      <c r="Q1625" s="81" t="s">
        <v>676</v>
      </c>
      <c r="R1625" s="85" t="s">
        <v>2145</v>
      </c>
      <c r="S1625" s="81" t="s">
        <v>2338</v>
      </c>
      <c r="T1625" s="81" t="s">
        <v>2393</v>
      </c>
      <c r="U1625" s="83">
        <v>41564.77175925926</v>
      </c>
      <c r="V1625" s="85" t="s">
        <v>3933</v>
      </c>
      <c r="W1625" s="81"/>
      <c r="X1625" s="81"/>
      <c r="Y1625" s="84" t="s">
        <v>5748</v>
      </c>
    </row>
    <row r="1626" spans="1:25">
      <c r="A1626" s="66" t="s">
        <v>339</v>
      </c>
      <c r="B1626" s="66" t="s">
        <v>489</v>
      </c>
      <c r="C1626" s="67"/>
      <c r="D1626" s="68"/>
      <c r="E1626" s="69"/>
      <c r="F1626" s="70"/>
      <c r="G1626" s="67"/>
      <c r="H1626" s="71"/>
      <c r="I1626" s="72"/>
      <c r="J1626" s="72"/>
      <c r="K1626" s="36"/>
      <c r="L1626" s="79"/>
      <c r="M1626" s="79"/>
      <c r="N1626" s="74"/>
      <c r="O1626" s="81" t="s">
        <v>622</v>
      </c>
      <c r="P1626" s="83">
        <v>41564.833425925928</v>
      </c>
      <c r="Q1626" s="81" t="s">
        <v>1797</v>
      </c>
      <c r="R1626" s="81"/>
      <c r="S1626" s="81"/>
      <c r="T1626" s="81" t="s">
        <v>2534</v>
      </c>
      <c r="U1626" s="83">
        <v>41564.833425925928</v>
      </c>
      <c r="V1626" s="85" t="s">
        <v>3934</v>
      </c>
      <c r="W1626" s="81"/>
      <c r="X1626" s="81"/>
      <c r="Y1626" s="84" t="s">
        <v>5749</v>
      </c>
    </row>
    <row r="1627" spans="1:25">
      <c r="A1627" s="66" t="s">
        <v>339</v>
      </c>
      <c r="B1627" s="66" t="s">
        <v>339</v>
      </c>
      <c r="C1627" s="67"/>
      <c r="D1627" s="68"/>
      <c r="E1627" s="69"/>
      <c r="F1627" s="70"/>
      <c r="G1627" s="67"/>
      <c r="H1627" s="71"/>
      <c r="I1627" s="72"/>
      <c r="J1627" s="72"/>
      <c r="K1627" s="36"/>
      <c r="L1627" s="79"/>
      <c r="M1627" s="79"/>
      <c r="N1627" s="74"/>
      <c r="O1627" s="81" t="s">
        <v>179</v>
      </c>
      <c r="P1627" s="83">
        <v>41564.899409722224</v>
      </c>
      <c r="Q1627" s="81" t="s">
        <v>1798</v>
      </c>
      <c r="R1627" s="85" t="s">
        <v>2291</v>
      </c>
      <c r="S1627" s="81" t="s">
        <v>2333</v>
      </c>
      <c r="T1627" s="81" t="s">
        <v>2535</v>
      </c>
      <c r="U1627" s="83">
        <v>41564.899409722224</v>
      </c>
      <c r="V1627" s="85" t="s">
        <v>3935</v>
      </c>
      <c r="W1627" s="81"/>
      <c r="X1627" s="81"/>
      <c r="Y1627" s="84" t="s">
        <v>5750</v>
      </c>
    </row>
    <row r="1628" spans="1:25">
      <c r="A1628" s="66" t="s">
        <v>339</v>
      </c>
      <c r="B1628" s="66" t="s">
        <v>489</v>
      </c>
      <c r="C1628" s="67"/>
      <c r="D1628" s="68"/>
      <c r="E1628" s="69"/>
      <c r="F1628" s="70"/>
      <c r="G1628" s="67"/>
      <c r="H1628" s="71"/>
      <c r="I1628" s="72"/>
      <c r="J1628" s="72"/>
      <c r="K1628" s="36"/>
      <c r="L1628" s="79"/>
      <c r="M1628" s="79"/>
      <c r="N1628" s="74"/>
      <c r="O1628" s="81" t="s">
        <v>622</v>
      </c>
      <c r="P1628" s="83">
        <v>41564.93341435185</v>
      </c>
      <c r="Q1628" s="81" t="s">
        <v>1728</v>
      </c>
      <c r="R1628" s="81"/>
      <c r="S1628" s="81"/>
      <c r="T1628" s="81" t="s">
        <v>2523</v>
      </c>
      <c r="U1628" s="83">
        <v>41564.93341435185</v>
      </c>
      <c r="V1628" s="85" t="s">
        <v>3846</v>
      </c>
      <c r="W1628" s="81"/>
      <c r="X1628" s="81"/>
      <c r="Y1628" s="84" t="s">
        <v>5661</v>
      </c>
    </row>
    <row r="1629" spans="1:25">
      <c r="A1629" s="66" t="s">
        <v>339</v>
      </c>
      <c r="B1629" s="66" t="s">
        <v>339</v>
      </c>
      <c r="C1629" s="67"/>
      <c r="D1629" s="68"/>
      <c r="E1629" s="69"/>
      <c r="F1629" s="70"/>
      <c r="G1629" s="67"/>
      <c r="H1629" s="71"/>
      <c r="I1629" s="72"/>
      <c r="J1629" s="72"/>
      <c r="K1629" s="36"/>
      <c r="L1629" s="79"/>
      <c r="M1629" s="79"/>
      <c r="N1629" s="74"/>
      <c r="O1629" s="81" t="s">
        <v>179</v>
      </c>
      <c r="P1629" s="83">
        <v>41564.934305555558</v>
      </c>
      <c r="Q1629" s="81" t="s">
        <v>1799</v>
      </c>
      <c r="R1629" s="81"/>
      <c r="S1629" s="81"/>
      <c r="T1629" s="81" t="s">
        <v>2536</v>
      </c>
      <c r="U1629" s="83">
        <v>41564.934305555558</v>
      </c>
      <c r="V1629" s="85" t="s">
        <v>3936</v>
      </c>
      <c r="W1629" s="81"/>
      <c r="X1629" s="81"/>
      <c r="Y1629" s="84" t="s">
        <v>5751</v>
      </c>
    </row>
    <row r="1630" spans="1:25">
      <c r="A1630" s="66" t="s">
        <v>339</v>
      </c>
      <c r="B1630" s="66" t="s">
        <v>339</v>
      </c>
      <c r="C1630" s="67"/>
      <c r="D1630" s="68"/>
      <c r="E1630" s="69"/>
      <c r="F1630" s="70"/>
      <c r="G1630" s="67"/>
      <c r="H1630" s="71"/>
      <c r="I1630" s="72"/>
      <c r="J1630" s="72"/>
      <c r="K1630" s="36"/>
      <c r="L1630" s="79"/>
      <c r="M1630" s="79"/>
      <c r="N1630" s="74"/>
      <c r="O1630" s="81" t="s">
        <v>179</v>
      </c>
      <c r="P1630" s="83">
        <v>41564.935046296298</v>
      </c>
      <c r="Q1630" s="81" t="s">
        <v>1800</v>
      </c>
      <c r="R1630" s="81"/>
      <c r="S1630" s="81"/>
      <c r="T1630" s="81" t="s">
        <v>2537</v>
      </c>
      <c r="U1630" s="83">
        <v>41564.935046296298</v>
      </c>
      <c r="V1630" s="85" t="s">
        <v>3937</v>
      </c>
      <c r="W1630" s="81"/>
      <c r="X1630" s="81"/>
      <c r="Y1630" s="84" t="s">
        <v>5752</v>
      </c>
    </row>
    <row r="1631" spans="1:25">
      <c r="A1631" s="66" t="s">
        <v>339</v>
      </c>
      <c r="B1631" s="66" t="s">
        <v>339</v>
      </c>
      <c r="C1631" s="67"/>
      <c r="D1631" s="68"/>
      <c r="E1631" s="69"/>
      <c r="F1631" s="70"/>
      <c r="G1631" s="67"/>
      <c r="H1631" s="71"/>
      <c r="I1631" s="72"/>
      <c r="J1631" s="72"/>
      <c r="K1631" s="36"/>
      <c r="L1631" s="79"/>
      <c r="M1631" s="79"/>
      <c r="N1631" s="74"/>
      <c r="O1631" s="81" t="s">
        <v>179</v>
      </c>
      <c r="P1631" s="83">
        <v>41564.935694444444</v>
      </c>
      <c r="Q1631" s="81" t="s">
        <v>1801</v>
      </c>
      <c r="R1631" s="81"/>
      <c r="S1631" s="81"/>
      <c r="T1631" s="81" t="s">
        <v>2537</v>
      </c>
      <c r="U1631" s="83">
        <v>41564.935694444444</v>
      </c>
      <c r="V1631" s="85" t="s">
        <v>3938</v>
      </c>
      <c r="W1631" s="81"/>
      <c r="X1631" s="81"/>
      <c r="Y1631" s="84" t="s">
        <v>5753</v>
      </c>
    </row>
    <row r="1632" spans="1:25">
      <c r="A1632" s="66" t="s">
        <v>339</v>
      </c>
      <c r="B1632" s="66" t="s">
        <v>339</v>
      </c>
      <c r="C1632" s="67"/>
      <c r="D1632" s="68"/>
      <c r="E1632" s="69"/>
      <c r="F1632" s="70"/>
      <c r="G1632" s="67"/>
      <c r="H1632" s="71"/>
      <c r="I1632" s="72"/>
      <c r="J1632" s="72"/>
      <c r="K1632" s="36"/>
      <c r="L1632" s="79"/>
      <c r="M1632" s="79"/>
      <c r="N1632" s="74"/>
      <c r="O1632" s="81" t="s">
        <v>179</v>
      </c>
      <c r="P1632" s="83">
        <v>41564.936631944445</v>
      </c>
      <c r="Q1632" s="81" t="s">
        <v>1802</v>
      </c>
      <c r="R1632" s="81"/>
      <c r="S1632" s="81"/>
      <c r="T1632" s="81" t="s">
        <v>2537</v>
      </c>
      <c r="U1632" s="83">
        <v>41564.936631944445</v>
      </c>
      <c r="V1632" s="85" t="s">
        <v>3939</v>
      </c>
      <c r="W1632" s="81"/>
      <c r="X1632" s="81"/>
      <c r="Y1632" s="84" t="s">
        <v>5754</v>
      </c>
    </row>
    <row r="1633" spans="1:25">
      <c r="A1633" s="66" t="s">
        <v>339</v>
      </c>
      <c r="B1633" s="66" t="s">
        <v>500</v>
      </c>
      <c r="C1633" s="67"/>
      <c r="D1633" s="68"/>
      <c r="E1633" s="69"/>
      <c r="F1633" s="70"/>
      <c r="G1633" s="67"/>
      <c r="H1633" s="71"/>
      <c r="I1633" s="72"/>
      <c r="J1633" s="72"/>
      <c r="K1633" s="36"/>
      <c r="L1633" s="79"/>
      <c r="M1633" s="79"/>
      <c r="N1633" s="74"/>
      <c r="O1633" s="81" t="s">
        <v>622</v>
      </c>
      <c r="P1633" s="83">
        <v>41565.044849537036</v>
      </c>
      <c r="Q1633" s="81" t="s">
        <v>1803</v>
      </c>
      <c r="R1633" s="81"/>
      <c r="S1633" s="81"/>
      <c r="T1633" s="81" t="s">
        <v>2393</v>
      </c>
      <c r="U1633" s="83">
        <v>41565.044849537036</v>
      </c>
      <c r="V1633" s="85" t="s">
        <v>3940</v>
      </c>
      <c r="W1633" s="81"/>
      <c r="X1633" s="81"/>
      <c r="Y1633" s="84" t="s">
        <v>5755</v>
      </c>
    </row>
    <row r="1634" spans="1:25">
      <c r="A1634" s="66" t="s">
        <v>339</v>
      </c>
      <c r="B1634" s="66" t="s">
        <v>339</v>
      </c>
      <c r="C1634" s="67"/>
      <c r="D1634" s="68"/>
      <c r="E1634" s="69"/>
      <c r="F1634" s="70"/>
      <c r="G1634" s="67"/>
      <c r="H1634" s="71"/>
      <c r="I1634" s="72"/>
      <c r="J1634" s="72"/>
      <c r="K1634" s="36"/>
      <c r="L1634" s="79"/>
      <c r="M1634" s="79"/>
      <c r="N1634" s="74"/>
      <c r="O1634" s="81" t="s">
        <v>179</v>
      </c>
      <c r="P1634" s="83">
        <v>41565.047951388886</v>
      </c>
      <c r="Q1634" s="81" t="s">
        <v>1804</v>
      </c>
      <c r="R1634" s="81"/>
      <c r="S1634" s="81"/>
      <c r="T1634" s="81" t="s">
        <v>2538</v>
      </c>
      <c r="U1634" s="83">
        <v>41565.047951388886</v>
      </c>
      <c r="V1634" s="85" t="s">
        <v>3941</v>
      </c>
      <c r="W1634" s="81"/>
      <c r="X1634" s="81"/>
      <c r="Y1634" s="84" t="s">
        <v>5756</v>
      </c>
    </row>
    <row r="1635" spans="1:25">
      <c r="A1635" s="66" t="s">
        <v>339</v>
      </c>
      <c r="B1635" s="66" t="s">
        <v>505</v>
      </c>
      <c r="C1635" s="67"/>
      <c r="D1635" s="68"/>
      <c r="E1635" s="69"/>
      <c r="F1635" s="70"/>
      <c r="G1635" s="67"/>
      <c r="H1635" s="71"/>
      <c r="I1635" s="72"/>
      <c r="J1635" s="72"/>
      <c r="K1635" s="36"/>
      <c r="L1635" s="79"/>
      <c r="M1635" s="79"/>
      <c r="N1635" s="74"/>
      <c r="O1635" s="81" t="s">
        <v>622</v>
      </c>
      <c r="P1635" s="83">
        <v>41565.680046296293</v>
      </c>
      <c r="Q1635" s="81" t="s">
        <v>1805</v>
      </c>
      <c r="R1635" s="81"/>
      <c r="S1635" s="81"/>
      <c r="T1635" s="81" t="s">
        <v>2393</v>
      </c>
      <c r="U1635" s="83">
        <v>41565.680046296293</v>
      </c>
      <c r="V1635" s="85" t="s">
        <v>3942</v>
      </c>
      <c r="W1635" s="81"/>
      <c r="X1635" s="81"/>
      <c r="Y1635" s="84" t="s">
        <v>5757</v>
      </c>
    </row>
    <row r="1636" spans="1:25">
      <c r="A1636" s="66" t="s">
        <v>339</v>
      </c>
      <c r="B1636" s="66" t="s">
        <v>489</v>
      </c>
      <c r="C1636" s="67"/>
      <c r="D1636" s="68"/>
      <c r="E1636" s="69"/>
      <c r="F1636" s="70"/>
      <c r="G1636" s="67"/>
      <c r="H1636" s="71"/>
      <c r="I1636" s="72"/>
      <c r="J1636" s="72"/>
      <c r="K1636" s="36"/>
      <c r="L1636" s="79"/>
      <c r="M1636" s="79"/>
      <c r="N1636" s="74"/>
      <c r="O1636" s="81" t="s">
        <v>622</v>
      </c>
      <c r="P1636" s="83">
        <v>41565.712164351855</v>
      </c>
      <c r="Q1636" s="81" t="s">
        <v>776</v>
      </c>
      <c r="R1636" s="85" t="s">
        <v>2164</v>
      </c>
      <c r="S1636" s="81" t="s">
        <v>2338</v>
      </c>
      <c r="T1636" s="81" t="s">
        <v>2393</v>
      </c>
      <c r="U1636" s="83">
        <v>41565.712164351855</v>
      </c>
      <c r="V1636" s="85" t="s">
        <v>3943</v>
      </c>
      <c r="W1636" s="81"/>
      <c r="X1636" s="81"/>
      <c r="Y1636" s="84" t="s">
        <v>5758</v>
      </c>
    </row>
    <row r="1637" spans="1:25">
      <c r="A1637" s="66" t="s">
        <v>339</v>
      </c>
      <c r="B1637" s="66" t="s">
        <v>437</v>
      </c>
      <c r="C1637" s="67"/>
      <c r="D1637" s="68"/>
      <c r="E1637" s="69"/>
      <c r="F1637" s="70"/>
      <c r="G1637" s="67"/>
      <c r="H1637" s="71"/>
      <c r="I1637" s="72"/>
      <c r="J1637" s="72"/>
      <c r="K1637" s="36"/>
      <c r="L1637" s="79"/>
      <c r="M1637" s="79"/>
      <c r="N1637" s="74"/>
      <c r="O1637" s="81" t="s">
        <v>622</v>
      </c>
      <c r="P1637" s="83">
        <v>41566.631261574075</v>
      </c>
      <c r="Q1637" s="81" t="s">
        <v>1329</v>
      </c>
      <c r="R1637" s="81"/>
      <c r="S1637" s="81"/>
      <c r="T1637" s="81" t="s">
        <v>2393</v>
      </c>
      <c r="U1637" s="83">
        <v>41566.631261574075</v>
      </c>
      <c r="V1637" s="85" t="s">
        <v>3944</v>
      </c>
      <c r="W1637" s="81"/>
      <c r="X1637" s="81"/>
      <c r="Y1637" s="84" t="s">
        <v>5759</v>
      </c>
    </row>
    <row r="1638" spans="1:25">
      <c r="A1638" s="66" t="s">
        <v>339</v>
      </c>
      <c r="B1638" s="66" t="s">
        <v>489</v>
      </c>
      <c r="C1638" s="67"/>
      <c r="D1638" s="68"/>
      <c r="E1638" s="69"/>
      <c r="F1638" s="70"/>
      <c r="G1638" s="67"/>
      <c r="H1638" s="71"/>
      <c r="I1638" s="72"/>
      <c r="J1638" s="72"/>
      <c r="K1638" s="36"/>
      <c r="L1638" s="79"/>
      <c r="M1638" s="79"/>
      <c r="N1638" s="74"/>
      <c r="O1638" s="81" t="s">
        <v>622</v>
      </c>
      <c r="P1638" s="83">
        <v>41566.631574074076</v>
      </c>
      <c r="Q1638" s="81" t="s">
        <v>1806</v>
      </c>
      <c r="R1638" s="81"/>
      <c r="S1638" s="81"/>
      <c r="T1638" s="81" t="s">
        <v>2393</v>
      </c>
      <c r="U1638" s="83">
        <v>41566.631574074076</v>
      </c>
      <c r="V1638" s="85" t="s">
        <v>3945</v>
      </c>
      <c r="W1638" s="81"/>
      <c r="X1638" s="81"/>
      <c r="Y1638" s="84" t="s">
        <v>5760</v>
      </c>
    </row>
    <row r="1639" spans="1:25">
      <c r="A1639" s="66" t="s">
        <v>339</v>
      </c>
      <c r="B1639" s="66" t="s">
        <v>343</v>
      </c>
      <c r="C1639" s="67"/>
      <c r="D1639" s="68"/>
      <c r="E1639" s="69"/>
      <c r="F1639" s="70"/>
      <c r="G1639" s="67"/>
      <c r="H1639" s="71"/>
      <c r="I1639" s="72"/>
      <c r="J1639" s="72"/>
      <c r="K1639" s="36"/>
      <c r="L1639" s="79"/>
      <c r="M1639" s="79"/>
      <c r="N1639" s="74"/>
      <c r="O1639" s="81" t="s">
        <v>622</v>
      </c>
      <c r="P1639" s="83">
        <v>41566.631574074076</v>
      </c>
      <c r="Q1639" s="81" t="s">
        <v>1806</v>
      </c>
      <c r="R1639" s="81"/>
      <c r="S1639" s="81"/>
      <c r="T1639" s="81" t="s">
        <v>2393</v>
      </c>
      <c r="U1639" s="83">
        <v>41566.631574074076</v>
      </c>
      <c r="V1639" s="85" t="s">
        <v>3945</v>
      </c>
      <c r="W1639" s="81"/>
      <c r="X1639" s="81"/>
      <c r="Y1639" s="84" t="s">
        <v>5760</v>
      </c>
    </row>
    <row r="1640" spans="1:25">
      <c r="A1640" s="66" t="s">
        <v>343</v>
      </c>
      <c r="B1640" s="66" t="s">
        <v>339</v>
      </c>
      <c r="C1640" s="67"/>
      <c r="D1640" s="68"/>
      <c r="E1640" s="69"/>
      <c r="F1640" s="70"/>
      <c r="G1640" s="67"/>
      <c r="H1640" s="71"/>
      <c r="I1640" s="72"/>
      <c r="J1640" s="72"/>
      <c r="K1640" s="36"/>
      <c r="L1640" s="79"/>
      <c r="M1640" s="79"/>
      <c r="N1640" s="74"/>
      <c r="O1640" s="81" t="s">
        <v>622</v>
      </c>
      <c r="P1640" s="83">
        <v>41564.109317129631</v>
      </c>
      <c r="Q1640" s="81" t="s">
        <v>1807</v>
      </c>
      <c r="R1640" s="85" t="s">
        <v>2179</v>
      </c>
      <c r="S1640" s="81" t="s">
        <v>2348</v>
      </c>
      <c r="T1640" s="81" t="s">
        <v>2393</v>
      </c>
      <c r="U1640" s="83">
        <v>41564.109317129631</v>
      </c>
      <c r="V1640" s="85" t="s">
        <v>3946</v>
      </c>
      <c r="W1640" s="81"/>
      <c r="X1640" s="81"/>
      <c r="Y1640" s="84" t="s">
        <v>5761</v>
      </c>
    </row>
    <row r="1641" spans="1:25">
      <c r="A1641" s="66" t="s">
        <v>358</v>
      </c>
      <c r="B1641" s="66" t="s">
        <v>339</v>
      </c>
      <c r="C1641" s="67"/>
      <c r="D1641" s="68"/>
      <c r="E1641" s="69"/>
      <c r="F1641" s="70"/>
      <c r="G1641" s="67"/>
      <c r="H1641" s="71"/>
      <c r="I1641" s="72"/>
      <c r="J1641" s="72"/>
      <c r="K1641" s="36"/>
      <c r="L1641" s="79"/>
      <c r="M1641" s="79"/>
      <c r="N1641" s="74"/>
      <c r="O1641" s="81" t="s">
        <v>622</v>
      </c>
      <c r="P1641" s="83">
        <v>41564.931215277778</v>
      </c>
      <c r="Q1641" s="81" t="s">
        <v>1808</v>
      </c>
      <c r="R1641" s="81"/>
      <c r="S1641" s="81"/>
      <c r="T1641" s="81" t="s">
        <v>2534</v>
      </c>
      <c r="U1641" s="83">
        <v>41564.931215277778</v>
      </c>
      <c r="V1641" s="85" t="s">
        <v>3947</v>
      </c>
      <c r="W1641" s="81"/>
      <c r="X1641" s="81"/>
      <c r="Y1641" s="84" t="s">
        <v>5762</v>
      </c>
    </row>
    <row r="1642" spans="1:25">
      <c r="A1642" s="66" t="s">
        <v>440</v>
      </c>
      <c r="B1642" s="66" t="s">
        <v>339</v>
      </c>
      <c r="C1642" s="67"/>
      <c r="D1642" s="68"/>
      <c r="E1642" s="69"/>
      <c r="F1642" s="70"/>
      <c r="G1642" s="67"/>
      <c r="H1642" s="71"/>
      <c r="I1642" s="72"/>
      <c r="J1642" s="72"/>
      <c r="K1642" s="36"/>
      <c r="L1642" s="79"/>
      <c r="M1642" s="79"/>
      <c r="N1642" s="74"/>
      <c r="O1642" s="81" t="s">
        <v>622</v>
      </c>
      <c r="P1642" s="83">
        <v>41564.676550925928</v>
      </c>
      <c r="Q1642" s="81" t="s">
        <v>1470</v>
      </c>
      <c r="R1642" s="81"/>
      <c r="S1642" s="81"/>
      <c r="T1642" s="81" t="s">
        <v>2393</v>
      </c>
      <c r="U1642" s="83">
        <v>41564.676550925928</v>
      </c>
      <c r="V1642" s="85" t="s">
        <v>3948</v>
      </c>
      <c r="W1642" s="81"/>
      <c r="X1642" s="81"/>
      <c r="Y1642" s="84" t="s">
        <v>5763</v>
      </c>
    </row>
    <row r="1643" spans="1:25">
      <c r="A1643" s="66" t="s">
        <v>446</v>
      </c>
      <c r="B1643" s="66" t="s">
        <v>339</v>
      </c>
      <c r="C1643" s="67"/>
      <c r="D1643" s="68"/>
      <c r="E1643" s="69"/>
      <c r="F1643" s="70"/>
      <c r="G1643" s="67"/>
      <c r="H1643" s="71"/>
      <c r="I1643" s="72"/>
      <c r="J1643" s="72"/>
      <c r="K1643" s="36"/>
      <c r="L1643" s="79"/>
      <c r="M1643" s="79"/>
      <c r="N1643" s="74"/>
      <c r="O1643" s="81" t="s">
        <v>622</v>
      </c>
      <c r="P1643" s="83">
        <v>41563.928356481483</v>
      </c>
      <c r="Q1643" s="81" t="s">
        <v>1470</v>
      </c>
      <c r="R1643" s="81"/>
      <c r="S1643" s="81"/>
      <c r="T1643" s="81" t="s">
        <v>2393</v>
      </c>
      <c r="U1643" s="83">
        <v>41563.928356481483</v>
      </c>
      <c r="V1643" s="85" t="s">
        <v>3949</v>
      </c>
      <c r="W1643" s="81"/>
      <c r="X1643" s="81"/>
      <c r="Y1643" s="84" t="s">
        <v>5764</v>
      </c>
    </row>
    <row r="1644" spans="1:25">
      <c r="A1644" s="66" t="s">
        <v>494</v>
      </c>
      <c r="B1644" s="66" t="s">
        <v>339</v>
      </c>
      <c r="C1644" s="67"/>
      <c r="D1644" s="68"/>
      <c r="E1644" s="69"/>
      <c r="F1644" s="70"/>
      <c r="G1644" s="67"/>
      <c r="H1644" s="71"/>
      <c r="I1644" s="72"/>
      <c r="J1644" s="72"/>
      <c r="K1644" s="36"/>
      <c r="L1644" s="79"/>
      <c r="M1644" s="79"/>
      <c r="N1644" s="74"/>
      <c r="O1644" s="81" t="s">
        <v>622</v>
      </c>
      <c r="P1644" s="83">
        <v>41564.835231481484</v>
      </c>
      <c r="Q1644" s="81" t="s">
        <v>1808</v>
      </c>
      <c r="R1644" s="81"/>
      <c r="S1644" s="81"/>
      <c r="T1644" s="81" t="s">
        <v>2534</v>
      </c>
      <c r="U1644" s="83">
        <v>41564.835231481484</v>
      </c>
      <c r="V1644" s="85" t="s">
        <v>3950</v>
      </c>
      <c r="W1644" s="81"/>
      <c r="X1644" s="81"/>
      <c r="Y1644" s="84" t="s">
        <v>5765</v>
      </c>
    </row>
    <row r="1645" spans="1:25">
      <c r="A1645" s="66" t="s">
        <v>494</v>
      </c>
      <c r="B1645" s="66" t="s">
        <v>616</v>
      </c>
      <c r="C1645" s="67"/>
      <c r="D1645" s="68"/>
      <c r="E1645" s="69"/>
      <c r="F1645" s="70"/>
      <c r="G1645" s="67"/>
      <c r="H1645" s="71"/>
      <c r="I1645" s="72"/>
      <c r="J1645" s="72"/>
      <c r="K1645" s="36"/>
      <c r="L1645" s="79"/>
      <c r="M1645" s="79"/>
      <c r="N1645" s="74"/>
      <c r="O1645" s="81" t="s">
        <v>621</v>
      </c>
      <c r="P1645" s="83">
        <v>41564.838495370372</v>
      </c>
      <c r="Q1645" s="81" t="s">
        <v>1809</v>
      </c>
      <c r="R1645" s="81"/>
      <c r="S1645" s="81"/>
      <c r="T1645" s="81" t="s">
        <v>2393</v>
      </c>
      <c r="U1645" s="83">
        <v>41564.838495370372</v>
      </c>
      <c r="V1645" s="85" t="s">
        <v>3951</v>
      </c>
      <c r="W1645" s="81"/>
      <c r="X1645" s="81"/>
      <c r="Y1645" s="84" t="s">
        <v>5766</v>
      </c>
    </row>
    <row r="1646" spans="1:25">
      <c r="A1646" s="66" t="s">
        <v>496</v>
      </c>
      <c r="B1646" s="66" t="s">
        <v>521</v>
      </c>
      <c r="C1646" s="67"/>
      <c r="D1646" s="68"/>
      <c r="E1646" s="69"/>
      <c r="F1646" s="70"/>
      <c r="G1646" s="67"/>
      <c r="H1646" s="71"/>
      <c r="I1646" s="72"/>
      <c r="J1646" s="72"/>
      <c r="K1646" s="36"/>
      <c r="L1646" s="79"/>
      <c r="M1646" s="79"/>
      <c r="N1646" s="74"/>
      <c r="O1646" s="81" t="s">
        <v>622</v>
      </c>
      <c r="P1646" s="83">
        <v>41564.653402777774</v>
      </c>
      <c r="Q1646" s="81" t="s">
        <v>1810</v>
      </c>
      <c r="R1646" s="85" t="s">
        <v>2149</v>
      </c>
      <c r="S1646" s="81" t="s">
        <v>2341</v>
      </c>
      <c r="T1646" s="81" t="s">
        <v>2402</v>
      </c>
      <c r="U1646" s="83">
        <v>41564.653402777774</v>
      </c>
      <c r="V1646" s="85" t="s">
        <v>3952</v>
      </c>
      <c r="W1646" s="81"/>
      <c r="X1646" s="81"/>
      <c r="Y1646" s="84" t="s">
        <v>5767</v>
      </c>
    </row>
    <row r="1647" spans="1:25">
      <c r="A1647" s="66" t="s">
        <v>496</v>
      </c>
      <c r="B1647" s="66" t="s">
        <v>521</v>
      </c>
      <c r="C1647" s="67"/>
      <c r="D1647" s="68"/>
      <c r="E1647" s="69"/>
      <c r="F1647" s="70"/>
      <c r="G1647" s="67"/>
      <c r="H1647" s="71"/>
      <c r="I1647" s="72"/>
      <c r="J1647" s="72"/>
      <c r="K1647" s="36"/>
      <c r="L1647" s="79"/>
      <c r="M1647" s="79"/>
      <c r="N1647" s="74"/>
      <c r="O1647" s="81" t="s">
        <v>622</v>
      </c>
      <c r="P1647" s="83">
        <v>41565.542708333334</v>
      </c>
      <c r="Q1647" s="81" t="s">
        <v>1811</v>
      </c>
      <c r="R1647" s="85" t="s">
        <v>2168</v>
      </c>
      <c r="S1647" s="81" t="s">
        <v>2341</v>
      </c>
      <c r="T1647" s="81" t="s">
        <v>2423</v>
      </c>
      <c r="U1647" s="83">
        <v>41565.542708333334</v>
      </c>
      <c r="V1647" s="85" t="s">
        <v>3953</v>
      </c>
      <c r="W1647" s="81"/>
      <c r="X1647" s="81"/>
      <c r="Y1647" s="84" t="s">
        <v>5768</v>
      </c>
    </row>
    <row r="1648" spans="1:25">
      <c r="A1648" s="66" t="s">
        <v>496</v>
      </c>
      <c r="B1648" s="66" t="s">
        <v>521</v>
      </c>
      <c r="C1648" s="67"/>
      <c r="D1648" s="68"/>
      <c r="E1648" s="69"/>
      <c r="F1648" s="70"/>
      <c r="G1648" s="67"/>
      <c r="H1648" s="71"/>
      <c r="I1648" s="72"/>
      <c r="J1648" s="72"/>
      <c r="K1648" s="36"/>
      <c r="L1648" s="79"/>
      <c r="M1648" s="79"/>
      <c r="N1648" s="74"/>
      <c r="O1648" s="81" t="s">
        <v>622</v>
      </c>
      <c r="P1648" s="83">
        <v>41565.943009259259</v>
      </c>
      <c r="Q1648" s="81" t="s">
        <v>1812</v>
      </c>
      <c r="R1648" s="85" t="s">
        <v>2168</v>
      </c>
      <c r="S1648" s="81" t="s">
        <v>2341</v>
      </c>
      <c r="T1648" s="81" t="s">
        <v>2423</v>
      </c>
      <c r="U1648" s="83">
        <v>41565.943009259259</v>
      </c>
      <c r="V1648" s="85" t="s">
        <v>3954</v>
      </c>
      <c r="W1648" s="81"/>
      <c r="X1648" s="81"/>
      <c r="Y1648" s="84" t="s">
        <v>5769</v>
      </c>
    </row>
    <row r="1649" spans="1:25">
      <c r="A1649" s="66" t="s">
        <v>494</v>
      </c>
      <c r="B1649" s="66" t="s">
        <v>521</v>
      </c>
      <c r="C1649" s="67"/>
      <c r="D1649" s="68"/>
      <c r="E1649" s="69"/>
      <c r="F1649" s="70"/>
      <c r="G1649" s="67"/>
      <c r="H1649" s="71"/>
      <c r="I1649" s="72"/>
      <c r="J1649" s="72"/>
      <c r="K1649" s="36"/>
      <c r="L1649" s="79"/>
      <c r="M1649" s="79"/>
      <c r="N1649" s="74"/>
      <c r="O1649" s="81" t="s">
        <v>622</v>
      </c>
      <c r="P1649" s="83">
        <v>41565.543275462966</v>
      </c>
      <c r="Q1649" s="81" t="s">
        <v>1813</v>
      </c>
      <c r="R1649" s="85" t="s">
        <v>2168</v>
      </c>
      <c r="S1649" s="81" t="s">
        <v>2341</v>
      </c>
      <c r="T1649" s="81" t="s">
        <v>2423</v>
      </c>
      <c r="U1649" s="83">
        <v>41565.543275462966</v>
      </c>
      <c r="V1649" s="85" t="s">
        <v>3955</v>
      </c>
      <c r="W1649" s="81"/>
      <c r="X1649" s="81"/>
      <c r="Y1649" s="84" t="s">
        <v>5770</v>
      </c>
    </row>
    <row r="1650" spans="1:25">
      <c r="A1650" s="66" t="s">
        <v>496</v>
      </c>
      <c r="B1650" s="66" t="s">
        <v>493</v>
      </c>
      <c r="C1650" s="67"/>
      <c r="D1650" s="68"/>
      <c r="E1650" s="69"/>
      <c r="F1650" s="70"/>
      <c r="G1650" s="67"/>
      <c r="H1650" s="71"/>
      <c r="I1650" s="72"/>
      <c r="J1650" s="72"/>
      <c r="K1650" s="36"/>
      <c r="L1650" s="79"/>
      <c r="M1650" s="79"/>
      <c r="N1650" s="74"/>
      <c r="O1650" s="81" t="s">
        <v>622</v>
      </c>
      <c r="P1650" s="83">
        <v>41565.542708333334</v>
      </c>
      <c r="Q1650" s="81" t="s">
        <v>1811</v>
      </c>
      <c r="R1650" s="85" t="s">
        <v>2168</v>
      </c>
      <c r="S1650" s="81" t="s">
        <v>2341</v>
      </c>
      <c r="T1650" s="81" t="s">
        <v>2423</v>
      </c>
      <c r="U1650" s="83">
        <v>41565.542708333334</v>
      </c>
      <c r="V1650" s="85" t="s">
        <v>3953</v>
      </c>
      <c r="W1650" s="81"/>
      <c r="X1650" s="81"/>
      <c r="Y1650" s="84" t="s">
        <v>5768</v>
      </c>
    </row>
    <row r="1651" spans="1:25">
      <c r="A1651" s="66" t="s">
        <v>496</v>
      </c>
      <c r="B1651" s="66" t="s">
        <v>493</v>
      </c>
      <c r="C1651" s="67"/>
      <c r="D1651" s="68"/>
      <c r="E1651" s="69"/>
      <c r="F1651" s="70"/>
      <c r="G1651" s="67"/>
      <c r="H1651" s="71"/>
      <c r="I1651" s="72"/>
      <c r="J1651" s="72"/>
      <c r="K1651" s="36"/>
      <c r="L1651" s="79"/>
      <c r="M1651" s="79"/>
      <c r="N1651" s="74"/>
      <c r="O1651" s="81" t="s">
        <v>622</v>
      </c>
      <c r="P1651" s="83">
        <v>41565.943009259259</v>
      </c>
      <c r="Q1651" s="81" t="s">
        <v>1812</v>
      </c>
      <c r="R1651" s="85" t="s">
        <v>2168</v>
      </c>
      <c r="S1651" s="81" t="s">
        <v>2341</v>
      </c>
      <c r="T1651" s="81" t="s">
        <v>2423</v>
      </c>
      <c r="U1651" s="83">
        <v>41565.943009259259</v>
      </c>
      <c r="V1651" s="85" t="s">
        <v>3954</v>
      </c>
      <c r="W1651" s="81"/>
      <c r="X1651" s="81"/>
      <c r="Y1651" s="84" t="s">
        <v>5769</v>
      </c>
    </row>
    <row r="1652" spans="1:25">
      <c r="A1652" s="66" t="s">
        <v>496</v>
      </c>
      <c r="B1652" s="66" t="s">
        <v>493</v>
      </c>
      <c r="C1652" s="67"/>
      <c r="D1652" s="68"/>
      <c r="E1652" s="69"/>
      <c r="F1652" s="70"/>
      <c r="G1652" s="67"/>
      <c r="H1652" s="71"/>
      <c r="I1652" s="72"/>
      <c r="J1652" s="72"/>
      <c r="K1652" s="36"/>
      <c r="L1652" s="79"/>
      <c r="M1652" s="79"/>
      <c r="N1652" s="74"/>
      <c r="O1652" s="81" t="s">
        <v>622</v>
      </c>
      <c r="P1652" s="83">
        <v>41566.510381944441</v>
      </c>
      <c r="Q1652" s="81" t="s">
        <v>1814</v>
      </c>
      <c r="R1652" s="85" t="s">
        <v>2168</v>
      </c>
      <c r="S1652" s="81" t="s">
        <v>2341</v>
      </c>
      <c r="T1652" s="81" t="s">
        <v>2539</v>
      </c>
      <c r="U1652" s="83">
        <v>41566.510381944441</v>
      </c>
      <c r="V1652" s="85" t="s">
        <v>3956</v>
      </c>
      <c r="W1652" s="81"/>
      <c r="X1652" s="81"/>
      <c r="Y1652" s="84" t="s">
        <v>5771</v>
      </c>
    </row>
    <row r="1653" spans="1:25">
      <c r="A1653" s="66" t="s">
        <v>494</v>
      </c>
      <c r="B1653" s="66" t="s">
        <v>496</v>
      </c>
      <c r="C1653" s="67"/>
      <c r="D1653" s="68"/>
      <c r="E1653" s="69"/>
      <c r="F1653" s="70"/>
      <c r="G1653" s="67"/>
      <c r="H1653" s="71"/>
      <c r="I1653" s="72"/>
      <c r="J1653" s="72"/>
      <c r="K1653" s="36"/>
      <c r="L1653" s="79"/>
      <c r="M1653" s="79"/>
      <c r="N1653" s="74"/>
      <c r="O1653" s="81" t="s">
        <v>622</v>
      </c>
      <c r="P1653" s="83">
        <v>41565.543275462966</v>
      </c>
      <c r="Q1653" s="81" t="s">
        <v>1813</v>
      </c>
      <c r="R1653" s="85" t="s">
        <v>2168</v>
      </c>
      <c r="S1653" s="81" t="s">
        <v>2341</v>
      </c>
      <c r="T1653" s="81" t="s">
        <v>2423</v>
      </c>
      <c r="U1653" s="83">
        <v>41565.543275462966</v>
      </c>
      <c r="V1653" s="85" t="s">
        <v>3955</v>
      </c>
      <c r="W1653" s="81"/>
      <c r="X1653" s="81"/>
      <c r="Y1653" s="84" t="s">
        <v>5770</v>
      </c>
    </row>
    <row r="1654" spans="1:25">
      <c r="A1654" s="66" t="s">
        <v>494</v>
      </c>
      <c r="B1654" s="66" t="s">
        <v>553</v>
      </c>
      <c r="C1654" s="67"/>
      <c r="D1654" s="68"/>
      <c r="E1654" s="69"/>
      <c r="F1654" s="70"/>
      <c r="G1654" s="67"/>
      <c r="H1654" s="71"/>
      <c r="I1654" s="72"/>
      <c r="J1654" s="72"/>
      <c r="K1654" s="36"/>
      <c r="L1654" s="79"/>
      <c r="M1654" s="79"/>
      <c r="N1654" s="74"/>
      <c r="O1654" s="81" t="s">
        <v>622</v>
      </c>
      <c r="P1654" s="83">
        <v>41565.751608796294</v>
      </c>
      <c r="Q1654" s="81" t="s">
        <v>1815</v>
      </c>
      <c r="R1654" s="81"/>
      <c r="S1654" s="81"/>
      <c r="T1654" s="81" t="s">
        <v>2540</v>
      </c>
      <c r="U1654" s="83">
        <v>41565.751608796294</v>
      </c>
      <c r="V1654" s="85" t="s">
        <v>3957</v>
      </c>
      <c r="W1654" s="81"/>
      <c r="X1654" s="81"/>
      <c r="Y1654" s="84" t="s">
        <v>5772</v>
      </c>
    </row>
    <row r="1655" spans="1:25">
      <c r="A1655" s="66" t="s">
        <v>494</v>
      </c>
      <c r="B1655" s="66" t="s">
        <v>606</v>
      </c>
      <c r="C1655" s="67"/>
      <c r="D1655" s="68"/>
      <c r="E1655" s="69"/>
      <c r="F1655" s="70"/>
      <c r="G1655" s="67"/>
      <c r="H1655" s="71"/>
      <c r="I1655" s="72"/>
      <c r="J1655" s="72"/>
      <c r="K1655" s="36"/>
      <c r="L1655" s="79"/>
      <c r="M1655" s="79"/>
      <c r="N1655" s="74"/>
      <c r="O1655" s="81" t="s">
        <v>622</v>
      </c>
      <c r="P1655" s="83">
        <v>41565.758356481485</v>
      </c>
      <c r="Q1655" s="81" t="s">
        <v>1816</v>
      </c>
      <c r="R1655" s="81"/>
      <c r="S1655" s="81"/>
      <c r="T1655" s="81" t="s">
        <v>2393</v>
      </c>
      <c r="U1655" s="83">
        <v>41565.758356481485</v>
      </c>
      <c r="V1655" s="85" t="s">
        <v>3958</v>
      </c>
      <c r="W1655" s="81"/>
      <c r="X1655" s="81"/>
      <c r="Y1655" s="84" t="s">
        <v>5773</v>
      </c>
    </row>
    <row r="1656" spans="1:25">
      <c r="A1656" s="66" t="s">
        <v>355</v>
      </c>
      <c r="B1656" s="66" t="s">
        <v>355</v>
      </c>
      <c r="C1656" s="67"/>
      <c r="D1656" s="68"/>
      <c r="E1656" s="69"/>
      <c r="F1656" s="70"/>
      <c r="G1656" s="67"/>
      <c r="H1656" s="71"/>
      <c r="I1656" s="72"/>
      <c r="J1656" s="72"/>
      <c r="K1656" s="36"/>
      <c r="L1656" s="79"/>
      <c r="M1656" s="79"/>
      <c r="N1656" s="74"/>
      <c r="O1656" s="81" t="s">
        <v>179</v>
      </c>
      <c r="P1656" s="83">
        <v>41565.707962962966</v>
      </c>
      <c r="Q1656" s="81" t="s">
        <v>1817</v>
      </c>
      <c r="R1656" s="81"/>
      <c r="S1656" s="81"/>
      <c r="T1656" s="81" t="s">
        <v>2393</v>
      </c>
      <c r="U1656" s="83">
        <v>41565.707962962966</v>
      </c>
      <c r="V1656" s="85" t="s">
        <v>3959</v>
      </c>
      <c r="W1656" s="81"/>
      <c r="X1656" s="81"/>
      <c r="Y1656" s="84" t="s">
        <v>5774</v>
      </c>
    </row>
    <row r="1657" spans="1:25">
      <c r="A1657" s="66" t="s">
        <v>489</v>
      </c>
      <c r="B1657" s="66" t="s">
        <v>355</v>
      </c>
      <c r="C1657" s="67"/>
      <c r="D1657" s="68"/>
      <c r="E1657" s="69"/>
      <c r="F1657" s="70"/>
      <c r="G1657" s="67"/>
      <c r="H1657" s="71"/>
      <c r="I1657" s="72"/>
      <c r="J1657" s="72"/>
      <c r="K1657" s="36"/>
      <c r="L1657" s="79"/>
      <c r="M1657" s="79"/>
      <c r="N1657" s="74"/>
      <c r="O1657" s="81" t="s">
        <v>622</v>
      </c>
      <c r="P1657" s="83">
        <v>41566.015127314815</v>
      </c>
      <c r="Q1657" s="81" t="s">
        <v>826</v>
      </c>
      <c r="R1657" s="81"/>
      <c r="S1657" s="81"/>
      <c r="T1657" s="81" t="s">
        <v>2393</v>
      </c>
      <c r="U1657" s="83">
        <v>41566.015127314815</v>
      </c>
      <c r="V1657" s="85" t="s">
        <v>3960</v>
      </c>
      <c r="W1657" s="81"/>
      <c r="X1657" s="81"/>
      <c r="Y1657" s="84" t="s">
        <v>5775</v>
      </c>
    </row>
    <row r="1658" spans="1:25">
      <c r="A1658" s="66" t="s">
        <v>494</v>
      </c>
      <c r="B1658" s="66" t="s">
        <v>355</v>
      </c>
      <c r="C1658" s="67"/>
      <c r="D1658" s="68"/>
      <c r="E1658" s="69"/>
      <c r="F1658" s="70"/>
      <c r="G1658" s="67"/>
      <c r="H1658" s="71"/>
      <c r="I1658" s="72"/>
      <c r="J1658" s="72"/>
      <c r="K1658" s="36"/>
      <c r="L1658" s="79"/>
      <c r="M1658" s="79"/>
      <c r="N1658" s="74"/>
      <c r="O1658" s="81" t="s">
        <v>622</v>
      </c>
      <c r="P1658" s="83">
        <v>41566.015173611115</v>
      </c>
      <c r="Q1658" s="81" t="s">
        <v>826</v>
      </c>
      <c r="R1658" s="81"/>
      <c r="S1658" s="81"/>
      <c r="T1658" s="81" t="s">
        <v>2393</v>
      </c>
      <c r="U1658" s="83">
        <v>41566.015173611115</v>
      </c>
      <c r="V1658" s="85" t="s">
        <v>3961</v>
      </c>
      <c r="W1658" s="81"/>
      <c r="X1658" s="81"/>
      <c r="Y1658" s="84" t="s">
        <v>5776</v>
      </c>
    </row>
    <row r="1659" spans="1:25">
      <c r="A1659" s="66" t="s">
        <v>343</v>
      </c>
      <c r="B1659" s="66" t="s">
        <v>446</v>
      </c>
      <c r="C1659" s="67"/>
      <c r="D1659" s="68"/>
      <c r="E1659" s="69"/>
      <c r="F1659" s="70"/>
      <c r="G1659" s="67"/>
      <c r="H1659" s="71"/>
      <c r="I1659" s="72"/>
      <c r="J1659" s="72"/>
      <c r="K1659" s="36"/>
      <c r="L1659" s="79"/>
      <c r="M1659" s="79"/>
      <c r="N1659" s="74"/>
      <c r="O1659" s="81" t="s">
        <v>622</v>
      </c>
      <c r="P1659" s="83">
        <v>41566.591273148151</v>
      </c>
      <c r="Q1659" s="81" t="s">
        <v>1818</v>
      </c>
      <c r="R1659" s="81"/>
      <c r="S1659" s="81"/>
      <c r="T1659" s="81" t="s">
        <v>2393</v>
      </c>
      <c r="U1659" s="83">
        <v>41566.591273148151</v>
      </c>
      <c r="V1659" s="85" t="s">
        <v>3962</v>
      </c>
      <c r="W1659" s="81"/>
      <c r="X1659" s="81"/>
      <c r="Y1659" s="84" t="s">
        <v>5777</v>
      </c>
    </row>
    <row r="1660" spans="1:25">
      <c r="A1660" s="66" t="s">
        <v>413</v>
      </c>
      <c r="B1660" s="66" t="s">
        <v>446</v>
      </c>
      <c r="C1660" s="67"/>
      <c r="D1660" s="68"/>
      <c r="E1660" s="69"/>
      <c r="F1660" s="70"/>
      <c r="G1660" s="67"/>
      <c r="H1660" s="71"/>
      <c r="I1660" s="72"/>
      <c r="J1660" s="72"/>
      <c r="K1660" s="36"/>
      <c r="L1660" s="79"/>
      <c r="M1660" s="79"/>
      <c r="N1660" s="74"/>
      <c r="O1660" s="81" t="s">
        <v>622</v>
      </c>
      <c r="P1660" s="83">
        <v>41564.836122685185</v>
      </c>
      <c r="Q1660" s="81" t="s">
        <v>1819</v>
      </c>
      <c r="R1660" s="81"/>
      <c r="S1660" s="81"/>
      <c r="T1660" s="81" t="s">
        <v>2395</v>
      </c>
      <c r="U1660" s="83">
        <v>41564.836122685185</v>
      </c>
      <c r="V1660" s="85" t="s">
        <v>3963</v>
      </c>
      <c r="W1660" s="81"/>
      <c r="X1660" s="81"/>
      <c r="Y1660" s="84" t="s">
        <v>5778</v>
      </c>
    </row>
    <row r="1661" spans="1:25">
      <c r="A1661" s="66" t="s">
        <v>423</v>
      </c>
      <c r="B1661" s="66" t="s">
        <v>446</v>
      </c>
      <c r="C1661" s="67"/>
      <c r="D1661" s="68"/>
      <c r="E1661" s="69"/>
      <c r="F1661" s="70"/>
      <c r="G1661" s="67"/>
      <c r="H1661" s="71"/>
      <c r="I1661" s="72"/>
      <c r="J1661" s="72"/>
      <c r="K1661" s="36"/>
      <c r="L1661" s="79"/>
      <c r="M1661" s="79"/>
      <c r="N1661" s="74"/>
      <c r="O1661" s="81" t="s">
        <v>622</v>
      </c>
      <c r="P1661" s="83">
        <v>41566.535381944443</v>
      </c>
      <c r="Q1661" s="81" t="s">
        <v>1820</v>
      </c>
      <c r="R1661" s="81"/>
      <c r="S1661" s="81"/>
      <c r="T1661" s="81" t="s">
        <v>2541</v>
      </c>
      <c r="U1661" s="83">
        <v>41566.535381944443</v>
      </c>
      <c r="V1661" s="85" t="s">
        <v>3964</v>
      </c>
      <c r="W1661" s="81"/>
      <c r="X1661" s="81"/>
      <c r="Y1661" s="84" t="s">
        <v>5779</v>
      </c>
    </row>
    <row r="1662" spans="1:25">
      <c r="A1662" s="66" t="s">
        <v>440</v>
      </c>
      <c r="B1662" s="66" t="s">
        <v>446</v>
      </c>
      <c r="C1662" s="67"/>
      <c r="D1662" s="68"/>
      <c r="E1662" s="69"/>
      <c r="F1662" s="70"/>
      <c r="G1662" s="67"/>
      <c r="H1662" s="71"/>
      <c r="I1662" s="72"/>
      <c r="J1662" s="72"/>
      <c r="K1662" s="36"/>
      <c r="L1662" s="79"/>
      <c r="M1662" s="79"/>
      <c r="N1662" s="74"/>
      <c r="O1662" s="81" t="s">
        <v>622</v>
      </c>
      <c r="P1662" s="83">
        <v>41563.765266203707</v>
      </c>
      <c r="Q1662" s="81" t="s">
        <v>1821</v>
      </c>
      <c r="R1662" s="81"/>
      <c r="S1662" s="81"/>
      <c r="T1662" s="81" t="s">
        <v>2393</v>
      </c>
      <c r="U1662" s="83">
        <v>41563.765266203707</v>
      </c>
      <c r="V1662" s="85" t="s">
        <v>3965</v>
      </c>
      <c r="W1662" s="81"/>
      <c r="X1662" s="81"/>
      <c r="Y1662" s="84" t="s">
        <v>5780</v>
      </c>
    </row>
    <row r="1663" spans="1:25">
      <c r="A1663" s="66" t="s">
        <v>440</v>
      </c>
      <c r="B1663" s="66" t="s">
        <v>446</v>
      </c>
      <c r="C1663" s="67"/>
      <c r="D1663" s="68"/>
      <c r="E1663" s="69"/>
      <c r="F1663" s="70"/>
      <c r="G1663" s="67"/>
      <c r="H1663" s="71"/>
      <c r="I1663" s="72"/>
      <c r="J1663" s="72"/>
      <c r="K1663" s="36"/>
      <c r="L1663" s="79"/>
      <c r="M1663" s="79"/>
      <c r="N1663" s="74"/>
      <c r="O1663" s="81" t="s">
        <v>622</v>
      </c>
      <c r="P1663" s="83">
        <v>41566.082152777781</v>
      </c>
      <c r="Q1663" s="81" t="s">
        <v>833</v>
      </c>
      <c r="R1663" s="81"/>
      <c r="S1663" s="81"/>
      <c r="T1663" s="81" t="s">
        <v>2393</v>
      </c>
      <c r="U1663" s="83">
        <v>41566.082152777781</v>
      </c>
      <c r="V1663" s="85" t="s">
        <v>3966</v>
      </c>
      <c r="W1663" s="81"/>
      <c r="X1663" s="81"/>
      <c r="Y1663" s="84" t="s">
        <v>5781</v>
      </c>
    </row>
    <row r="1664" spans="1:25">
      <c r="A1664" s="66" t="s">
        <v>446</v>
      </c>
      <c r="B1664" s="66" t="s">
        <v>552</v>
      </c>
      <c r="C1664" s="67"/>
      <c r="D1664" s="68"/>
      <c r="E1664" s="69"/>
      <c r="F1664" s="70"/>
      <c r="G1664" s="67"/>
      <c r="H1664" s="71"/>
      <c r="I1664" s="72"/>
      <c r="J1664" s="72"/>
      <c r="K1664" s="36"/>
      <c r="L1664" s="79"/>
      <c r="M1664" s="79"/>
      <c r="N1664" s="74"/>
      <c r="O1664" s="81" t="s">
        <v>622</v>
      </c>
      <c r="P1664" s="83">
        <v>41563.579409722224</v>
      </c>
      <c r="Q1664" s="81" t="s">
        <v>1822</v>
      </c>
      <c r="R1664" s="81"/>
      <c r="S1664" s="81"/>
      <c r="T1664" s="81" t="s">
        <v>2395</v>
      </c>
      <c r="U1664" s="83">
        <v>41563.579409722224</v>
      </c>
      <c r="V1664" s="85" t="s">
        <v>3967</v>
      </c>
      <c r="W1664" s="81"/>
      <c r="X1664" s="81"/>
      <c r="Y1664" s="84" t="s">
        <v>5782</v>
      </c>
    </row>
    <row r="1665" spans="1:25">
      <c r="A1665" s="66" t="s">
        <v>446</v>
      </c>
      <c r="B1665" s="66" t="s">
        <v>489</v>
      </c>
      <c r="C1665" s="67"/>
      <c r="D1665" s="68"/>
      <c r="E1665" s="69"/>
      <c r="F1665" s="70"/>
      <c r="G1665" s="67"/>
      <c r="H1665" s="71"/>
      <c r="I1665" s="72"/>
      <c r="J1665" s="72"/>
      <c r="K1665" s="36"/>
      <c r="L1665" s="79"/>
      <c r="M1665" s="79"/>
      <c r="N1665" s="74"/>
      <c r="O1665" s="81" t="s">
        <v>622</v>
      </c>
      <c r="P1665" s="83">
        <v>41563.581574074073</v>
      </c>
      <c r="Q1665" s="81" t="s">
        <v>1020</v>
      </c>
      <c r="R1665" s="85" t="s">
        <v>2146</v>
      </c>
      <c r="S1665" s="81" t="s">
        <v>2338</v>
      </c>
      <c r="T1665" s="81" t="s">
        <v>2454</v>
      </c>
      <c r="U1665" s="83">
        <v>41563.581574074073</v>
      </c>
      <c r="V1665" s="85" t="s">
        <v>3968</v>
      </c>
      <c r="W1665" s="81"/>
      <c r="X1665" s="81"/>
      <c r="Y1665" s="84" t="s">
        <v>5783</v>
      </c>
    </row>
    <row r="1666" spans="1:25">
      <c r="A1666" s="66" t="s">
        <v>446</v>
      </c>
      <c r="B1666" s="66" t="s">
        <v>552</v>
      </c>
      <c r="C1666" s="67"/>
      <c r="D1666" s="68"/>
      <c r="E1666" s="69"/>
      <c r="F1666" s="70"/>
      <c r="G1666" s="67"/>
      <c r="H1666" s="71"/>
      <c r="I1666" s="72"/>
      <c r="J1666" s="72"/>
      <c r="K1666" s="36"/>
      <c r="L1666" s="79"/>
      <c r="M1666" s="79"/>
      <c r="N1666" s="74"/>
      <c r="O1666" s="81" t="s">
        <v>622</v>
      </c>
      <c r="P1666" s="83">
        <v>41563.581828703704</v>
      </c>
      <c r="Q1666" s="81" t="s">
        <v>1823</v>
      </c>
      <c r="R1666" s="81"/>
      <c r="S1666" s="81"/>
      <c r="T1666" s="81" t="s">
        <v>2397</v>
      </c>
      <c r="U1666" s="83">
        <v>41563.581828703704</v>
      </c>
      <c r="V1666" s="85" t="s">
        <v>3969</v>
      </c>
      <c r="W1666" s="81"/>
      <c r="X1666" s="81"/>
      <c r="Y1666" s="84" t="s">
        <v>5784</v>
      </c>
    </row>
    <row r="1667" spans="1:25">
      <c r="A1667" s="66" t="s">
        <v>446</v>
      </c>
      <c r="B1667" s="66" t="s">
        <v>407</v>
      </c>
      <c r="C1667" s="67"/>
      <c r="D1667" s="68"/>
      <c r="E1667" s="69"/>
      <c r="F1667" s="70"/>
      <c r="G1667" s="67"/>
      <c r="H1667" s="71"/>
      <c r="I1667" s="72"/>
      <c r="J1667" s="72"/>
      <c r="K1667" s="36"/>
      <c r="L1667" s="79"/>
      <c r="M1667" s="79"/>
      <c r="N1667" s="74"/>
      <c r="O1667" s="81" t="s">
        <v>622</v>
      </c>
      <c r="P1667" s="83">
        <v>41563.581828703704</v>
      </c>
      <c r="Q1667" s="81" t="s">
        <v>1823</v>
      </c>
      <c r="R1667" s="81"/>
      <c r="S1667" s="81"/>
      <c r="T1667" s="81" t="s">
        <v>2397</v>
      </c>
      <c r="U1667" s="83">
        <v>41563.581828703704</v>
      </c>
      <c r="V1667" s="85" t="s">
        <v>3969</v>
      </c>
      <c r="W1667" s="81"/>
      <c r="X1667" s="81"/>
      <c r="Y1667" s="84" t="s">
        <v>5784</v>
      </c>
    </row>
    <row r="1668" spans="1:25">
      <c r="A1668" s="66" t="s">
        <v>446</v>
      </c>
      <c r="B1668" s="66" t="s">
        <v>552</v>
      </c>
      <c r="C1668" s="67"/>
      <c r="D1668" s="68"/>
      <c r="E1668" s="69"/>
      <c r="F1668" s="70"/>
      <c r="G1668" s="67"/>
      <c r="H1668" s="71"/>
      <c r="I1668" s="72"/>
      <c r="J1668" s="72"/>
      <c r="K1668" s="36"/>
      <c r="L1668" s="79"/>
      <c r="M1668" s="79"/>
      <c r="N1668" s="74"/>
      <c r="O1668" s="81" t="s">
        <v>622</v>
      </c>
      <c r="P1668" s="83">
        <v>41563.602337962962</v>
      </c>
      <c r="Q1668" s="81" t="s">
        <v>1824</v>
      </c>
      <c r="R1668" s="81"/>
      <c r="S1668" s="81"/>
      <c r="T1668" s="81" t="s">
        <v>2395</v>
      </c>
      <c r="U1668" s="83">
        <v>41563.602337962962</v>
      </c>
      <c r="V1668" s="85" t="s">
        <v>3970</v>
      </c>
      <c r="W1668" s="81"/>
      <c r="X1668" s="81"/>
      <c r="Y1668" s="84" t="s">
        <v>5785</v>
      </c>
    </row>
    <row r="1669" spans="1:25">
      <c r="A1669" s="66" t="s">
        <v>446</v>
      </c>
      <c r="B1669" s="66" t="s">
        <v>552</v>
      </c>
      <c r="C1669" s="67"/>
      <c r="D1669" s="68"/>
      <c r="E1669" s="69"/>
      <c r="F1669" s="70"/>
      <c r="G1669" s="67"/>
      <c r="H1669" s="71"/>
      <c r="I1669" s="72"/>
      <c r="J1669" s="72"/>
      <c r="K1669" s="36"/>
      <c r="L1669" s="79"/>
      <c r="M1669" s="79"/>
      <c r="N1669" s="74"/>
      <c r="O1669" s="81" t="s">
        <v>622</v>
      </c>
      <c r="P1669" s="83">
        <v>41563.605474537035</v>
      </c>
      <c r="Q1669" s="81" t="s">
        <v>1825</v>
      </c>
      <c r="R1669" s="81"/>
      <c r="S1669" s="81"/>
      <c r="T1669" s="81" t="s">
        <v>2395</v>
      </c>
      <c r="U1669" s="83">
        <v>41563.605474537035</v>
      </c>
      <c r="V1669" s="85" t="s">
        <v>3971</v>
      </c>
      <c r="W1669" s="81"/>
      <c r="X1669" s="81"/>
      <c r="Y1669" s="84" t="s">
        <v>5786</v>
      </c>
    </row>
    <row r="1670" spans="1:25">
      <c r="A1670" s="66" t="s">
        <v>446</v>
      </c>
      <c r="B1670" s="66" t="s">
        <v>552</v>
      </c>
      <c r="C1670" s="67"/>
      <c r="D1670" s="68"/>
      <c r="E1670" s="69"/>
      <c r="F1670" s="70"/>
      <c r="G1670" s="67"/>
      <c r="H1670" s="71"/>
      <c r="I1670" s="72"/>
      <c r="J1670" s="72"/>
      <c r="K1670" s="36"/>
      <c r="L1670" s="79"/>
      <c r="M1670" s="79"/>
      <c r="N1670" s="74"/>
      <c r="O1670" s="81" t="s">
        <v>622</v>
      </c>
      <c r="P1670" s="83">
        <v>41563.704155092593</v>
      </c>
      <c r="Q1670" s="81" t="s">
        <v>1826</v>
      </c>
      <c r="R1670" s="81"/>
      <c r="S1670" s="81"/>
      <c r="T1670" s="81" t="s">
        <v>2393</v>
      </c>
      <c r="U1670" s="83">
        <v>41563.704155092593</v>
      </c>
      <c r="V1670" s="85" t="s">
        <v>3972</v>
      </c>
      <c r="W1670" s="81"/>
      <c r="X1670" s="81"/>
      <c r="Y1670" s="84" t="s">
        <v>5787</v>
      </c>
    </row>
    <row r="1671" spans="1:25">
      <c r="A1671" s="66" t="s">
        <v>446</v>
      </c>
      <c r="B1671" s="66" t="s">
        <v>407</v>
      </c>
      <c r="C1671" s="67"/>
      <c r="D1671" s="68"/>
      <c r="E1671" s="69"/>
      <c r="F1671" s="70"/>
      <c r="G1671" s="67"/>
      <c r="H1671" s="71"/>
      <c r="I1671" s="72"/>
      <c r="J1671" s="72"/>
      <c r="K1671" s="36"/>
      <c r="L1671" s="79"/>
      <c r="M1671" s="79"/>
      <c r="N1671" s="74"/>
      <c r="O1671" s="81" t="s">
        <v>622</v>
      </c>
      <c r="P1671" s="83">
        <v>41563.704155092593</v>
      </c>
      <c r="Q1671" s="81" t="s">
        <v>1826</v>
      </c>
      <c r="R1671" s="81"/>
      <c r="S1671" s="81"/>
      <c r="T1671" s="81" t="s">
        <v>2393</v>
      </c>
      <c r="U1671" s="83">
        <v>41563.704155092593</v>
      </c>
      <c r="V1671" s="85" t="s">
        <v>3972</v>
      </c>
      <c r="W1671" s="81"/>
      <c r="X1671" s="81"/>
      <c r="Y1671" s="84" t="s">
        <v>5787</v>
      </c>
    </row>
    <row r="1672" spans="1:25">
      <c r="A1672" s="66" t="s">
        <v>446</v>
      </c>
      <c r="B1672" s="66" t="s">
        <v>407</v>
      </c>
      <c r="C1672" s="67"/>
      <c r="D1672" s="68"/>
      <c r="E1672" s="69"/>
      <c r="F1672" s="70"/>
      <c r="G1672" s="67"/>
      <c r="H1672" s="71"/>
      <c r="I1672" s="72"/>
      <c r="J1672" s="72"/>
      <c r="K1672" s="36"/>
      <c r="L1672" s="79"/>
      <c r="M1672" s="79"/>
      <c r="N1672" s="74"/>
      <c r="O1672" s="81" t="s">
        <v>622</v>
      </c>
      <c r="P1672" s="83">
        <v>41563.712337962963</v>
      </c>
      <c r="Q1672" s="81" t="s">
        <v>1827</v>
      </c>
      <c r="R1672" s="81"/>
      <c r="S1672" s="81"/>
      <c r="T1672" s="81" t="s">
        <v>2393</v>
      </c>
      <c r="U1672" s="83">
        <v>41563.712337962963</v>
      </c>
      <c r="V1672" s="85" t="s">
        <v>3973</v>
      </c>
      <c r="W1672" s="81"/>
      <c r="X1672" s="81"/>
      <c r="Y1672" s="84" t="s">
        <v>5788</v>
      </c>
    </row>
    <row r="1673" spans="1:25">
      <c r="A1673" s="66" t="s">
        <v>446</v>
      </c>
      <c r="B1673" s="66" t="s">
        <v>407</v>
      </c>
      <c r="C1673" s="67"/>
      <c r="D1673" s="68"/>
      <c r="E1673" s="69"/>
      <c r="F1673" s="70"/>
      <c r="G1673" s="67"/>
      <c r="H1673" s="71"/>
      <c r="I1673" s="72"/>
      <c r="J1673" s="72"/>
      <c r="K1673" s="36"/>
      <c r="L1673" s="79"/>
      <c r="M1673" s="79"/>
      <c r="N1673" s="74"/>
      <c r="O1673" s="81" t="s">
        <v>622</v>
      </c>
      <c r="P1673" s="83">
        <v>41563.764722222222</v>
      </c>
      <c r="Q1673" s="81" t="s">
        <v>1828</v>
      </c>
      <c r="R1673" s="81"/>
      <c r="S1673" s="81"/>
      <c r="T1673" s="81" t="s">
        <v>2393</v>
      </c>
      <c r="U1673" s="83">
        <v>41563.764722222222</v>
      </c>
      <c r="V1673" s="85" t="s">
        <v>3974</v>
      </c>
      <c r="W1673" s="81"/>
      <c r="X1673" s="81"/>
      <c r="Y1673" s="84" t="s">
        <v>5789</v>
      </c>
    </row>
    <row r="1674" spans="1:25">
      <c r="A1674" s="66" t="s">
        <v>446</v>
      </c>
      <c r="B1674" s="66" t="s">
        <v>494</v>
      </c>
      <c r="C1674" s="67"/>
      <c r="D1674" s="68"/>
      <c r="E1674" s="69"/>
      <c r="F1674" s="70"/>
      <c r="G1674" s="67"/>
      <c r="H1674" s="71"/>
      <c r="I1674" s="72"/>
      <c r="J1674" s="72"/>
      <c r="K1674" s="36"/>
      <c r="L1674" s="79"/>
      <c r="M1674" s="79"/>
      <c r="N1674" s="74"/>
      <c r="O1674" s="81" t="s">
        <v>622</v>
      </c>
      <c r="P1674" s="83">
        <v>41563.926087962966</v>
      </c>
      <c r="Q1674" s="81" t="s">
        <v>1732</v>
      </c>
      <c r="R1674" s="81"/>
      <c r="S1674" s="81"/>
      <c r="T1674" s="81" t="s">
        <v>2393</v>
      </c>
      <c r="U1674" s="83">
        <v>41563.926087962966</v>
      </c>
      <c r="V1674" s="85" t="s">
        <v>3852</v>
      </c>
      <c r="W1674" s="81"/>
      <c r="X1674" s="81"/>
      <c r="Y1674" s="84" t="s">
        <v>5667</v>
      </c>
    </row>
    <row r="1675" spans="1:25">
      <c r="A1675" s="66" t="s">
        <v>446</v>
      </c>
      <c r="B1675" s="66" t="s">
        <v>407</v>
      </c>
      <c r="C1675" s="67"/>
      <c r="D1675" s="68"/>
      <c r="E1675" s="69"/>
      <c r="F1675" s="70"/>
      <c r="G1675" s="67"/>
      <c r="H1675" s="71"/>
      <c r="I1675" s="72"/>
      <c r="J1675" s="72"/>
      <c r="K1675" s="36"/>
      <c r="L1675" s="79"/>
      <c r="M1675" s="79"/>
      <c r="N1675" s="74"/>
      <c r="O1675" s="81" t="s">
        <v>622</v>
      </c>
      <c r="P1675" s="83">
        <v>41563.929745370369</v>
      </c>
      <c r="Q1675" s="81" t="s">
        <v>877</v>
      </c>
      <c r="R1675" s="81"/>
      <c r="S1675" s="81"/>
      <c r="T1675" s="81" t="s">
        <v>2397</v>
      </c>
      <c r="U1675" s="83">
        <v>41563.929745370369</v>
      </c>
      <c r="V1675" s="85" t="s">
        <v>3975</v>
      </c>
      <c r="W1675" s="81"/>
      <c r="X1675" s="81"/>
      <c r="Y1675" s="84" t="s">
        <v>5790</v>
      </c>
    </row>
    <row r="1676" spans="1:25">
      <c r="A1676" s="66" t="s">
        <v>446</v>
      </c>
      <c r="B1676" s="66" t="s">
        <v>446</v>
      </c>
      <c r="C1676" s="67"/>
      <c r="D1676" s="68"/>
      <c r="E1676" s="69"/>
      <c r="F1676" s="70"/>
      <c r="G1676" s="67"/>
      <c r="H1676" s="71"/>
      <c r="I1676" s="72"/>
      <c r="J1676" s="72"/>
      <c r="K1676" s="36"/>
      <c r="L1676" s="79"/>
      <c r="M1676" s="79"/>
      <c r="N1676" s="74"/>
      <c r="O1676" s="81" t="s">
        <v>179</v>
      </c>
      <c r="P1676" s="83">
        <v>41563.932187500002</v>
      </c>
      <c r="Q1676" s="81" t="s">
        <v>1829</v>
      </c>
      <c r="R1676" s="81"/>
      <c r="S1676" s="81"/>
      <c r="T1676" s="81" t="s">
        <v>2542</v>
      </c>
      <c r="U1676" s="83">
        <v>41563.932187500002</v>
      </c>
      <c r="V1676" s="85" t="s">
        <v>3976</v>
      </c>
      <c r="W1676" s="81"/>
      <c r="X1676" s="81"/>
      <c r="Y1676" s="84" t="s">
        <v>5791</v>
      </c>
    </row>
    <row r="1677" spans="1:25">
      <c r="A1677" s="66" t="s">
        <v>446</v>
      </c>
      <c r="B1677" s="66" t="s">
        <v>494</v>
      </c>
      <c r="C1677" s="67"/>
      <c r="D1677" s="68"/>
      <c r="E1677" s="69"/>
      <c r="F1677" s="70"/>
      <c r="G1677" s="67"/>
      <c r="H1677" s="71"/>
      <c r="I1677" s="72"/>
      <c r="J1677" s="72"/>
      <c r="K1677" s="36"/>
      <c r="L1677" s="79"/>
      <c r="M1677" s="79"/>
      <c r="N1677" s="74"/>
      <c r="O1677" s="81" t="s">
        <v>622</v>
      </c>
      <c r="P1677" s="83">
        <v>41564.108055555553</v>
      </c>
      <c r="Q1677" s="81" t="s">
        <v>1768</v>
      </c>
      <c r="R1677" s="81"/>
      <c r="S1677" s="81"/>
      <c r="T1677" s="81" t="s">
        <v>2393</v>
      </c>
      <c r="U1677" s="83">
        <v>41564.108055555553</v>
      </c>
      <c r="V1677" s="85" t="s">
        <v>3895</v>
      </c>
      <c r="W1677" s="81"/>
      <c r="X1677" s="81"/>
      <c r="Y1677" s="84" t="s">
        <v>5710</v>
      </c>
    </row>
    <row r="1678" spans="1:25">
      <c r="A1678" s="66" t="s">
        <v>446</v>
      </c>
      <c r="B1678" s="66" t="s">
        <v>451</v>
      </c>
      <c r="C1678" s="67"/>
      <c r="D1678" s="68"/>
      <c r="E1678" s="69"/>
      <c r="F1678" s="70"/>
      <c r="G1678" s="67"/>
      <c r="H1678" s="71"/>
      <c r="I1678" s="72"/>
      <c r="J1678" s="72"/>
      <c r="K1678" s="36"/>
      <c r="L1678" s="79"/>
      <c r="M1678" s="79"/>
      <c r="N1678" s="74"/>
      <c r="O1678" s="81" t="s">
        <v>622</v>
      </c>
      <c r="P1678" s="83">
        <v>41564.108055555553</v>
      </c>
      <c r="Q1678" s="81" t="s">
        <v>1768</v>
      </c>
      <c r="R1678" s="81"/>
      <c r="S1678" s="81"/>
      <c r="T1678" s="81" t="s">
        <v>2393</v>
      </c>
      <c r="U1678" s="83">
        <v>41564.108055555553</v>
      </c>
      <c r="V1678" s="85" t="s">
        <v>3895</v>
      </c>
      <c r="W1678" s="81"/>
      <c r="X1678" s="81"/>
      <c r="Y1678" s="84" t="s">
        <v>5710</v>
      </c>
    </row>
    <row r="1679" spans="1:25">
      <c r="A1679" s="66" t="s">
        <v>446</v>
      </c>
      <c r="B1679" s="66" t="s">
        <v>446</v>
      </c>
      <c r="C1679" s="67"/>
      <c r="D1679" s="68"/>
      <c r="E1679" s="69"/>
      <c r="F1679" s="70"/>
      <c r="G1679" s="67"/>
      <c r="H1679" s="71"/>
      <c r="I1679" s="72"/>
      <c r="J1679" s="72"/>
      <c r="K1679" s="36"/>
      <c r="L1679" s="79"/>
      <c r="M1679" s="79"/>
      <c r="N1679" s="74"/>
      <c r="O1679" s="81" t="s">
        <v>179</v>
      </c>
      <c r="P1679" s="83">
        <v>41564.628009259257</v>
      </c>
      <c r="Q1679" s="81" t="s">
        <v>1830</v>
      </c>
      <c r="R1679" s="81"/>
      <c r="S1679" s="81"/>
      <c r="T1679" s="81" t="s">
        <v>2393</v>
      </c>
      <c r="U1679" s="83">
        <v>41564.628009259257</v>
      </c>
      <c r="V1679" s="85" t="s">
        <v>3977</v>
      </c>
      <c r="W1679" s="81"/>
      <c r="X1679" s="81"/>
      <c r="Y1679" s="84" t="s">
        <v>5792</v>
      </c>
    </row>
    <row r="1680" spans="1:25">
      <c r="A1680" s="66" t="s">
        <v>446</v>
      </c>
      <c r="B1680" s="66" t="s">
        <v>505</v>
      </c>
      <c r="C1680" s="67"/>
      <c r="D1680" s="68"/>
      <c r="E1680" s="69"/>
      <c r="F1680" s="70"/>
      <c r="G1680" s="67"/>
      <c r="H1680" s="71"/>
      <c r="I1680" s="72"/>
      <c r="J1680" s="72"/>
      <c r="K1680" s="36"/>
      <c r="L1680" s="79"/>
      <c r="M1680" s="79"/>
      <c r="N1680" s="74"/>
      <c r="O1680" s="81" t="s">
        <v>622</v>
      </c>
      <c r="P1680" s="83">
        <v>41564.649976851855</v>
      </c>
      <c r="Q1680" s="81" t="s">
        <v>1831</v>
      </c>
      <c r="R1680" s="81"/>
      <c r="S1680" s="81"/>
      <c r="T1680" s="81" t="s">
        <v>2393</v>
      </c>
      <c r="U1680" s="83">
        <v>41564.649976851855</v>
      </c>
      <c r="V1680" s="85" t="s">
        <v>3978</v>
      </c>
      <c r="W1680" s="81"/>
      <c r="X1680" s="81"/>
      <c r="Y1680" s="84" t="s">
        <v>5793</v>
      </c>
    </row>
    <row r="1681" spans="1:25">
      <c r="A1681" s="66" t="s">
        <v>446</v>
      </c>
      <c r="B1681" s="66" t="s">
        <v>413</v>
      </c>
      <c r="C1681" s="67"/>
      <c r="D1681" s="68"/>
      <c r="E1681" s="69"/>
      <c r="F1681" s="70"/>
      <c r="G1681" s="67"/>
      <c r="H1681" s="71"/>
      <c r="I1681" s="72"/>
      <c r="J1681" s="72"/>
      <c r="K1681" s="36"/>
      <c r="L1681" s="79"/>
      <c r="M1681" s="79"/>
      <c r="N1681" s="74"/>
      <c r="O1681" s="81" t="s">
        <v>622</v>
      </c>
      <c r="P1681" s="83">
        <v>41564.834722222222</v>
      </c>
      <c r="Q1681" s="81" t="s">
        <v>1832</v>
      </c>
      <c r="R1681" s="81"/>
      <c r="S1681" s="81"/>
      <c r="T1681" s="81" t="s">
        <v>2395</v>
      </c>
      <c r="U1681" s="83">
        <v>41564.834722222222</v>
      </c>
      <c r="V1681" s="85" t="s">
        <v>3979</v>
      </c>
      <c r="W1681" s="81"/>
      <c r="X1681" s="81"/>
      <c r="Y1681" s="84" t="s">
        <v>5794</v>
      </c>
    </row>
    <row r="1682" spans="1:25">
      <c r="A1682" s="66" t="s">
        <v>446</v>
      </c>
      <c r="B1682" s="66" t="s">
        <v>494</v>
      </c>
      <c r="C1682" s="67"/>
      <c r="D1682" s="68"/>
      <c r="E1682" s="69"/>
      <c r="F1682" s="70"/>
      <c r="G1682" s="67"/>
      <c r="H1682" s="71"/>
      <c r="I1682" s="72"/>
      <c r="J1682" s="72"/>
      <c r="K1682" s="36"/>
      <c r="L1682" s="79"/>
      <c r="M1682" s="79"/>
      <c r="N1682" s="74"/>
      <c r="O1682" s="81" t="s">
        <v>622</v>
      </c>
      <c r="P1682" s="83">
        <v>41565.076284722221</v>
      </c>
      <c r="Q1682" s="81" t="s">
        <v>772</v>
      </c>
      <c r="R1682" s="85" t="s">
        <v>2163</v>
      </c>
      <c r="S1682" s="81" t="s">
        <v>2349</v>
      </c>
      <c r="T1682" s="81" t="s">
        <v>2393</v>
      </c>
      <c r="U1682" s="83">
        <v>41565.076284722221</v>
      </c>
      <c r="V1682" s="85" t="s">
        <v>3980</v>
      </c>
      <c r="W1682" s="81"/>
      <c r="X1682" s="81"/>
      <c r="Y1682" s="84" t="s">
        <v>5795</v>
      </c>
    </row>
    <row r="1683" spans="1:25">
      <c r="A1683" s="66" t="s">
        <v>446</v>
      </c>
      <c r="B1683" s="66" t="s">
        <v>489</v>
      </c>
      <c r="C1683" s="67"/>
      <c r="D1683" s="68"/>
      <c r="E1683" s="69"/>
      <c r="F1683" s="70"/>
      <c r="G1683" s="67"/>
      <c r="H1683" s="71"/>
      <c r="I1683" s="72"/>
      <c r="J1683" s="72"/>
      <c r="K1683" s="36"/>
      <c r="L1683" s="79"/>
      <c r="M1683" s="79"/>
      <c r="N1683" s="74"/>
      <c r="O1683" s="81" t="s">
        <v>622</v>
      </c>
      <c r="P1683" s="83">
        <v>41565.119201388887</v>
      </c>
      <c r="Q1683" s="81" t="s">
        <v>1034</v>
      </c>
      <c r="R1683" s="85" t="s">
        <v>2145</v>
      </c>
      <c r="S1683" s="81" t="s">
        <v>2338</v>
      </c>
      <c r="T1683" s="81" t="s">
        <v>2458</v>
      </c>
      <c r="U1683" s="83">
        <v>41565.119201388887</v>
      </c>
      <c r="V1683" s="85" t="s">
        <v>3981</v>
      </c>
      <c r="W1683" s="81"/>
      <c r="X1683" s="81"/>
      <c r="Y1683" s="84" t="s">
        <v>5796</v>
      </c>
    </row>
    <row r="1684" spans="1:25">
      <c r="A1684" s="66" t="s">
        <v>446</v>
      </c>
      <c r="B1684" s="66" t="s">
        <v>446</v>
      </c>
      <c r="C1684" s="67"/>
      <c r="D1684" s="68"/>
      <c r="E1684" s="69"/>
      <c r="F1684" s="70"/>
      <c r="G1684" s="67"/>
      <c r="H1684" s="71"/>
      <c r="I1684" s="72"/>
      <c r="J1684" s="72"/>
      <c r="K1684" s="36"/>
      <c r="L1684" s="79"/>
      <c r="M1684" s="79"/>
      <c r="N1684" s="74"/>
      <c r="O1684" s="81" t="s">
        <v>179</v>
      </c>
      <c r="P1684" s="83">
        <v>41565.498668981483</v>
      </c>
      <c r="Q1684" s="81" t="s">
        <v>1833</v>
      </c>
      <c r="R1684" s="81"/>
      <c r="S1684" s="81"/>
      <c r="T1684" s="81" t="s">
        <v>2395</v>
      </c>
      <c r="U1684" s="83">
        <v>41565.498668981483</v>
      </c>
      <c r="V1684" s="85" t="s">
        <v>3982</v>
      </c>
      <c r="W1684" s="81"/>
      <c r="X1684" s="81"/>
      <c r="Y1684" s="84" t="s">
        <v>5797</v>
      </c>
    </row>
    <row r="1685" spans="1:25">
      <c r="A1685" s="66" t="s">
        <v>446</v>
      </c>
      <c r="B1685" s="66" t="s">
        <v>446</v>
      </c>
      <c r="C1685" s="67"/>
      <c r="D1685" s="68"/>
      <c r="E1685" s="69"/>
      <c r="F1685" s="70"/>
      <c r="G1685" s="67"/>
      <c r="H1685" s="71"/>
      <c r="I1685" s="72"/>
      <c r="J1685" s="72"/>
      <c r="K1685" s="36"/>
      <c r="L1685" s="79"/>
      <c r="M1685" s="79"/>
      <c r="N1685" s="74"/>
      <c r="O1685" s="81" t="s">
        <v>179</v>
      </c>
      <c r="P1685" s="83">
        <v>41565.53</v>
      </c>
      <c r="Q1685" s="81" t="s">
        <v>1834</v>
      </c>
      <c r="R1685" s="81"/>
      <c r="S1685" s="81"/>
      <c r="T1685" s="81" t="s">
        <v>2393</v>
      </c>
      <c r="U1685" s="83">
        <v>41565.53</v>
      </c>
      <c r="V1685" s="85" t="s">
        <v>3983</v>
      </c>
      <c r="W1685" s="81"/>
      <c r="X1685" s="81"/>
      <c r="Y1685" s="84" t="s">
        <v>5798</v>
      </c>
    </row>
    <row r="1686" spans="1:25">
      <c r="A1686" s="66" t="s">
        <v>446</v>
      </c>
      <c r="B1686" s="66" t="s">
        <v>552</v>
      </c>
      <c r="C1686" s="67"/>
      <c r="D1686" s="68"/>
      <c r="E1686" s="69"/>
      <c r="F1686" s="70"/>
      <c r="G1686" s="67"/>
      <c r="H1686" s="71"/>
      <c r="I1686" s="72"/>
      <c r="J1686" s="72"/>
      <c r="K1686" s="36"/>
      <c r="L1686" s="79"/>
      <c r="M1686" s="79"/>
      <c r="N1686" s="74"/>
      <c r="O1686" s="81" t="s">
        <v>622</v>
      </c>
      <c r="P1686" s="83">
        <v>41565.689733796295</v>
      </c>
      <c r="Q1686" s="81" t="s">
        <v>1835</v>
      </c>
      <c r="R1686" s="81"/>
      <c r="S1686" s="81"/>
      <c r="T1686" s="81" t="s">
        <v>2395</v>
      </c>
      <c r="U1686" s="83">
        <v>41565.689733796295</v>
      </c>
      <c r="V1686" s="85" t="s">
        <v>3984</v>
      </c>
      <c r="W1686" s="81"/>
      <c r="X1686" s="81"/>
      <c r="Y1686" s="84" t="s">
        <v>5799</v>
      </c>
    </row>
    <row r="1687" spans="1:25">
      <c r="A1687" s="66" t="s">
        <v>446</v>
      </c>
      <c r="B1687" s="66" t="s">
        <v>505</v>
      </c>
      <c r="C1687" s="67"/>
      <c r="D1687" s="68"/>
      <c r="E1687" s="69"/>
      <c r="F1687" s="70"/>
      <c r="G1687" s="67"/>
      <c r="H1687" s="71"/>
      <c r="I1687" s="72"/>
      <c r="J1687" s="72"/>
      <c r="K1687" s="36"/>
      <c r="L1687" s="79"/>
      <c r="M1687" s="79"/>
      <c r="N1687" s="74"/>
      <c r="O1687" s="81" t="s">
        <v>622</v>
      </c>
      <c r="P1687" s="83">
        <v>41565.689733796295</v>
      </c>
      <c r="Q1687" s="81" t="s">
        <v>1835</v>
      </c>
      <c r="R1687" s="81"/>
      <c r="S1687" s="81"/>
      <c r="T1687" s="81" t="s">
        <v>2395</v>
      </c>
      <c r="U1687" s="83">
        <v>41565.689733796295</v>
      </c>
      <c r="V1687" s="85" t="s">
        <v>3984</v>
      </c>
      <c r="W1687" s="81"/>
      <c r="X1687" s="81"/>
      <c r="Y1687" s="84" t="s">
        <v>5799</v>
      </c>
    </row>
    <row r="1688" spans="1:25">
      <c r="A1688" s="66" t="s">
        <v>446</v>
      </c>
      <c r="B1688" s="66" t="s">
        <v>446</v>
      </c>
      <c r="C1688" s="67"/>
      <c r="D1688" s="68"/>
      <c r="E1688" s="69"/>
      <c r="F1688" s="70"/>
      <c r="G1688" s="67"/>
      <c r="H1688" s="71"/>
      <c r="I1688" s="72"/>
      <c r="J1688" s="72"/>
      <c r="K1688" s="36"/>
      <c r="L1688" s="79"/>
      <c r="M1688" s="79"/>
      <c r="N1688" s="74"/>
      <c r="O1688" s="81" t="s">
        <v>179</v>
      </c>
      <c r="P1688" s="83">
        <v>41565.723310185182</v>
      </c>
      <c r="Q1688" s="81" t="s">
        <v>1836</v>
      </c>
      <c r="R1688" s="85" t="s">
        <v>2292</v>
      </c>
      <c r="S1688" s="81" t="s">
        <v>2372</v>
      </c>
      <c r="T1688" s="81" t="s">
        <v>2393</v>
      </c>
      <c r="U1688" s="83">
        <v>41565.723310185182</v>
      </c>
      <c r="V1688" s="85" t="s">
        <v>3985</v>
      </c>
      <c r="W1688" s="81"/>
      <c r="X1688" s="81"/>
      <c r="Y1688" s="84" t="s">
        <v>5800</v>
      </c>
    </row>
    <row r="1689" spans="1:25">
      <c r="A1689" s="66" t="s">
        <v>446</v>
      </c>
      <c r="B1689" s="66" t="s">
        <v>446</v>
      </c>
      <c r="C1689" s="67"/>
      <c r="D1689" s="68"/>
      <c r="E1689" s="69"/>
      <c r="F1689" s="70"/>
      <c r="G1689" s="67"/>
      <c r="H1689" s="71"/>
      <c r="I1689" s="72"/>
      <c r="J1689" s="72"/>
      <c r="K1689" s="36"/>
      <c r="L1689" s="79"/>
      <c r="M1689" s="79"/>
      <c r="N1689" s="74"/>
      <c r="O1689" s="81" t="s">
        <v>179</v>
      </c>
      <c r="P1689" s="83">
        <v>41566.038738425923</v>
      </c>
      <c r="Q1689" s="81" t="s">
        <v>1837</v>
      </c>
      <c r="R1689" s="81"/>
      <c r="S1689" s="81"/>
      <c r="T1689" s="81" t="s">
        <v>2393</v>
      </c>
      <c r="U1689" s="83">
        <v>41566.038738425923</v>
      </c>
      <c r="V1689" s="85" t="s">
        <v>3986</v>
      </c>
      <c r="W1689" s="81"/>
      <c r="X1689" s="81"/>
      <c r="Y1689" s="84" t="s">
        <v>5801</v>
      </c>
    </row>
    <row r="1690" spans="1:25">
      <c r="A1690" s="66" t="s">
        <v>446</v>
      </c>
      <c r="B1690" s="66" t="s">
        <v>497</v>
      </c>
      <c r="C1690" s="67"/>
      <c r="D1690" s="68"/>
      <c r="E1690" s="69"/>
      <c r="F1690" s="70"/>
      <c r="G1690" s="67"/>
      <c r="H1690" s="71"/>
      <c r="I1690" s="72"/>
      <c r="J1690" s="72"/>
      <c r="K1690" s="36"/>
      <c r="L1690" s="79"/>
      <c r="M1690" s="79"/>
      <c r="N1690" s="74"/>
      <c r="O1690" s="81" t="s">
        <v>622</v>
      </c>
      <c r="P1690" s="83">
        <v>41566.063564814816</v>
      </c>
      <c r="Q1690" s="81" t="s">
        <v>1838</v>
      </c>
      <c r="R1690" s="81"/>
      <c r="S1690" s="81"/>
      <c r="T1690" s="81" t="s">
        <v>2393</v>
      </c>
      <c r="U1690" s="83">
        <v>41566.063564814816</v>
      </c>
      <c r="V1690" s="85" t="s">
        <v>3987</v>
      </c>
      <c r="W1690" s="81"/>
      <c r="X1690" s="81"/>
      <c r="Y1690" s="84" t="s">
        <v>5802</v>
      </c>
    </row>
    <row r="1691" spans="1:25">
      <c r="A1691" s="66" t="s">
        <v>446</v>
      </c>
      <c r="B1691" s="66" t="s">
        <v>498</v>
      </c>
      <c r="C1691" s="67"/>
      <c r="D1691" s="68"/>
      <c r="E1691" s="69"/>
      <c r="F1691" s="70"/>
      <c r="G1691" s="67"/>
      <c r="H1691" s="71"/>
      <c r="I1691" s="72"/>
      <c r="J1691" s="72"/>
      <c r="K1691" s="36"/>
      <c r="L1691" s="79"/>
      <c r="M1691" s="79"/>
      <c r="N1691" s="74"/>
      <c r="O1691" s="81" t="s">
        <v>622</v>
      </c>
      <c r="P1691" s="83">
        <v>41566.063564814816</v>
      </c>
      <c r="Q1691" s="81" t="s">
        <v>1838</v>
      </c>
      <c r="R1691" s="81"/>
      <c r="S1691" s="81"/>
      <c r="T1691" s="81" t="s">
        <v>2393</v>
      </c>
      <c r="U1691" s="83">
        <v>41566.063564814816</v>
      </c>
      <c r="V1691" s="85" t="s">
        <v>3987</v>
      </c>
      <c r="W1691" s="81"/>
      <c r="X1691" s="81"/>
      <c r="Y1691" s="84" t="s">
        <v>5802</v>
      </c>
    </row>
    <row r="1692" spans="1:25">
      <c r="A1692" s="66" t="s">
        <v>446</v>
      </c>
      <c r="B1692" s="66" t="s">
        <v>489</v>
      </c>
      <c r="C1692" s="67"/>
      <c r="D1692" s="68"/>
      <c r="E1692" s="69"/>
      <c r="F1692" s="70"/>
      <c r="G1692" s="67"/>
      <c r="H1692" s="71"/>
      <c r="I1692" s="72"/>
      <c r="J1692" s="72"/>
      <c r="K1692" s="36"/>
      <c r="L1692" s="79"/>
      <c r="M1692" s="79"/>
      <c r="N1692" s="74"/>
      <c r="O1692" s="81" t="s">
        <v>622</v>
      </c>
      <c r="P1692" s="83">
        <v>41566.063564814816</v>
      </c>
      <c r="Q1692" s="81" t="s">
        <v>1838</v>
      </c>
      <c r="R1692" s="81"/>
      <c r="S1692" s="81"/>
      <c r="T1692" s="81" t="s">
        <v>2393</v>
      </c>
      <c r="U1692" s="83">
        <v>41566.063564814816</v>
      </c>
      <c r="V1692" s="85" t="s">
        <v>3987</v>
      </c>
      <c r="W1692" s="81"/>
      <c r="X1692" s="81"/>
      <c r="Y1692" s="84" t="s">
        <v>5802</v>
      </c>
    </row>
    <row r="1693" spans="1:25">
      <c r="A1693" s="66" t="s">
        <v>446</v>
      </c>
      <c r="B1693" s="66" t="s">
        <v>504</v>
      </c>
      <c r="C1693" s="67"/>
      <c r="D1693" s="68"/>
      <c r="E1693" s="69"/>
      <c r="F1693" s="70"/>
      <c r="G1693" s="67"/>
      <c r="H1693" s="71"/>
      <c r="I1693" s="72"/>
      <c r="J1693" s="72"/>
      <c r="K1693" s="36"/>
      <c r="L1693" s="79"/>
      <c r="M1693" s="79"/>
      <c r="N1693" s="74"/>
      <c r="O1693" s="81" t="s">
        <v>622</v>
      </c>
      <c r="P1693" s="83">
        <v>41566.063564814816</v>
      </c>
      <c r="Q1693" s="81" t="s">
        <v>1838</v>
      </c>
      <c r="R1693" s="81"/>
      <c r="S1693" s="81"/>
      <c r="T1693" s="81" t="s">
        <v>2393</v>
      </c>
      <c r="U1693" s="83">
        <v>41566.063564814816</v>
      </c>
      <c r="V1693" s="85" t="s">
        <v>3987</v>
      </c>
      <c r="W1693" s="81"/>
      <c r="X1693" s="81"/>
      <c r="Y1693" s="84" t="s">
        <v>5802</v>
      </c>
    </row>
    <row r="1694" spans="1:25">
      <c r="A1694" s="66" t="s">
        <v>446</v>
      </c>
      <c r="B1694" s="66" t="s">
        <v>494</v>
      </c>
      <c r="C1694" s="67"/>
      <c r="D1694" s="68"/>
      <c r="E1694" s="69"/>
      <c r="F1694" s="70"/>
      <c r="G1694" s="67"/>
      <c r="H1694" s="71"/>
      <c r="I1694" s="72"/>
      <c r="J1694" s="72"/>
      <c r="K1694" s="36"/>
      <c r="L1694" s="79"/>
      <c r="M1694" s="79"/>
      <c r="N1694" s="74"/>
      <c r="O1694" s="81" t="s">
        <v>622</v>
      </c>
      <c r="P1694" s="83">
        <v>41566.063564814816</v>
      </c>
      <c r="Q1694" s="81" t="s">
        <v>1838</v>
      </c>
      <c r="R1694" s="81"/>
      <c r="S1694" s="81"/>
      <c r="T1694" s="81" t="s">
        <v>2393</v>
      </c>
      <c r="U1694" s="83">
        <v>41566.063564814816</v>
      </c>
      <c r="V1694" s="85" t="s">
        <v>3987</v>
      </c>
      <c r="W1694" s="81"/>
      <c r="X1694" s="81"/>
      <c r="Y1694" s="84" t="s">
        <v>5802</v>
      </c>
    </row>
    <row r="1695" spans="1:25">
      <c r="A1695" s="66" t="s">
        <v>446</v>
      </c>
      <c r="B1695" s="66" t="s">
        <v>489</v>
      </c>
      <c r="C1695" s="67"/>
      <c r="D1695" s="68"/>
      <c r="E1695" s="69"/>
      <c r="F1695" s="70"/>
      <c r="G1695" s="67"/>
      <c r="H1695" s="71"/>
      <c r="I1695" s="72"/>
      <c r="J1695" s="72"/>
      <c r="K1695" s="36"/>
      <c r="L1695" s="79"/>
      <c r="M1695" s="79"/>
      <c r="N1695" s="74"/>
      <c r="O1695" s="81" t="s">
        <v>622</v>
      </c>
      <c r="P1695" s="83">
        <v>41566.077638888892</v>
      </c>
      <c r="Q1695" s="81" t="s">
        <v>833</v>
      </c>
      <c r="R1695" s="81"/>
      <c r="S1695" s="81"/>
      <c r="T1695" s="81" t="s">
        <v>2393</v>
      </c>
      <c r="U1695" s="83">
        <v>41566.077638888892</v>
      </c>
      <c r="V1695" s="85" t="s">
        <v>3988</v>
      </c>
      <c r="W1695" s="81"/>
      <c r="X1695" s="81"/>
      <c r="Y1695" s="84" t="s">
        <v>5803</v>
      </c>
    </row>
    <row r="1696" spans="1:25">
      <c r="A1696" s="66" t="s">
        <v>446</v>
      </c>
      <c r="B1696" s="66" t="s">
        <v>504</v>
      </c>
      <c r="C1696" s="67"/>
      <c r="D1696" s="68"/>
      <c r="E1696" s="69"/>
      <c r="F1696" s="70"/>
      <c r="G1696" s="67"/>
      <c r="H1696" s="71"/>
      <c r="I1696" s="72"/>
      <c r="J1696" s="72"/>
      <c r="K1696" s="36"/>
      <c r="L1696" s="79"/>
      <c r="M1696" s="79"/>
      <c r="N1696" s="74"/>
      <c r="O1696" s="81" t="s">
        <v>622</v>
      </c>
      <c r="P1696" s="83">
        <v>41566.077638888892</v>
      </c>
      <c r="Q1696" s="81" t="s">
        <v>833</v>
      </c>
      <c r="R1696" s="81"/>
      <c r="S1696" s="81"/>
      <c r="T1696" s="81" t="s">
        <v>2393</v>
      </c>
      <c r="U1696" s="83">
        <v>41566.077638888892</v>
      </c>
      <c r="V1696" s="85" t="s">
        <v>3988</v>
      </c>
      <c r="W1696" s="81"/>
      <c r="X1696" s="81"/>
      <c r="Y1696" s="84" t="s">
        <v>5803</v>
      </c>
    </row>
    <row r="1697" spans="1:25">
      <c r="A1697" s="66" t="s">
        <v>446</v>
      </c>
      <c r="B1697" s="66" t="s">
        <v>494</v>
      </c>
      <c r="C1697" s="67"/>
      <c r="D1697" s="68"/>
      <c r="E1697" s="69"/>
      <c r="F1697" s="70"/>
      <c r="G1697" s="67"/>
      <c r="H1697" s="71"/>
      <c r="I1697" s="72"/>
      <c r="J1697" s="72"/>
      <c r="K1697" s="36"/>
      <c r="L1697" s="79"/>
      <c r="M1697" s="79"/>
      <c r="N1697" s="74"/>
      <c r="O1697" s="81" t="s">
        <v>622</v>
      </c>
      <c r="P1697" s="83">
        <v>41566.077638888892</v>
      </c>
      <c r="Q1697" s="81" t="s">
        <v>833</v>
      </c>
      <c r="R1697" s="81"/>
      <c r="S1697" s="81"/>
      <c r="T1697" s="81" t="s">
        <v>2393</v>
      </c>
      <c r="U1697" s="83">
        <v>41566.077638888892</v>
      </c>
      <c r="V1697" s="85" t="s">
        <v>3988</v>
      </c>
      <c r="W1697" s="81"/>
      <c r="X1697" s="81"/>
      <c r="Y1697" s="84" t="s">
        <v>5803</v>
      </c>
    </row>
    <row r="1698" spans="1:25">
      <c r="A1698" s="66" t="s">
        <v>446</v>
      </c>
      <c r="B1698" s="66" t="s">
        <v>446</v>
      </c>
      <c r="C1698" s="67"/>
      <c r="D1698" s="68"/>
      <c r="E1698" s="69"/>
      <c r="F1698" s="70"/>
      <c r="G1698" s="67"/>
      <c r="H1698" s="71"/>
      <c r="I1698" s="72"/>
      <c r="J1698" s="72"/>
      <c r="K1698" s="36"/>
      <c r="L1698" s="79"/>
      <c r="M1698" s="79"/>
      <c r="N1698" s="74"/>
      <c r="O1698" s="81" t="s">
        <v>179</v>
      </c>
      <c r="P1698" s="83">
        <v>41566.082094907404</v>
      </c>
      <c r="Q1698" s="81" t="s">
        <v>1839</v>
      </c>
      <c r="R1698" s="81"/>
      <c r="S1698" s="81"/>
      <c r="T1698" s="81" t="s">
        <v>2393</v>
      </c>
      <c r="U1698" s="83">
        <v>41566.082094907404</v>
      </c>
      <c r="V1698" s="85" t="s">
        <v>3989</v>
      </c>
      <c r="W1698" s="81"/>
      <c r="X1698" s="81"/>
      <c r="Y1698" s="84" t="s">
        <v>5804</v>
      </c>
    </row>
    <row r="1699" spans="1:25">
      <c r="A1699" s="66" t="s">
        <v>446</v>
      </c>
      <c r="B1699" s="66" t="s">
        <v>494</v>
      </c>
      <c r="C1699" s="67"/>
      <c r="D1699" s="68"/>
      <c r="E1699" s="69"/>
      <c r="F1699" s="70"/>
      <c r="G1699" s="67"/>
      <c r="H1699" s="71"/>
      <c r="I1699" s="72"/>
      <c r="J1699" s="72"/>
      <c r="K1699" s="36"/>
      <c r="L1699" s="79"/>
      <c r="M1699" s="79"/>
      <c r="N1699" s="74"/>
      <c r="O1699" s="81" t="s">
        <v>622</v>
      </c>
      <c r="P1699" s="83">
        <v>41566.713807870372</v>
      </c>
      <c r="Q1699" s="81" t="s">
        <v>1617</v>
      </c>
      <c r="R1699" s="81"/>
      <c r="S1699" s="81"/>
      <c r="T1699" s="81" t="s">
        <v>2393</v>
      </c>
      <c r="U1699" s="83">
        <v>41566.713807870372</v>
      </c>
      <c r="V1699" s="85" t="s">
        <v>3990</v>
      </c>
      <c r="W1699" s="81"/>
      <c r="X1699" s="81"/>
      <c r="Y1699" s="84" t="s">
        <v>5805</v>
      </c>
    </row>
    <row r="1700" spans="1:25">
      <c r="A1700" s="66" t="s">
        <v>446</v>
      </c>
      <c r="B1700" s="66" t="s">
        <v>501</v>
      </c>
      <c r="C1700" s="67"/>
      <c r="D1700" s="68"/>
      <c r="E1700" s="69"/>
      <c r="F1700" s="70"/>
      <c r="G1700" s="67"/>
      <c r="H1700" s="71"/>
      <c r="I1700" s="72"/>
      <c r="J1700" s="72"/>
      <c r="K1700" s="36"/>
      <c r="L1700" s="79"/>
      <c r="M1700" s="79"/>
      <c r="N1700" s="74"/>
      <c r="O1700" s="81" t="s">
        <v>622</v>
      </c>
      <c r="P1700" s="83">
        <v>41566.713807870372</v>
      </c>
      <c r="Q1700" s="81" t="s">
        <v>1617</v>
      </c>
      <c r="R1700" s="81"/>
      <c r="S1700" s="81"/>
      <c r="T1700" s="81" t="s">
        <v>2393</v>
      </c>
      <c r="U1700" s="83">
        <v>41566.713807870372</v>
      </c>
      <c r="V1700" s="85" t="s">
        <v>3990</v>
      </c>
      <c r="W1700" s="81"/>
      <c r="X1700" s="81"/>
      <c r="Y1700" s="84" t="s">
        <v>5805</v>
      </c>
    </row>
    <row r="1701" spans="1:25">
      <c r="A1701" s="66" t="s">
        <v>446</v>
      </c>
      <c r="B1701" s="66" t="s">
        <v>489</v>
      </c>
      <c r="C1701" s="67"/>
      <c r="D1701" s="68"/>
      <c r="E1701" s="69"/>
      <c r="F1701" s="70"/>
      <c r="G1701" s="67"/>
      <c r="H1701" s="71"/>
      <c r="I1701" s="72"/>
      <c r="J1701" s="72"/>
      <c r="K1701" s="36"/>
      <c r="L1701" s="79"/>
      <c r="M1701" s="79"/>
      <c r="N1701" s="74"/>
      <c r="O1701" s="81" t="s">
        <v>622</v>
      </c>
      <c r="P1701" s="83">
        <v>41566.715763888889</v>
      </c>
      <c r="Q1701" s="81" t="s">
        <v>1840</v>
      </c>
      <c r="R1701" s="81"/>
      <c r="S1701" s="81"/>
      <c r="T1701" s="81" t="s">
        <v>2393</v>
      </c>
      <c r="U1701" s="83">
        <v>41566.715763888889</v>
      </c>
      <c r="V1701" s="85" t="s">
        <v>3991</v>
      </c>
      <c r="W1701" s="81"/>
      <c r="X1701" s="81"/>
      <c r="Y1701" s="84" t="s">
        <v>5806</v>
      </c>
    </row>
    <row r="1702" spans="1:25">
      <c r="A1702" s="66" t="s">
        <v>446</v>
      </c>
      <c r="B1702" s="66" t="s">
        <v>504</v>
      </c>
      <c r="C1702" s="67"/>
      <c r="D1702" s="68"/>
      <c r="E1702" s="69"/>
      <c r="F1702" s="70"/>
      <c r="G1702" s="67"/>
      <c r="H1702" s="71"/>
      <c r="I1702" s="72"/>
      <c r="J1702" s="72"/>
      <c r="K1702" s="36"/>
      <c r="L1702" s="79"/>
      <c r="M1702" s="79"/>
      <c r="N1702" s="74"/>
      <c r="O1702" s="81" t="s">
        <v>622</v>
      </c>
      <c r="P1702" s="83">
        <v>41566.715763888889</v>
      </c>
      <c r="Q1702" s="81" t="s">
        <v>1840</v>
      </c>
      <c r="R1702" s="81"/>
      <c r="S1702" s="81"/>
      <c r="T1702" s="81" t="s">
        <v>2393</v>
      </c>
      <c r="U1702" s="83">
        <v>41566.715763888889</v>
      </c>
      <c r="V1702" s="85" t="s">
        <v>3991</v>
      </c>
      <c r="W1702" s="81"/>
      <c r="X1702" s="81"/>
      <c r="Y1702" s="84" t="s">
        <v>5806</v>
      </c>
    </row>
    <row r="1703" spans="1:25">
      <c r="A1703" s="66" t="s">
        <v>446</v>
      </c>
      <c r="B1703" s="66" t="s">
        <v>494</v>
      </c>
      <c r="C1703" s="67"/>
      <c r="D1703" s="68"/>
      <c r="E1703" s="69"/>
      <c r="F1703" s="70"/>
      <c r="G1703" s="67"/>
      <c r="H1703" s="71"/>
      <c r="I1703" s="72"/>
      <c r="J1703" s="72"/>
      <c r="K1703" s="36"/>
      <c r="L1703" s="79"/>
      <c r="M1703" s="79"/>
      <c r="N1703" s="74"/>
      <c r="O1703" s="81" t="s">
        <v>622</v>
      </c>
      <c r="P1703" s="83">
        <v>41566.715763888889</v>
      </c>
      <c r="Q1703" s="81" t="s">
        <v>1840</v>
      </c>
      <c r="R1703" s="81"/>
      <c r="S1703" s="81"/>
      <c r="T1703" s="81" t="s">
        <v>2393</v>
      </c>
      <c r="U1703" s="83">
        <v>41566.715763888889</v>
      </c>
      <c r="V1703" s="85" t="s">
        <v>3991</v>
      </c>
      <c r="W1703" s="81"/>
      <c r="X1703" s="81"/>
      <c r="Y1703" s="84" t="s">
        <v>5806</v>
      </c>
    </row>
    <row r="1704" spans="1:25">
      <c r="A1704" s="66" t="s">
        <v>446</v>
      </c>
      <c r="B1704" s="66" t="s">
        <v>343</v>
      </c>
      <c r="C1704" s="67"/>
      <c r="D1704" s="68"/>
      <c r="E1704" s="69"/>
      <c r="F1704" s="70"/>
      <c r="G1704" s="67"/>
      <c r="H1704" s="71"/>
      <c r="I1704" s="72"/>
      <c r="J1704" s="72"/>
      <c r="K1704" s="36"/>
      <c r="L1704" s="79"/>
      <c r="M1704" s="79"/>
      <c r="N1704" s="74"/>
      <c r="O1704" s="81" t="s">
        <v>622</v>
      </c>
      <c r="P1704" s="83">
        <v>41566.715763888889</v>
      </c>
      <c r="Q1704" s="81" t="s">
        <v>1840</v>
      </c>
      <c r="R1704" s="81"/>
      <c r="S1704" s="81"/>
      <c r="T1704" s="81" t="s">
        <v>2393</v>
      </c>
      <c r="U1704" s="83">
        <v>41566.715763888889</v>
      </c>
      <c r="V1704" s="85" t="s">
        <v>3991</v>
      </c>
      <c r="W1704" s="81"/>
      <c r="X1704" s="81"/>
      <c r="Y1704" s="84" t="s">
        <v>5806</v>
      </c>
    </row>
    <row r="1705" spans="1:25">
      <c r="A1705" s="66" t="s">
        <v>446</v>
      </c>
      <c r="B1705" s="66" t="s">
        <v>407</v>
      </c>
      <c r="C1705" s="67"/>
      <c r="D1705" s="68"/>
      <c r="E1705" s="69"/>
      <c r="F1705" s="70"/>
      <c r="G1705" s="67"/>
      <c r="H1705" s="71"/>
      <c r="I1705" s="72"/>
      <c r="J1705" s="72"/>
      <c r="K1705" s="36"/>
      <c r="L1705" s="79"/>
      <c r="M1705" s="79"/>
      <c r="N1705" s="74"/>
      <c r="O1705" s="81" t="s">
        <v>622</v>
      </c>
      <c r="P1705" s="83">
        <v>41566.738449074073</v>
      </c>
      <c r="Q1705" s="81" t="s">
        <v>1339</v>
      </c>
      <c r="R1705" s="81"/>
      <c r="S1705" s="81"/>
      <c r="T1705" s="81" t="s">
        <v>2495</v>
      </c>
      <c r="U1705" s="83">
        <v>41566.738449074073</v>
      </c>
      <c r="V1705" s="85" t="s">
        <v>3992</v>
      </c>
      <c r="W1705" s="81"/>
      <c r="X1705" s="81"/>
      <c r="Y1705" s="84" t="s">
        <v>5807</v>
      </c>
    </row>
    <row r="1706" spans="1:25">
      <c r="A1706" s="66" t="s">
        <v>446</v>
      </c>
      <c r="B1706" s="66" t="s">
        <v>505</v>
      </c>
      <c r="C1706" s="67"/>
      <c r="D1706" s="68"/>
      <c r="E1706" s="69"/>
      <c r="F1706" s="70"/>
      <c r="G1706" s="67"/>
      <c r="H1706" s="71"/>
      <c r="I1706" s="72"/>
      <c r="J1706" s="72"/>
      <c r="K1706" s="36"/>
      <c r="L1706" s="79"/>
      <c r="M1706" s="79"/>
      <c r="N1706" s="74"/>
      <c r="O1706" s="81" t="s">
        <v>622</v>
      </c>
      <c r="P1706" s="83">
        <v>41566.767534722225</v>
      </c>
      <c r="Q1706" s="81" t="s">
        <v>963</v>
      </c>
      <c r="R1706" s="81"/>
      <c r="S1706" s="81"/>
      <c r="T1706" s="81" t="s">
        <v>2449</v>
      </c>
      <c r="U1706" s="83">
        <v>41566.767534722225</v>
      </c>
      <c r="V1706" s="85" t="s">
        <v>3993</v>
      </c>
      <c r="W1706" s="81"/>
      <c r="X1706" s="81"/>
      <c r="Y1706" s="84" t="s">
        <v>5808</v>
      </c>
    </row>
    <row r="1707" spans="1:25">
      <c r="A1707" s="66" t="s">
        <v>446</v>
      </c>
      <c r="B1707" s="66" t="s">
        <v>407</v>
      </c>
      <c r="C1707" s="67"/>
      <c r="D1707" s="68"/>
      <c r="E1707" s="69"/>
      <c r="F1707" s="70"/>
      <c r="G1707" s="67"/>
      <c r="H1707" s="71"/>
      <c r="I1707" s="72"/>
      <c r="J1707" s="72"/>
      <c r="K1707" s="36"/>
      <c r="L1707" s="79"/>
      <c r="M1707" s="79"/>
      <c r="N1707" s="74"/>
      <c r="O1707" s="81" t="s">
        <v>622</v>
      </c>
      <c r="P1707" s="83">
        <v>41566.767534722225</v>
      </c>
      <c r="Q1707" s="81" t="s">
        <v>963</v>
      </c>
      <c r="R1707" s="81"/>
      <c r="S1707" s="81"/>
      <c r="T1707" s="81" t="s">
        <v>2449</v>
      </c>
      <c r="U1707" s="83">
        <v>41566.767534722225</v>
      </c>
      <c r="V1707" s="85" t="s">
        <v>3993</v>
      </c>
      <c r="W1707" s="81"/>
      <c r="X1707" s="81"/>
      <c r="Y1707" s="84" t="s">
        <v>5808</v>
      </c>
    </row>
    <row r="1708" spans="1:25">
      <c r="A1708" s="66" t="s">
        <v>446</v>
      </c>
      <c r="B1708" s="66" t="s">
        <v>504</v>
      </c>
      <c r="C1708" s="67"/>
      <c r="D1708" s="68"/>
      <c r="E1708" s="69"/>
      <c r="F1708" s="70"/>
      <c r="G1708" s="67"/>
      <c r="H1708" s="71"/>
      <c r="I1708" s="72"/>
      <c r="J1708" s="72"/>
      <c r="K1708" s="36"/>
      <c r="L1708" s="79"/>
      <c r="M1708" s="79"/>
      <c r="N1708" s="74"/>
      <c r="O1708" s="81" t="s">
        <v>622</v>
      </c>
      <c r="P1708" s="83">
        <v>41566.8128125</v>
      </c>
      <c r="Q1708" s="81" t="s">
        <v>1841</v>
      </c>
      <c r="R1708" s="85" t="s">
        <v>2252</v>
      </c>
      <c r="S1708" s="81" t="s">
        <v>2371</v>
      </c>
      <c r="T1708" s="81" t="s">
        <v>2393</v>
      </c>
      <c r="U1708" s="83">
        <v>41566.8128125</v>
      </c>
      <c r="V1708" s="85" t="s">
        <v>3994</v>
      </c>
      <c r="W1708" s="81"/>
      <c r="X1708" s="81"/>
      <c r="Y1708" s="84" t="s">
        <v>5809</v>
      </c>
    </row>
    <row r="1709" spans="1:25">
      <c r="A1709" s="66" t="s">
        <v>446</v>
      </c>
      <c r="B1709" s="66" t="s">
        <v>504</v>
      </c>
      <c r="C1709" s="67"/>
      <c r="D1709" s="68"/>
      <c r="E1709" s="69"/>
      <c r="F1709" s="70"/>
      <c r="G1709" s="67"/>
      <c r="H1709" s="71"/>
      <c r="I1709" s="72"/>
      <c r="J1709" s="72"/>
      <c r="K1709" s="36"/>
      <c r="L1709" s="79"/>
      <c r="M1709" s="79"/>
      <c r="N1709" s="74"/>
      <c r="O1709" s="81" t="s">
        <v>622</v>
      </c>
      <c r="P1709" s="83">
        <v>41566.817256944443</v>
      </c>
      <c r="Q1709" s="81" t="s">
        <v>1842</v>
      </c>
      <c r="R1709" s="85" t="s">
        <v>2293</v>
      </c>
      <c r="S1709" s="81" t="s">
        <v>2333</v>
      </c>
      <c r="T1709" s="81" t="s">
        <v>2393</v>
      </c>
      <c r="U1709" s="83">
        <v>41566.817256944443</v>
      </c>
      <c r="V1709" s="85" t="s">
        <v>3995</v>
      </c>
      <c r="W1709" s="81"/>
      <c r="X1709" s="81"/>
      <c r="Y1709" s="84" t="s">
        <v>5810</v>
      </c>
    </row>
    <row r="1710" spans="1:25">
      <c r="A1710" s="66" t="s">
        <v>446</v>
      </c>
      <c r="B1710" s="66" t="s">
        <v>446</v>
      </c>
      <c r="C1710" s="67"/>
      <c r="D1710" s="68"/>
      <c r="E1710" s="69"/>
      <c r="F1710" s="70"/>
      <c r="G1710" s="67"/>
      <c r="H1710" s="71"/>
      <c r="I1710" s="72"/>
      <c r="J1710" s="72"/>
      <c r="K1710" s="36"/>
      <c r="L1710" s="79"/>
      <c r="M1710" s="79"/>
      <c r="N1710" s="74"/>
      <c r="O1710" s="81" t="s">
        <v>179</v>
      </c>
      <c r="P1710" s="83">
        <v>41567.047581018516</v>
      </c>
      <c r="Q1710" s="81" t="s">
        <v>1843</v>
      </c>
      <c r="R1710" s="81"/>
      <c r="S1710" s="81"/>
      <c r="T1710" s="81" t="s">
        <v>2393</v>
      </c>
      <c r="U1710" s="83">
        <v>41567.047581018516</v>
      </c>
      <c r="V1710" s="85" t="s">
        <v>3996</v>
      </c>
      <c r="W1710" s="81"/>
      <c r="X1710" s="81"/>
      <c r="Y1710" s="84" t="s">
        <v>5811</v>
      </c>
    </row>
    <row r="1711" spans="1:25">
      <c r="A1711" s="66" t="s">
        <v>446</v>
      </c>
      <c r="B1711" s="66" t="s">
        <v>446</v>
      </c>
      <c r="C1711" s="67"/>
      <c r="D1711" s="68"/>
      <c r="E1711" s="69"/>
      <c r="F1711" s="70"/>
      <c r="G1711" s="67"/>
      <c r="H1711" s="71"/>
      <c r="I1711" s="72"/>
      <c r="J1711" s="72"/>
      <c r="K1711" s="36"/>
      <c r="L1711" s="79"/>
      <c r="M1711" s="79"/>
      <c r="N1711" s="74"/>
      <c r="O1711" s="81" t="s">
        <v>179</v>
      </c>
      <c r="P1711" s="83">
        <v>41567.744571759256</v>
      </c>
      <c r="Q1711" s="81" t="s">
        <v>1844</v>
      </c>
      <c r="R1711" s="81"/>
      <c r="S1711" s="81"/>
      <c r="T1711" s="81" t="s">
        <v>2393</v>
      </c>
      <c r="U1711" s="83">
        <v>41567.744571759256</v>
      </c>
      <c r="V1711" s="85" t="s">
        <v>3997</v>
      </c>
      <c r="W1711" s="81"/>
      <c r="X1711" s="81"/>
      <c r="Y1711" s="84" t="s">
        <v>5812</v>
      </c>
    </row>
    <row r="1712" spans="1:25">
      <c r="A1712" s="66" t="s">
        <v>497</v>
      </c>
      <c r="B1712" s="66" t="s">
        <v>446</v>
      </c>
      <c r="C1712" s="67"/>
      <c r="D1712" s="68"/>
      <c r="E1712" s="69"/>
      <c r="F1712" s="70"/>
      <c r="G1712" s="67"/>
      <c r="H1712" s="71"/>
      <c r="I1712" s="72"/>
      <c r="J1712" s="72"/>
      <c r="K1712" s="36"/>
      <c r="L1712" s="79"/>
      <c r="M1712" s="79"/>
      <c r="N1712" s="74"/>
      <c r="O1712" s="81" t="s">
        <v>622</v>
      </c>
      <c r="P1712" s="83">
        <v>41569.551296296297</v>
      </c>
      <c r="Q1712" s="81" t="s">
        <v>1845</v>
      </c>
      <c r="R1712" s="81"/>
      <c r="S1712" s="81"/>
      <c r="T1712" s="81" t="s">
        <v>2470</v>
      </c>
      <c r="U1712" s="83">
        <v>41569.551296296297</v>
      </c>
      <c r="V1712" s="85" t="s">
        <v>3998</v>
      </c>
      <c r="W1712" s="81"/>
      <c r="X1712" s="81"/>
      <c r="Y1712" s="84" t="s">
        <v>5813</v>
      </c>
    </row>
    <row r="1713" spans="1:25">
      <c r="A1713" s="66" t="s">
        <v>492</v>
      </c>
      <c r="B1713" s="66" t="s">
        <v>446</v>
      </c>
      <c r="C1713" s="67"/>
      <c r="D1713" s="68"/>
      <c r="E1713" s="69"/>
      <c r="F1713" s="70"/>
      <c r="G1713" s="67"/>
      <c r="H1713" s="71"/>
      <c r="I1713" s="72"/>
      <c r="J1713" s="72"/>
      <c r="K1713" s="36"/>
      <c r="L1713" s="79"/>
      <c r="M1713" s="79"/>
      <c r="N1713" s="74"/>
      <c r="O1713" s="81" t="s">
        <v>622</v>
      </c>
      <c r="P1713" s="83">
        <v>41566.256469907406</v>
      </c>
      <c r="Q1713" s="81" t="s">
        <v>1838</v>
      </c>
      <c r="R1713" s="81"/>
      <c r="S1713" s="81"/>
      <c r="T1713" s="81" t="s">
        <v>2393</v>
      </c>
      <c r="U1713" s="83">
        <v>41566.256469907406</v>
      </c>
      <c r="V1713" s="85" t="s">
        <v>3999</v>
      </c>
      <c r="W1713" s="81"/>
      <c r="X1713" s="81"/>
      <c r="Y1713" s="84" t="s">
        <v>5814</v>
      </c>
    </row>
    <row r="1714" spans="1:25">
      <c r="A1714" s="66" t="s">
        <v>489</v>
      </c>
      <c r="B1714" s="66" t="s">
        <v>446</v>
      </c>
      <c r="C1714" s="67"/>
      <c r="D1714" s="68"/>
      <c r="E1714" s="69"/>
      <c r="F1714" s="70"/>
      <c r="G1714" s="67"/>
      <c r="H1714" s="71"/>
      <c r="I1714" s="72"/>
      <c r="J1714" s="72"/>
      <c r="K1714" s="36"/>
      <c r="L1714" s="79"/>
      <c r="M1714" s="79"/>
      <c r="N1714" s="74"/>
      <c r="O1714" s="81" t="s">
        <v>622</v>
      </c>
      <c r="P1714" s="83">
        <v>41566.078981481478</v>
      </c>
      <c r="Q1714" s="81" t="s">
        <v>833</v>
      </c>
      <c r="R1714" s="81"/>
      <c r="S1714" s="81"/>
      <c r="T1714" s="81" t="s">
        <v>2393</v>
      </c>
      <c r="U1714" s="83">
        <v>41566.078981481478</v>
      </c>
      <c r="V1714" s="85" t="s">
        <v>4000</v>
      </c>
      <c r="W1714" s="81"/>
      <c r="X1714" s="81"/>
      <c r="Y1714" s="84" t="s">
        <v>5815</v>
      </c>
    </row>
    <row r="1715" spans="1:25">
      <c r="A1715" s="66" t="s">
        <v>489</v>
      </c>
      <c r="B1715" s="66" t="s">
        <v>446</v>
      </c>
      <c r="C1715" s="67"/>
      <c r="D1715" s="68"/>
      <c r="E1715" s="69"/>
      <c r="F1715" s="70"/>
      <c r="G1715" s="67"/>
      <c r="H1715" s="71"/>
      <c r="I1715" s="72"/>
      <c r="J1715" s="72"/>
      <c r="K1715" s="36"/>
      <c r="L1715" s="79"/>
      <c r="M1715" s="79"/>
      <c r="N1715" s="74"/>
      <c r="O1715" s="81" t="s">
        <v>622</v>
      </c>
      <c r="P1715" s="83">
        <v>41568.84238425926</v>
      </c>
      <c r="Q1715" s="81" t="s">
        <v>1846</v>
      </c>
      <c r="R1715" s="85" t="s">
        <v>2294</v>
      </c>
      <c r="S1715" s="81" t="s">
        <v>2332</v>
      </c>
      <c r="T1715" s="81" t="s">
        <v>2393</v>
      </c>
      <c r="U1715" s="83">
        <v>41568.84238425926</v>
      </c>
      <c r="V1715" s="85" t="s">
        <v>4001</v>
      </c>
      <c r="W1715" s="81"/>
      <c r="X1715" s="81"/>
      <c r="Y1715" s="84" t="s">
        <v>5816</v>
      </c>
    </row>
    <row r="1716" spans="1:25">
      <c r="A1716" s="66" t="s">
        <v>494</v>
      </c>
      <c r="B1716" s="66" t="s">
        <v>446</v>
      </c>
      <c r="C1716" s="67"/>
      <c r="D1716" s="68"/>
      <c r="E1716" s="69"/>
      <c r="F1716" s="70"/>
      <c r="G1716" s="67"/>
      <c r="H1716" s="71"/>
      <c r="I1716" s="72"/>
      <c r="J1716" s="72"/>
      <c r="K1716" s="36"/>
      <c r="L1716" s="79"/>
      <c r="M1716" s="79"/>
      <c r="N1716" s="74"/>
      <c r="O1716" s="81" t="s">
        <v>622</v>
      </c>
      <c r="P1716" s="83">
        <v>41563.581435185188</v>
      </c>
      <c r="Q1716" s="81" t="s">
        <v>1847</v>
      </c>
      <c r="R1716" s="81"/>
      <c r="S1716" s="81"/>
      <c r="T1716" s="81" t="s">
        <v>2395</v>
      </c>
      <c r="U1716" s="83">
        <v>41563.581435185188</v>
      </c>
      <c r="V1716" s="85" t="s">
        <v>4002</v>
      </c>
      <c r="W1716" s="81"/>
      <c r="X1716" s="81"/>
      <c r="Y1716" s="84" t="s">
        <v>5817</v>
      </c>
    </row>
    <row r="1717" spans="1:25">
      <c r="A1717" s="66" t="s">
        <v>494</v>
      </c>
      <c r="B1717" s="66" t="s">
        <v>446</v>
      </c>
      <c r="C1717" s="67"/>
      <c r="D1717" s="68"/>
      <c r="E1717" s="69"/>
      <c r="F1717" s="70"/>
      <c r="G1717" s="67"/>
      <c r="H1717" s="71"/>
      <c r="I1717" s="72"/>
      <c r="J1717" s="72"/>
      <c r="K1717" s="36"/>
      <c r="L1717" s="79"/>
      <c r="M1717" s="79"/>
      <c r="N1717" s="74"/>
      <c r="O1717" s="81" t="s">
        <v>622</v>
      </c>
      <c r="P1717" s="83">
        <v>41566.062777777777</v>
      </c>
      <c r="Q1717" s="81" t="s">
        <v>1848</v>
      </c>
      <c r="R1717" s="81"/>
      <c r="S1717" s="81"/>
      <c r="T1717" s="81" t="s">
        <v>2393</v>
      </c>
      <c r="U1717" s="83">
        <v>41566.062777777777</v>
      </c>
      <c r="V1717" s="85" t="s">
        <v>4003</v>
      </c>
      <c r="W1717" s="81"/>
      <c r="X1717" s="81"/>
      <c r="Y1717" s="84" t="s">
        <v>5818</v>
      </c>
    </row>
    <row r="1718" spans="1:25">
      <c r="A1718" s="66" t="s">
        <v>494</v>
      </c>
      <c r="B1718" s="66" t="s">
        <v>446</v>
      </c>
      <c r="C1718" s="67"/>
      <c r="D1718" s="68"/>
      <c r="E1718" s="69"/>
      <c r="F1718" s="70"/>
      <c r="G1718" s="67"/>
      <c r="H1718" s="71"/>
      <c r="I1718" s="72"/>
      <c r="J1718" s="72"/>
      <c r="K1718" s="36"/>
      <c r="L1718" s="79"/>
      <c r="M1718" s="79"/>
      <c r="N1718" s="74"/>
      <c r="O1718" s="81" t="s">
        <v>622</v>
      </c>
      <c r="P1718" s="83">
        <v>41566.07576388889</v>
      </c>
      <c r="Q1718" s="81" t="s">
        <v>1849</v>
      </c>
      <c r="R1718" s="81"/>
      <c r="S1718" s="81"/>
      <c r="T1718" s="81" t="s">
        <v>2393</v>
      </c>
      <c r="U1718" s="83">
        <v>41566.07576388889</v>
      </c>
      <c r="V1718" s="85" t="s">
        <v>4004</v>
      </c>
      <c r="W1718" s="81"/>
      <c r="X1718" s="81"/>
      <c r="Y1718" s="84" t="s">
        <v>5819</v>
      </c>
    </row>
    <row r="1719" spans="1:25">
      <c r="A1719" s="66" t="s">
        <v>494</v>
      </c>
      <c r="B1719" s="66" t="s">
        <v>446</v>
      </c>
      <c r="C1719" s="67"/>
      <c r="D1719" s="68"/>
      <c r="E1719" s="69"/>
      <c r="F1719" s="70"/>
      <c r="G1719" s="67"/>
      <c r="H1719" s="71"/>
      <c r="I1719" s="72"/>
      <c r="J1719" s="72"/>
      <c r="K1719" s="36"/>
      <c r="L1719" s="79"/>
      <c r="M1719" s="79"/>
      <c r="N1719" s="74"/>
      <c r="O1719" s="81" t="s">
        <v>622</v>
      </c>
      <c r="P1719" s="83">
        <v>41566.105949074074</v>
      </c>
      <c r="Q1719" s="81" t="s">
        <v>1291</v>
      </c>
      <c r="R1719" s="81"/>
      <c r="S1719" s="81"/>
      <c r="T1719" s="81" t="s">
        <v>2393</v>
      </c>
      <c r="U1719" s="83">
        <v>41566.105949074074</v>
      </c>
      <c r="V1719" s="85" t="s">
        <v>4005</v>
      </c>
      <c r="W1719" s="81"/>
      <c r="X1719" s="81"/>
      <c r="Y1719" s="84" t="s">
        <v>5820</v>
      </c>
    </row>
    <row r="1720" spans="1:25">
      <c r="A1720" s="66" t="s">
        <v>494</v>
      </c>
      <c r="B1720" s="66" t="s">
        <v>446</v>
      </c>
      <c r="C1720" s="67"/>
      <c r="D1720" s="68"/>
      <c r="E1720" s="69"/>
      <c r="F1720" s="70"/>
      <c r="G1720" s="67"/>
      <c r="H1720" s="71"/>
      <c r="I1720" s="72"/>
      <c r="J1720" s="72"/>
      <c r="K1720" s="36"/>
      <c r="L1720" s="79"/>
      <c r="M1720" s="79"/>
      <c r="N1720" s="74"/>
      <c r="O1720" s="81" t="s">
        <v>622</v>
      </c>
      <c r="P1720" s="83">
        <v>41566.695532407408</v>
      </c>
      <c r="Q1720" s="81" t="s">
        <v>1840</v>
      </c>
      <c r="R1720" s="81"/>
      <c r="S1720" s="81"/>
      <c r="T1720" s="81" t="s">
        <v>2393</v>
      </c>
      <c r="U1720" s="83">
        <v>41566.695532407408</v>
      </c>
      <c r="V1720" s="85" t="s">
        <v>4006</v>
      </c>
      <c r="W1720" s="81"/>
      <c r="X1720" s="81"/>
      <c r="Y1720" s="84" t="s">
        <v>5821</v>
      </c>
    </row>
    <row r="1721" spans="1:25">
      <c r="A1721" s="66" t="s">
        <v>343</v>
      </c>
      <c r="B1721" s="66" t="s">
        <v>343</v>
      </c>
      <c r="C1721" s="67"/>
      <c r="D1721" s="68"/>
      <c r="E1721" s="69"/>
      <c r="F1721" s="70"/>
      <c r="G1721" s="67"/>
      <c r="H1721" s="71"/>
      <c r="I1721" s="72"/>
      <c r="J1721" s="72"/>
      <c r="K1721" s="36"/>
      <c r="L1721" s="79"/>
      <c r="M1721" s="79"/>
      <c r="N1721" s="74"/>
      <c r="O1721" s="81" t="s">
        <v>179</v>
      </c>
      <c r="P1721" s="83">
        <v>41563.910555555558</v>
      </c>
      <c r="Q1721" s="81" t="s">
        <v>1850</v>
      </c>
      <c r="R1721" s="81"/>
      <c r="S1721" s="81"/>
      <c r="T1721" s="81" t="s">
        <v>2393</v>
      </c>
      <c r="U1721" s="83">
        <v>41563.910555555558</v>
      </c>
      <c r="V1721" s="85" t="s">
        <v>4007</v>
      </c>
      <c r="W1721" s="81"/>
      <c r="X1721" s="81"/>
      <c r="Y1721" s="84" t="s">
        <v>5822</v>
      </c>
    </row>
    <row r="1722" spans="1:25">
      <c r="A1722" s="66" t="s">
        <v>343</v>
      </c>
      <c r="B1722" s="66" t="s">
        <v>343</v>
      </c>
      <c r="C1722" s="67"/>
      <c r="D1722" s="68"/>
      <c r="E1722" s="69"/>
      <c r="F1722" s="70"/>
      <c r="G1722" s="67"/>
      <c r="H1722" s="71"/>
      <c r="I1722" s="72"/>
      <c r="J1722" s="72"/>
      <c r="K1722" s="36"/>
      <c r="L1722" s="79"/>
      <c r="M1722" s="79"/>
      <c r="N1722" s="74"/>
      <c r="O1722" s="81" t="s">
        <v>179</v>
      </c>
      <c r="P1722" s="83">
        <v>41563.979907407411</v>
      </c>
      <c r="Q1722" s="81" t="s">
        <v>1851</v>
      </c>
      <c r="R1722" s="81"/>
      <c r="S1722" s="81"/>
      <c r="T1722" s="81" t="s">
        <v>2393</v>
      </c>
      <c r="U1722" s="83">
        <v>41563.979907407411</v>
      </c>
      <c r="V1722" s="85" t="s">
        <v>4008</v>
      </c>
      <c r="W1722" s="81"/>
      <c r="X1722" s="81"/>
      <c r="Y1722" s="84" t="s">
        <v>5823</v>
      </c>
    </row>
    <row r="1723" spans="1:25">
      <c r="A1723" s="66" t="s">
        <v>343</v>
      </c>
      <c r="B1723" s="66" t="s">
        <v>343</v>
      </c>
      <c r="C1723" s="67"/>
      <c r="D1723" s="68"/>
      <c r="E1723" s="69"/>
      <c r="F1723" s="70"/>
      <c r="G1723" s="67"/>
      <c r="H1723" s="71"/>
      <c r="I1723" s="72"/>
      <c r="J1723" s="72"/>
      <c r="K1723" s="36"/>
      <c r="L1723" s="79"/>
      <c r="M1723" s="79"/>
      <c r="N1723" s="74"/>
      <c r="O1723" s="81" t="s">
        <v>179</v>
      </c>
      <c r="P1723" s="83">
        <v>41564.55128472222</v>
      </c>
      <c r="Q1723" s="81" t="s">
        <v>1852</v>
      </c>
      <c r="R1723" s="81"/>
      <c r="S1723" s="81"/>
      <c r="T1723" s="81" t="s">
        <v>2398</v>
      </c>
      <c r="U1723" s="83">
        <v>41564.55128472222</v>
      </c>
      <c r="V1723" s="85" t="s">
        <v>4009</v>
      </c>
      <c r="W1723" s="81"/>
      <c r="X1723" s="81"/>
      <c r="Y1723" s="84" t="s">
        <v>5824</v>
      </c>
    </row>
    <row r="1724" spans="1:25">
      <c r="A1724" s="66" t="s">
        <v>343</v>
      </c>
      <c r="B1724" s="66" t="s">
        <v>343</v>
      </c>
      <c r="C1724" s="67"/>
      <c r="D1724" s="68"/>
      <c r="E1724" s="69"/>
      <c r="F1724" s="70"/>
      <c r="G1724" s="67"/>
      <c r="H1724" s="71"/>
      <c r="I1724" s="72"/>
      <c r="J1724" s="72"/>
      <c r="K1724" s="36"/>
      <c r="L1724" s="79"/>
      <c r="M1724" s="79"/>
      <c r="N1724" s="74"/>
      <c r="O1724" s="81" t="s">
        <v>179</v>
      </c>
      <c r="P1724" s="83">
        <v>41564.716493055559</v>
      </c>
      <c r="Q1724" s="81" t="s">
        <v>1853</v>
      </c>
      <c r="R1724" s="81"/>
      <c r="S1724" s="81"/>
      <c r="T1724" s="81" t="s">
        <v>2393</v>
      </c>
      <c r="U1724" s="83">
        <v>41564.716493055559</v>
      </c>
      <c r="V1724" s="85" t="s">
        <v>4010</v>
      </c>
      <c r="W1724" s="81"/>
      <c r="X1724" s="81"/>
      <c r="Y1724" s="84" t="s">
        <v>5825</v>
      </c>
    </row>
    <row r="1725" spans="1:25">
      <c r="A1725" s="66" t="s">
        <v>343</v>
      </c>
      <c r="B1725" s="66" t="s">
        <v>343</v>
      </c>
      <c r="C1725" s="67"/>
      <c r="D1725" s="68"/>
      <c r="E1725" s="69"/>
      <c r="F1725" s="70"/>
      <c r="G1725" s="67"/>
      <c r="H1725" s="71"/>
      <c r="I1725" s="72"/>
      <c r="J1725" s="72"/>
      <c r="K1725" s="36"/>
      <c r="L1725" s="79"/>
      <c r="M1725" s="79"/>
      <c r="N1725" s="74"/>
      <c r="O1725" s="81" t="s">
        <v>179</v>
      </c>
      <c r="P1725" s="83">
        <v>41564.840370370373</v>
      </c>
      <c r="Q1725" s="81" t="s">
        <v>1854</v>
      </c>
      <c r="R1725" s="81"/>
      <c r="S1725" s="81"/>
      <c r="T1725" s="81" t="s">
        <v>2393</v>
      </c>
      <c r="U1725" s="83">
        <v>41564.840370370373</v>
      </c>
      <c r="V1725" s="85" t="s">
        <v>4011</v>
      </c>
      <c r="W1725" s="81"/>
      <c r="X1725" s="81"/>
      <c r="Y1725" s="84" t="s">
        <v>5826</v>
      </c>
    </row>
    <row r="1726" spans="1:25">
      <c r="A1726" s="66" t="s">
        <v>343</v>
      </c>
      <c r="B1726" s="66" t="s">
        <v>343</v>
      </c>
      <c r="C1726" s="67"/>
      <c r="D1726" s="68"/>
      <c r="E1726" s="69"/>
      <c r="F1726" s="70"/>
      <c r="G1726" s="67"/>
      <c r="H1726" s="71"/>
      <c r="I1726" s="72"/>
      <c r="J1726" s="72"/>
      <c r="K1726" s="36"/>
      <c r="L1726" s="79"/>
      <c r="M1726" s="79"/>
      <c r="N1726" s="74"/>
      <c r="O1726" s="81" t="s">
        <v>179</v>
      </c>
      <c r="P1726" s="83">
        <v>41564.899907407409</v>
      </c>
      <c r="Q1726" s="81" t="s">
        <v>1855</v>
      </c>
      <c r="R1726" s="81"/>
      <c r="S1726" s="81"/>
      <c r="T1726" s="81" t="s">
        <v>2393</v>
      </c>
      <c r="U1726" s="83">
        <v>41564.899907407409</v>
      </c>
      <c r="V1726" s="85" t="s">
        <v>4012</v>
      </c>
      <c r="W1726" s="81"/>
      <c r="X1726" s="81"/>
      <c r="Y1726" s="84" t="s">
        <v>5827</v>
      </c>
    </row>
    <row r="1727" spans="1:25">
      <c r="A1727" s="66" t="s">
        <v>343</v>
      </c>
      <c r="B1727" s="66" t="s">
        <v>343</v>
      </c>
      <c r="C1727" s="67"/>
      <c r="D1727" s="68"/>
      <c r="E1727" s="69"/>
      <c r="F1727" s="70"/>
      <c r="G1727" s="67"/>
      <c r="H1727" s="71"/>
      <c r="I1727" s="72"/>
      <c r="J1727" s="72"/>
      <c r="K1727" s="36"/>
      <c r="L1727" s="79"/>
      <c r="M1727" s="79"/>
      <c r="N1727" s="74"/>
      <c r="O1727" s="81" t="s">
        <v>179</v>
      </c>
      <c r="P1727" s="83">
        <v>41564.904965277776</v>
      </c>
      <c r="Q1727" s="81" t="s">
        <v>1856</v>
      </c>
      <c r="R1727" s="81"/>
      <c r="S1727" s="81"/>
      <c r="T1727" s="81" t="s">
        <v>2543</v>
      </c>
      <c r="U1727" s="83">
        <v>41564.904965277776</v>
      </c>
      <c r="V1727" s="85" t="s">
        <v>4013</v>
      </c>
      <c r="W1727" s="81"/>
      <c r="X1727" s="81"/>
      <c r="Y1727" s="84" t="s">
        <v>5828</v>
      </c>
    </row>
    <row r="1728" spans="1:25">
      <c r="A1728" s="66" t="s">
        <v>343</v>
      </c>
      <c r="B1728" s="66" t="s">
        <v>343</v>
      </c>
      <c r="C1728" s="67"/>
      <c r="D1728" s="68"/>
      <c r="E1728" s="69"/>
      <c r="F1728" s="70"/>
      <c r="G1728" s="67"/>
      <c r="H1728" s="71"/>
      <c r="I1728" s="72"/>
      <c r="J1728" s="72"/>
      <c r="K1728" s="36"/>
      <c r="L1728" s="79"/>
      <c r="M1728" s="79"/>
      <c r="N1728" s="74"/>
      <c r="O1728" s="81" t="s">
        <v>179</v>
      </c>
      <c r="P1728" s="83">
        <v>41565.019571759258</v>
      </c>
      <c r="Q1728" s="81" t="s">
        <v>1857</v>
      </c>
      <c r="R1728" s="81"/>
      <c r="S1728" s="81"/>
      <c r="T1728" s="81" t="s">
        <v>2393</v>
      </c>
      <c r="U1728" s="83">
        <v>41565.019571759258</v>
      </c>
      <c r="V1728" s="85" t="s">
        <v>4014</v>
      </c>
      <c r="W1728" s="81"/>
      <c r="X1728" s="81"/>
      <c r="Y1728" s="84" t="s">
        <v>5829</v>
      </c>
    </row>
    <row r="1729" spans="1:25">
      <c r="A1729" s="66" t="s">
        <v>343</v>
      </c>
      <c r="B1729" s="66" t="s">
        <v>343</v>
      </c>
      <c r="C1729" s="67"/>
      <c r="D1729" s="68"/>
      <c r="E1729" s="69"/>
      <c r="F1729" s="70"/>
      <c r="G1729" s="67"/>
      <c r="H1729" s="71"/>
      <c r="I1729" s="72"/>
      <c r="J1729" s="72"/>
      <c r="K1729" s="36"/>
      <c r="L1729" s="79"/>
      <c r="M1729" s="79"/>
      <c r="N1729" s="74"/>
      <c r="O1729" s="81" t="s">
        <v>179</v>
      </c>
      <c r="P1729" s="83">
        <v>41565.861805555556</v>
      </c>
      <c r="Q1729" s="81" t="s">
        <v>1858</v>
      </c>
      <c r="R1729" s="81"/>
      <c r="S1729" s="81"/>
      <c r="T1729" s="81" t="s">
        <v>2393</v>
      </c>
      <c r="U1729" s="83">
        <v>41565.861805555556</v>
      </c>
      <c r="V1729" s="85" t="s">
        <v>4015</v>
      </c>
      <c r="W1729" s="81"/>
      <c r="X1729" s="81"/>
      <c r="Y1729" s="84" t="s">
        <v>5830</v>
      </c>
    </row>
    <row r="1730" spans="1:25">
      <c r="A1730" s="66" t="s">
        <v>343</v>
      </c>
      <c r="B1730" s="66" t="s">
        <v>343</v>
      </c>
      <c r="C1730" s="67"/>
      <c r="D1730" s="68"/>
      <c r="E1730" s="69"/>
      <c r="F1730" s="70"/>
      <c r="G1730" s="67"/>
      <c r="H1730" s="71"/>
      <c r="I1730" s="72"/>
      <c r="J1730" s="72"/>
      <c r="K1730" s="36"/>
      <c r="L1730" s="79"/>
      <c r="M1730" s="79"/>
      <c r="N1730" s="74"/>
      <c r="O1730" s="81" t="s">
        <v>179</v>
      </c>
      <c r="P1730" s="83">
        <v>41565.915925925925</v>
      </c>
      <c r="Q1730" s="81" t="s">
        <v>1859</v>
      </c>
      <c r="R1730" s="81"/>
      <c r="S1730" s="81"/>
      <c r="T1730" s="81" t="s">
        <v>2393</v>
      </c>
      <c r="U1730" s="83">
        <v>41565.915925925925</v>
      </c>
      <c r="V1730" s="85" t="s">
        <v>4016</v>
      </c>
      <c r="W1730" s="81"/>
      <c r="X1730" s="81"/>
      <c r="Y1730" s="84" t="s">
        <v>5831</v>
      </c>
    </row>
    <row r="1731" spans="1:25">
      <c r="A1731" s="66" t="s">
        <v>343</v>
      </c>
      <c r="B1731" s="66" t="s">
        <v>343</v>
      </c>
      <c r="C1731" s="67"/>
      <c r="D1731" s="68"/>
      <c r="E1731" s="69"/>
      <c r="F1731" s="70"/>
      <c r="G1731" s="67"/>
      <c r="H1731" s="71"/>
      <c r="I1731" s="72"/>
      <c r="J1731" s="72"/>
      <c r="K1731" s="36"/>
      <c r="L1731" s="79"/>
      <c r="M1731" s="79"/>
      <c r="N1731" s="74"/>
      <c r="O1731" s="81" t="s">
        <v>179</v>
      </c>
      <c r="P1731" s="83">
        <v>41565.918009259258</v>
      </c>
      <c r="Q1731" s="81" t="s">
        <v>1860</v>
      </c>
      <c r="R1731" s="81"/>
      <c r="S1731" s="81"/>
      <c r="T1731" s="81" t="s">
        <v>2393</v>
      </c>
      <c r="U1731" s="83">
        <v>41565.918009259258</v>
      </c>
      <c r="V1731" s="85" t="s">
        <v>4017</v>
      </c>
      <c r="W1731" s="81"/>
      <c r="X1731" s="81"/>
      <c r="Y1731" s="84" t="s">
        <v>5832</v>
      </c>
    </row>
    <row r="1732" spans="1:25">
      <c r="A1732" s="66" t="s">
        <v>343</v>
      </c>
      <c r="B1732" s="66" t="s">
        <v>343</v>
      </c>
      <c r="C1732" s="67"/>
      <c r="D1732" s="68"/>
      <c r="E1732" s="69"/>
      <c r="F1732" s="70"/>
      <c r="G1732" s="67"/>
      <c r="H1732" s="71"/>
      <c r="I1732" s="72"/>
      <c r="J1732" s="72"/>
      <c r="K1732" s="36"/>
      <c r="L1732" s="79"/>
      <c r="M1732" s="79"/>
      <c r="N1732" s="74"/>
      <c r="O1732" s="81" t="s">
        <v>179</v>
      </c>
      <c r="P1732" s="83">
        <v>41565.918587962966</v>
      </c>
      <c r="Q1732" s="81" t="s">
        <v>1861</v>
      </c>
      <c r="R1732" s="81"/>
      <c r="S1732" s="81"/>
      <c r="T1732" s="81" t="s">
        <v>2393</v>
      </c>
      <c r="U1732" s="83">
        <v>41565.918587962966</v>
      </c>
      <c r="V1732" s="85" t="s">
        <v>4018</v>
      </c>
      <c r="W1732" s="81"/>
      <c r="X1732" s="81"/>
      <c r="Y1732" s="84" t="s">
        <v>5833</v>
      </c>
    </row>
    <row r="1733" spans="1:25">
      <c r="A1733" s="66" t="s">
        <v>343</v>
      </c>
      <c r="B1733" s="66" t="s">
        <v>489</v>
      </c>
      <c r="C1733" s="67"/>
      <c r="D1733" s="68"/>
      <c r="E1733" s="69"/>
      <c r="F1733" s="70"/>
      <c r="G1733" s="67"/>
      <c r="H1733" s="71"/>
      <c r="I1733" s="72"/>
      <c r="J1733" s="72"/>
      <c r="K1733" s="36"/>
      <c r="L1733" s="79"/>
      <c r="M1733" s="79"/>
      <c r="N1733" s="74"/>
      <c r="O1733" s="81" t="s">
        <v>622</v>
      </c>
      <c r="P1733" s="83">
        <v>41566.591273148151</v>
      </c>
      <c r="Q1733" s="81" t="s">
        <v>1818</v>
      </c>
      <c r="R1733" s="81"/>
      <c r="S1733" s="81"/>
      <c r="T1733" s="81" t="s">
        <v>2393</v>
      </c>
      <c r="U1733" s="83">
        <v>41566.591273148151</v>
      </c>
      <c r="V1733" s="85" t="s">
        <v>3962</v>
      </c>
      <c r="W1733" s="81"/>
      <c r="X1733" s="81"/>
      <c r="Y1733" s="84" t="s">
        <v>5777</v>
      </c>
    </row>
    <row r="1734" spans="1:25">
      <c r="A1734" s="66" t="s">
        <v>343</v>
      </c>
      <c r="B1734" s="66" t="s">
        <v>504</v>
      </c>
      <c r="C1734" s="67"/>
      <c r="D1734" s="68"/>
      <c r="E1734" s="69"/>
      <c r="F1734" s="70"/>
      <c r="G1734" s="67"/>
      <c r="H1734" s="71"/>
      <c r="I1734" s="72"/>
      <c r="J1734" s="72"/>
      <c r="K1734" s="36"/>
      <c r="L1734" s="79"/>
      <c r="M1734" s="79"/>
      <c r="N1734" s="74"/>
      <c r="O1734" s="81" t="s">
        <v>622</v>
      </c>
      <c r="P1734" s="83">
        <v>41566.591273148151</v>
      </c>
      <c r="Q1734" s="81" t="s">
        <v>1818</v>
      </c>
      <c r="R1734" s="81"/>
      <c r="S1734" s="81"/>
      <c r="T1734" s="81" t="s">
        <v>2393</v>
      </c>
      <c r="U1734" s="83">
        <v>41566.591273148151</v>
      </c>
      <c r="V1734" s="85" t="s">
        <v>3962</v>
      </c>
      <c r="W1734" s="81"/>
      <c r="X1734" s="81"/>
      <c r="Y1734" s="84" t="s">
        <v>5777</v>
      </c>
    </row>
    <row r="1735" spans="1:25">
      <c r="A1735" s="66" t="s">
        <v>343</v>
      </c>
      <c r="B1735" s="66" t="s">
        <v>494</v>
      </c>
      <c r="C1735" s="67"/>
      <c r="D1735" s="68"/>
      <c r="E1735" s="69"/>
      <c r="F1735" s="70"/>
      <c r="G1735" s="67"/>
      <c r="H1735" s="71"/>
      <c r="I1735" s="72"/>
      <c r="J1735" s="72"/>
      <c r="K1735" s="36"/>
      <c r="L1735" s="79"/>
      <c r="M1735" s="79"/>
      <c r="N1735" s="74"/>
      <c r="O1735" s="81" t="s">
        <v>622</v>
      </c>
      <c r="P1735" s="83">
        <v>41566.591273148151</v>
      </c>
      <c r="Q1735" s="81" t="s">
        <v>1818</v>
      </c>
      <c r="R1735" s="81"/>
      <c r="S1735" s="81"/>
      <c r="T1735" s="81" t="s">
        <v>2393</v>
      </c>
      <c r="U1735" s="83">
        <v>41566.591273148151</v>
      </c>
      <c r="V1735" s="85" t="s">
        <v>3962</v>
      </c>
      <c r="W1735" s="81"/>
      <c r="X1735" s="81"/>
      <c r="Y1735" s="84" t="s">
        <v>5777</v>
      </c>
    </row>
    <row r="1736" spans="1:25">
      <c r="A1736" s="66" t="s">
        <v>343</v>
      </c>
      <c r="B1736" s="66" t="s">
        <v>489</v>
      </c>
      <c r="C1736" s="67"/>
      <c r="D1736" s="68"/>
      <c r="E1736" s="69"/>
      <c r="F1736" s="70"/>
      <c r="G1736" s="67"/>
      <c r="H1736" s="71"/>
      <c r="I1736" s="72"/>
      <c r="J1736" s="72"/>
      <c r="K1736" s="36"/>
      <c r="L1736" s="79"/>
      <c r="M1736" s="79"/>
      <c r="N1736" s="74"/>
      <c r="O1736" s="81" t="s">
        <v>622</v>
      </c>
      <c r="P1736" s="83">
        <v>41566.595532407409</v>
      </c>
      <c r="Q1736" s="81" t="s">
        <v>1862</v>
      </c>
      <c r="R1736" s="81"/>
      <c r="S1736" s="81"/>
      <c r="T1736" s="81" t="s">
        <v>2393</v>
      </c>
      <c r="U1736" s="83">
        <v>41566.595532407409</v>
      </c>
      <c r="V1736" s="85" t="s">
        <v>4019</v>
      </c>
      <c r="W1736" s="81"/>
      <c r="X1736" s="81"/>
      <c r="Y1736" s="84" t="s">
        <v>5834</v>
      </c>
    </row>
    <row r="1737" spans="1:25">
      <c r="A1737" s="66" t="s">
        <v>440</v>
      </c>
      <c r="B1737" s="66" t="s">
        <v>343</v>
      </c>
      <c r="C1737" s="67"/>
      <c r="D1737" s="68"/>
      <c r="E1737" s="69"/>
      <c r="F1737" s="70"/>
      <c r="G1737" s="67"/>
      <c r="H1737" s="71"/>
      <c r="I1737" s="72"/>
      <c r="J1737" s="72"/>
      <c r="K1737" s="36"/>
      <c r="L1737" s="79"/>
      <c r="M1737" s="79"/>
      <c r="N1737" s="74"/>
      <c r="O1737" s="81" t="s">
        <v>622</v>
      </c>
      <c r="P1737" s="83">
        <v>41566.647291666668</v>
      </c>
      <c r="Q1737" s="81" t="s">
        <v>1806</v>
      </c>
      <c r="R1737" s="81"/>
      <c r="S1737" s="81"/>
      <c r="T1737" s="81" t="s">
        <v>2393</v>
      </c>
      <c r="U1737" s="83">
        <v>41566.647291666668</v>
      </c>
      <c r="V1737" s="85" t="s">
        <v>4020</v>
      </c>
      <c r="W1737" s="81"/>
      <c r="X1737" s="81"/>
      <c r="Y1737" s="84" t="s">
        <v>5835</v>
      </c>
    </row>
    <row r="1738" spans="1:25">
      <c r="A1738" s="66" t="s">
        <v>489</v>
      </c>
      <c r="B1738" s="66" t="s">
        <v>343</v>
      </c>
      <c r="C1738" s="67"/>
      <c r="D1738" s="68"/>
      <c r="E1738" s="69"/>
      <c r="F1738" s="70"/>
      <c r="G1738" s="67"/>
      <c r="H1738" s="71"/>
      <c r="I1738" s="72"/>
      <c r="J1738" s="72"/>
      <c r="K1738" s="36"/>
      <c r="L1738" s="79"/>
      <c r="M1738" s="79"/>
      <c r="N1738" s="74"/>
      <c r="O1738" s="81" t="s">
        <v>622</v>
      </c>
      <c r="P1738" s="83">
        <v>41567.727905092594</v>
      </c>
      <c r="Q1738" s="81" t="s">
        <v>1806</v>
      </c>
      <c r="R1738" s="81"/>
      <c r="S1738" s="81"/>
      <c r="T1738" s="81" t="s">
        <v>2393</v>
      </c>
      <c r="U1738" s="83">
        <v>41567.727905092594</v>
      </c>
      <c r="V1738" s="85" t="s">
        <v>4021</v>
      </c>
      <c r="W1738" s="81"/>
      <c r="X1738" s="81"/>
      <c r="Y1738" s="84" t="s">
        <v>5836</v>
      </c>
    </row>
    <row r="1739" spans="1:25">
      <c r="A1739" s="66" t="s">
        <v>494</v>
      </c>
      <c r="B1739" s="66" t="s">
        <v>343</v>
      </c>
      <c r="C1739" s="67"/>
      <c r="D1739" s="68"/>
      <c r="E1739" s="69"/>
      <c r="F1739" s="70"/>
      <c r="G1739" s="67"/>
      <c r="H1739" s="71"/>
      <c r="I1739" s="72"/>
      <c r="J1739" s="72"/>
      <c r="K1739" s="36"/>
      <c r="L1739" s="79"/>
      <c r="M1739" s="79"/>
      <c r="N1739" s="74"/>
      <c r="O1739" s="81" t="s">
        <v>622</v>
      </c>
      <c r="P1739" s="83">
        <v>41566.695532407408</v>
      </c>
      <c r="Q1739" s="81" t="s">
        <v>1840</v>
      </c>
      <c r="R1739" s="81"/>
      <c r="S1739" s="81"/>
      <c r="T1739" s="81" t="s">
        <v>2393</v>
      </c>
      <c r="U1739" s="83">
        <v>41566.695532407408</v>
      </c>
      <c r="V1739" s="85" t="s">
        <v>4006</v>
      </c>
      <c r="W1739" s="81"/>
      <c r="X1739" s="81"/>
      <c r="Y1739" s="84" t="s">
        <v>5821</v>
      </c>
    </row>
    <row r="1740" spans="1:25">
      <c r="A1740" s="66" t="s">
        <v>494</v>
      </c>
      <c r="B1740" s="66" t="s">
        <v>343</v>
      </c>
      <c r="C1740" s="67"/>
      <c r="D1740" s="68"/>
      <c r="E1740" s="69"/>
      <c r="F1740" s="70"/>
      <c r="G1740" s="67"/>
      <c r="H1740" s="71"/>
      <c r="I1740" s="72"/>
      <c r="J1740" s="72"/>
      <c r="K1740" s="36"/>
      <c r="L1740" s="79"/>
      <c r="M1740" s="79"/>
      <c r="N1740" s="74"/>
      <c r="O1740" s="81" t="s">
        <v>622</v>
      </c>
      <c r="P1740" s="83">
        <v>41566.752708333333</v>
      </c>
      <c r="Q1740" s="81" t="s">
        <v>1806</v>
      </c>
      <c r="R1740" s="81"/>
      <c r="S1740" s="81"/>
      <c r="T1740" s="81" t="s">
        <v>2393</v>
      </c>
      <c r="U1740" s="83">
        <v>41566.752708333333</v>
      </c>
      <c r="V1740" s="85" t="s">
        <v>4022</v>
      </c>
      <c r="W1740" s="81"/>
      <c r="X1740" s="81"/>
      <c r="Y1740" s="84" t="s">
        <v>5837</v>
      </c>
    </row>
    <row r="1741" spans="1:25">
      <c r="A1741" s="66" t="s">
        <v>437</v>
      </c>
      <c r="B1741" s="66" t="s">
        <v>440</v>
      </c>
      <c r="C1741" s="67"/>
      <c r="D1741" s="68"/>
      <c r="E1741" s="69"/>
      <c r="F1741" s="70"/>
      <c r="G1741" s="67"/>
      <c r="H1741" s="71"/>
      <c r="I1741" s="72"/>
      <c r="J1741" s="72"/>
      <c r="K1741" s="36"/>
      <c r="L1741" s="79"/>
      <c r="M1741" s="79"/>
      <c r="N1741" s="74"/>
      <c r="O1741" s="81" t="s">
        <v>622</v>
      </c>
      <c r="P1741" s="83">
        <v>41565.716099537036</v>
      </c>
      <c r="Q1741" s="81" t="s">
        <v>1863</v>
      </c>
      <c r="R1741" s="81"/>
      <c r="S1741" s="81"/>
      <c r="T1741" s="81" t="s">
        <v>2393</v>
      </c>
      <c r="U1741" s="83">
        <v>41565.716099537036</v>
      </c>
      <c r="V1741" s="85" t="s">
        <v>4023</v>
      </c>
      <c r="W1741" s="81"/>
      <c r="X1741" s="81"/>
      <c r="Y1741" s="84" t="s">
        <v>5838</v>
      </c>
    </row>
    <row r="1742" spans="1:25">
      <c r="A1742" s="66" t="s">
        <v>413</v>
      </c>
      <c r="B1742" s="66" t="s">
        <v>440</v>
      </c>
      <c r="C1742" s="67"/>
      <c r="D1742" s="68"/>
      <c r="E1742" s="69"/>
      <c r="F1742" s="70"/>
      <c r="G1742" s="67"/>
      <c r="H1742" s="71"/>
      <c r="I1742" s="72"/>
      <c r="J1742" s="72"/>
      <c r="K1742" s="36"/>
      <c r="L1742" s="79"/>
      <c r="M1742" s="79"/>
      <c r="N1742" s="74"/>
      <c r="O1742" s="81" t="s">
        <v>622</v>
      </c>
      <c r="P1742" s="83">
        <v>41566.623113425929</v>
      </c>
      <c r="Q1742" s="81" t="s">
        <v>1864</v>
      </c>
      <c r="R1742" s="81"/>
      <c r="S1742" s="81"/>
      <c r="T1742" s="81" t="s">
        <v>2393</v>
      </c>
      <c r="U1742" s="83">
        <v>41566.623113425929</v>
      </c>
      <c r="V1742" s="85" t="s">
        <v>4024</v>
      </c>
      <c r="W1742" s="81"/>
      <c r="X1742" s="81"/>
      <c r="Y1742" s="84" t="s">
        <v>5839</v>
      </c>
    </row>
    <row r="1743" spans="1:25">
      <c r="A1743" s="66" t="s">
        <v>440</v>
      </c>
      <c r="B1743" s="66" t="s">
        <v>489</v>
      </c>
      <c r="C1743" s="67"/>
      <c r="D1743" s="68"/>
      <c r="E1743" s="69"/>
      <c r="F1743" s="70"/>
      <c r="G1743" s="67"/>
      <c r="H1743" s="71"/>
      <c r="I1743" s="72"/>
      <c r="J1743" s="72"/>
      <c r="K1743" s="36"/>
      <c r="L1743" s="79"/>
      <c r="M1743" s="79"/>
      <c r="N1743" s="74"/>
      <c r="O1743" s="81" t="s">
        <v>622</v>
      </c>
      <c r="P1743" s="83">
        <v>41563.082546296297</v>
      </c>
      <c r="Q1743" s="81" t="s">
        <v>1020</v>
      </c>
      <c r="R1743" s="85" t="s">
        <v>2146</v>
      </c>
      <c r="S1743" s="81" t="s">
        <v>2338</v>
      </c>
      <c r="T1743" s="81" t="s">
        <v>2454</v>
      </c>
      <c r="U1743" s="83">
        <v>41563.082546296297</v>
      </c>
      <c r="V1743" s="85" t="s">
        <v>4025</v>
      </c>
      <c r="W1743" s="81"/>
      <c r="X1743" s="81"/>
      <c r="Y1743" s="84" t="s">
        <v>5840</v>
      </c>
    </row>
    <row r="1744" spans="1:25">
      <c r="A1744" s="66" t="s">
        <v>440</v>
      </c>
      <c r="B1744" s="66" t="s">
        <v>489</v>
      </c>
      <c r="C1744" s="67"/>
      <c r="D1744" s="68"/>
      <c r="E1744" s="69"/>
      <c r="F1744" s="70"/>
      <c r="G1744" s="67"/>
      <c r="H1744" s="71"/>
      <c r="I1744" s="72"/>
      <c r="J1744" s="72"/>
      <c r="K1744" s="36"/>
      <c r="L1744" s="79"/>
      <c r="M1744" s="79"/>
      <c r="N1744" s="74"/>
      <c r="O1744" s="81" t="s">
        <v>622</v>
      </c>
      <c r="P1744" s="83">
        <v>41563.479155092595</v>
      </c>
      <c r="Q1744" s="81" t="s">
        <v>1757</v>
      </c>
      <c r="R1744" s="85" t="s">
        <v>2288</v>
      </c>
      <c r="S1744" s="81" t="s">
        <v>2338</v>
      </c>
      <c r="T1744" s="81" t="s">
        <v>2393</v>
      </c>
      <c r="U1744" s="83">
        <v>41563.479155092595</v>
      </c>
      <c r="V1744" s="85" t="s">
        <v>4026</v>
      </c>
      <c r="W1744" s="81"/>
      <c r="X1744" s="81"/>
      <c r="Y1744" s="84" t="s">
        <v>5841</v>
      </c>
    </row>
    <row r="1745" spans="1:25">
      <c r="A1745" s="66" t="s">
        <v>440</v>
      </c>
      <c r="B1745" s="66" t="s">
        <v>552</v>
      </c>
      <c r="C1745" s="67"/>
      <c r="D1745" s="68"/>
      <c r="E1745" s="69"/>
      <c r="F1745" s="70"/>
      <c r="G1745" s="67"/>
      <c r="H1745" s="71"/>
      <c r="I1745" s="72"/>
      <c r="J1745" s="72"/>
      <c r="K1745" s="36"/>
      <c r="L1745" s="79"/>
      <c r="M1745" s="79"/>
      <c r="N1745" s="74"/>
      <c r="O1745" s="81" t="s">
        <v>622</v>
      </c>
      <c r="P1745" s="83">
        <v>41563.662037037036</v>
      </c>
      <c r="Q1745" s="81" t="s">
        <v>880</v>
      </c>
      <c r="R1745" s="81"/>
      <c r="S1745" s="81"/>
      <c r="T1745" s="81" t="s">
        <v>2395</v>
      </c>
      <c r="U1745" s="83">
        <v>41563.662037037036</v>
      </c>
      <c r="V1745" s="85" t="s">
        <v>4027</v>
      </c>
      <c r="W1745" s="81"/>
      <c r="X1745" s="81"/>
      <c r="Y1745" s="84" t="s">
        <v>5842</v>
      </c>
    </row>
    <row r="1746" spans="1:25">
      <c r="A1746" s="66" t="s">
        <v>440</v>
      </c>
      <c r="B1746" s="66" t="s">
        <v>407</v>
      </c>
      <c r="C1746" s="67"/>
      <c r="D1746" s="68"/>
      <c r="E1746" s="69"/>
      <c r="F1746" s="70"/>
      <c r="G1746" s="67"/>
      <c r="H1746" s="71"/>
      <c r="I1746" s="72"/>
      <c r="J1746" s="72"/>
      <c r="K1746" s="36"/>
      <c r="L1746" s="79"/>
      <c r="M1746" s="79"/>
      <c r="N1746" s="74"/>
      <c r="O1746" s="81" t="s">
        <v>622</v>
      </c>
      <c r="P1746" s="83">
        <v>41563.662037037036</v>
      </c>
      <c r="Q1746" s="81" t="s">
        <v>880</v>
      </c>
      <c r="R1746" s="81"/>
      <c r="S1746" s="81"/>
      <c r="T1746" s="81" t="s">
        <v>2395</v>
      </c>
      <c r="U1746" s="83">
        <v>41563.662037037036</v>
      </c>
      <c r="V1746" s="85" t="s">
        <v>4027</v>
      </c>
      <c r="W1746" s="81"/>
      <c r="X1746" s="81"/>
      <c r="Y1746" s="84" t="s">
        <v>5842</v>
      </c>
    </row>
    <row r="1747" spans="1:25">
      <c r="A1747" s="66" t="s">
        <v>440</v>
      </c>
      <c r="B1747" s="66" t="s">
        <v>407</v>
      </c>
      <c r="C1747" s="67"/>
      <c r="D1747" s="68"/>
      <c r="E1747" s="69"/>
      <c r="F1747" s="70"/>
      <c r="G1747" s="67"/>
      <c r="H1747" s="71"/>
      <c r="I1747" s="72"/>
      <c r="J1747" s="72"/>
      <c r="K1747" s="36"/>
      <c r="L1747" s="79"/>
      <c r="M1747" s="79"/>
      <c r="N1747" s="74"/>
      <c r="O1747" s="81" t="s">
        <v>622</v>
      </c>
      <c r="P1747" s="83">
        <v>41563.765266203707</v>
      </c>
      <c r="Q1747" s="81" t="s">
        <v>1821</v>
      </c>
      <c r="R1747" s="81"/>
      <c r="S1747" s="81"/>
      <c r="T1747" s="81" t="s">
        <v>2393</v>
      </c>
      <c r="U1747" s="83">
        <v>41563.765266203707</v>
      </c>
      <c r="V1747" s="85" t="s">
        <v>3965</v>
      </c>
      <c r="W1747" s="81"/>
      <c r="X1747" s="81"/>
      <c r="Y1747" s="84" t="s">
        <v>5780</v>
      </c>
    </row>
    <row r="1748" spans="1:25">
      <c r="A1748" s="66" t="s">
        <v>440</v>
      </c>
      <c r="B1748" s="66" t="s">
        <v>494</v>
      </c>
      <c r="C1748" s="67"/>
      <c r="D1748" s="68"/>
      <c r="E1748" s="69"/>
      <c r="F1748" s="70"/>
      <c r="G1748" s="67"/>
      <c r="H1748" s="71"/>
      <c r="I1748" s="72"/>
      <c r="J1748" s="72"/>
      <c r="K1748" s="36"/>
      <c r="L1748" s="79"/>
      <c r="M1748" s="79"/>
      <c r="N1748" s="74"/>
      <c r="O1748" s="81" t="s">
        <v>622</v>
      </c>
      <c r="P1748" s="83">
        <v>41564.580520833333</v>
      </c>
      <c r="Q1748" s="81" t="s">
        <v>1521</v>
      </c>
      <c r="R1748" s="81"/>
      <c r="S1748" s="81"/>
      <c r="T1748" s="81" t="s">
        <v>2393</v>
      </c>
      <c r="U1748" s="83">
        <v>41564.580520833333</v>
      </c>
      <c r="V1748" s="85" t="s">
        <v>4028</v>
      </c>
      <c r="W1748" s="81"/>
      <c r="X1748" s="81"/>
      <c r="Y1748" s="84" t="s">
        <v>5843</v>
      </c>
    </row>
    <row r="1749" spans="1:25">
      <c r="A1749" s="66" t="s">
        <v>440</v>
      </c>
      <c r="B1749" s="66" t="s">
        <v>493</v>
      </c>
      <c r="C1749" s="67"/>
      <c r="D1749" s="68"/>
      <c r="E1749" s="69"/>
      <c r="F1749" s="70"/>
      <c r="G1749" s="67"/>
      <c r="H1749" s="71"/>
      <c r="I1749" s="72"/>
      <c r="J1749" s="72"/>
      <c r="K1749" s="36"/>
      <c r="L1749" s="79"/>
      <c r="M1749" s="79"/>
      <c r="N1749" s="74"/>
      <c r="O1749" s="81" t="s">
        <v>622</v>
      </c>
      <c r="P1749" s="83">
        <v>41564.673321759263</v>
      </c>
      <c r="Q1749" s="81" t="s">
        <v>1649</v>
      </c>
      <c r="R1749" s="81"/>
      <c r="S1749" s="81"/>
      <c r="T1749" s="81" t="s">
        <v>2393</v>
      </c>
      <c r="U1749" s="83">
        <v>41564.673321759263</v>
      </c>
      <c r="V1749" s="85" t="s">
        <v>3744</v>
      </c>
      <c r="W1749" s="81"/>
      <c r="X1749" s="81"/>
      <c r="Y1749" s="84" t="s">
        <v>5559</v>
      </c>
    </row>
    <row r="1750" spans="1:25">
      <c r="A1750" s="66" t="s">
        <v>440</v>
      </c>
      <c r="B1750" s="66" t="s">
        <v>489</v>
      </c>
      <c r="C1750" s="67"/>
      <c r="D1750" s="68"/>
      <c r="E1750" s="69"/>
      <c r="F1750" s="70"/>
      <c r="G1750" s="67"/>
      <c r="H1750" s="71"/>
      <c r="I1750" s="72"/>
      <c r="J1750" s="72"/>
      <c r="K1750" s="36"/>
      <c r="L1750" s="79"/>
      <c r="M1750" s="79"/>
      <c r="N1750" s="74"/>
      <c r="O1750" s="81" t="s">
        <v>622</v>
      </c>
      <c r="P1750" s="83">
        <v>41564.67459490741</v>
      </c>
      <c r="Q1750" s="81" t="s">
        <v>676</v>
      </c>
      <c r="R1750" s="85" t="s">
        <v>2145</v>
      </c>
      <c r="S1750" s="81" t="s">
        <v>2338</v>
      </c>
      <c r="T1750" s="81" t="s">
        <v>2393</v>
      </c>
      <c r="U1750" s="83">
        <v>41564.67459490741</v>
      </c>
      <c r="V1750" s="85" t="s">
        <v>4029</v>
      </c>
      <c r="W1750" s="81"/>
      <c r="X1750" s="81"/>
      <c r="Y1750" s="84" t="s">
        <v>5844</v>
      </c>
    </row>
    <row r="1751" spans="1:25">
      <c r="A1751" s="66" t="s">
        <v>440</v>
      </c>
      <c r="B1751" s="66" t="s">
        <v>497</v>
      </c>
      <c r="C1751" s="67"/>
      <c r="D1751" s="68"/>
      <c r="E1751" s="69"/>
      <c r="F1751" s="70"/>
      <c r="G1751" s="67"/>
      <c r="H1751" s="71"/>
      <c r="I1751" s="72"/>
      <c r="J1751" s="72"/>
      <c r="K1751" s="36"/>
      <c r="L1751" s="79"/>
      <c r="M1751" s="79"/>
      <c r="N1751" s="74"/>
      <c r="O1751" s="81" t="s">
        <v>622</v>
      </c>
      <c r="P1751" s="83">
        <v>41564.675219907411</v>
      </c>
      <c r="Q1751" s="81" t="s">
        <v>1130</v>
      </c>
      <c r="R1751" s="81"/>
      <c r="S1751" s="81"/>
      <c r="T1751" s="81" t="s">
        <v>2393</v>
      </c>
      <c r="U1751" s="83">
        <v>41564.675219907411</v>
      </c>
      <c r="V1751" s="85" t="s">
        <v>4030</v>
      </c>
      <c r="W1751" s="81"/>
      <c r="X1751" s="81"/>
      <c r="Y1751" s="84" t="s">
        <v>5845</v>
      </c>
    </row>
    <row r="1752" spans="1:25">
      <c r="A1752" s="66" t="s">
        <v>440</v>
      </c>
      <c r="B1752" s="66" t="s">
        <v>423</v>
      </c>
      <c r="C1752" s="67"/>
      <c r="D1752" s="68"/>
      <c r="E1752" s="69"/>
      <c r="F1752" s="70"/>
      <c r="G1752" s="67"/>
      <c r="H1752" s="71"/>
      <c r="I1752" s="72"/>
      <c r="J1752" s="72"/>
      <c r="K1752" s="36"/>
      <c r="L1752" s="79"/>
      <c r="M1752" s="79"/>
      <c r="N1752" s="74"/>
      <c r="O1752" s="81" t="s">
        <v>622</v>
      </c>
      <c r="P1752" s="83">
        <v>41564.675219907411</v>
      </c>
      <c r="Q1752" s="81" t="s">
        <v>1130</v>
      </c>
      <c r="R1752" s="81"/>
      <c r="S1752" s="81"/>
      <c r="T1752" s="81" t="s">
        <v>2393</v>
      </c>
      <c r="U1752" s="83">
        <v>41564.675219907411</v>
      </c>
      <c r="V1752" s="85" t="s">
        <v>4030</v>
      </c>
      <c r="W1752" s="81"/>
      <c r="X1752" s="81"/>
      <c r="Y1752" s="84" t="s">
        <v>5845</v>
      </c>
    </row>
    <row r="1753" spans="1:25">
      <c r="A1753" s="66" t="s">
        <v>440</v>
      </c>
      <c r="B1753" s="66" t="s">
        <v>407</v>
      </c>
      <c r="C1753" s="67"/>
      <c r="D1753" s="68"/>
      <c r="E1753" s="69"/>
      <c r="F1753" s="70"/>
      <c r="G1753" s="67"/>
      <c r="H1753" s="71"/>
      <c r="I1753" s="72"/>
      <c r="J1753" s="72"/>
      <c r="K1753" s="36"/>
      <c r="L1753" s="79"/>
      <c r="M1753" s="79"/>
      <c r="N1753" s="74"/>
      <c r="O1753" s="81" t="s">
        <v>622</v>
      </c>
      <c r="P1753" s="83">
        <v>41564.675706018519</v>
      </c>
      <c r="Q1753" s="81" t="s">
        <v>650</v>
      </c>
      <c r="R1753" s="85" t="s">
        <v>2143</v>
      </c>
      <c r="S1753" s="81" t="s">
        <v>2336</v>
      </c>
      <c r="T1753" s="81" t="s">
        <v>2397</v>
      </c>
      <c r="U1753" s="83">
        <v>41564.675706018519</v>
      </c>
      <c r="V1753" s="85" t="s">
        <v>4031</v>
      </c>
      <c r="W1753" s="81"/>
      <c r="X1753" s="81"/>
      <c r="Y1753" s="84" t="s">
        <v>5846</v>
      </c>
    </row>
    <row r="1754" spans="1:25">
      <c r="A1754" s="66" t="s">
        <v>440</v>
      </c>
      <c r="B1754" s="66" t="s">
        <v>451</v>
      </c>
      <c r="C1754" s="67"/>
      <c r="D1754" s="68"/>
      <c r="E1754" s="69"/>
      <c r="F1754" s="70"/>
      <c r="G1754" s="67"/>
      <c r="H1754" s="71"/>
      <c r="I1754" s="72"/>
      <c r="J1754" s="72"/>
      <c r="K1754" s="36"/>
      <c r="L1754" s="79"/>
      <c r="M1754" s="79"/>
      <c r="N1754" s="74"/>
      <c r="O1754" s="81" t="s">
        <v>622</v>
      </c>
      <c r="P1754" s="83">
        <v>41565.64571759259</v>
      </c>
      <c r="Q1754" s="81" t="s">
        <v>727</v>
      </c>
      <c r="R1754" s="81"/>
      <c r="S1754" s="81"/>
      <c r="T1754" s="81" t="s">
        <v>2393</v>
      </c>
      <c r="U1754" s="83">
        <v>41565.64571759259</v>
      </c>
      <c r="V1754" s="85" t="s">
        <v>4032</v>
      </c>
      <c r="W1754" s="81"/>
      <c r="X1754" s="81"/>
      <c r="Y1754" s="84" t="s">
        <v>5847</v>
      </c>
    </row>
    <row r="1755" spans="1:25">
      <c r="A1755" s="66" t="s">
        <v>440</v>
      </c>
      <c r="B1755" s="66" t="s">
        <v>494</v>
      </c>
      <c r="C1755" s="67"/>
      <c r="D1755" s="68"/>
      <c r="E1755" s="69"/>
      <c r="F1755" s="70"/>
      <c r="G1755" s="67"/>
      <c r="H1755" s="71"/>
      <c r="I1755" s="72"/>
      <c r="J1755" s="72"/>
      <c r="K1755" s="36"/>
      <c r="L1755" s="79"/>
      <c r="M1755" s="79"/>
      <c r="N1755" s="74"/>
      <c r="O1755" s="81" t="s">
        <v>622</v>
      </c>
      <c r="P1755" s="83">
        <v>41565.64571759259</v>
      </c>
      <c r="Q1755" s="81" t="s">
        <v>727</v>
      </c>
      <c r="R1755" s="81"/>
      <c r="S1755" s="81"/>
      <c r="T1755" s="81" t="s">
        <v>2393</v>
      </c>
      <c r="U1755" s="83">
        <v>41565.64571759259</v>
      </c>
      <c r="V1755" s="85" t="s">
        <v>4032</v>
      </c>
      <c r="W1755" s="81"/>
      <c r="X1755" s="81"/>
      <c r="Y1755" s="84" t="s">
        <v>5847</v>
      </c>
    </row>
    <row r="1756" spans="1:25">
      <c r="A1756" s="66" t="s">
        <v>440</v>
      </c>
      <c r="B1756" s="66" t="s">
        <v>503</v>
      </c>
      <c r="C1756" s="67"/>
      <c r="D1756" s="68"/>
      <c r="E1756" s="69"/>
      <c r="F1756" s="70"/>
      <c r="G1756" s="67"/>
      <c r="H1756" s="71"/>
      <c r="I1756" s="72"/>
      <c r="J1756" s="72"/>
      <c r="K1756" s="36"/>
      <c r="L1756" s="79"/>
      <c r="M1756" s="79"/>
      <c r="N1756" s="74"/>
      <c r="O1756" s="81" t="s">
        <v>622</v>
      </c>
      <c r="P1756" s="83">
        <v>41565.647060185183</v>
      </c>
      <c r="Q1756" s="81" t="s">
        <v>1865</v>
      </c>
      <c r="R1756" s="81"/>
      <c r="S1756" s="81"/>
      <c r="T1756" s="81" t="s">
        <v>2393</v>
      </c>
      <c r="U1756" s="83">
        <v>41565.647060185183</v>
      </c>
      <c r="V1756" s="85" t="s">
        <v>4033</v>
      </c>
      <c r="W1756" s="81"/>
      <c r="X1756" s="81"/>
      <c r="Y1756" s="84" t="s">
        <v>5848</v>
      </c>
    </row>
    <row r="1757" spans="1:25">
      <c r="A1757" s="66" t="s">
        <v>440</v>
      </c>
      <c r="B1757" s="66" t="s">
        <v>502</v>
      </c>
      <c r="C1757" s="67"/>
      <c r="D1757" s="68"/>
      <c r="E1757" s="69"/>
      <c r="F1757" s="70"/>
      <c r="G1757" s="67"/>
      <c r="H1757" s="71"/>
      <c r="I1757" s="72"/>
      <c r="J1757" s="72"/>
      <c r="K1757" s="36"/>
      <c r="L1757" s="79"/>
      <c r="M1757" s="79"/>
      <c r="N1757" s="74"/>
      <c r="O1757" s="81" t="s">
        <v>622</v>
      </c>
      <c r="P1757" s="83">
        <v>41565.647060185183</v>
      </c>
      <c r="Q1757" s="81" t="s">
        <v>1865</v>
      </c>
      <c r="R1757" s="81"/>
      <c r="S1757" s="81"/>
      <c r="T1757" s="81" t="s">
        <v>2393</v>
      </c>
      <c r="U1757" s="83">
        <v>41565.647060185183</v>
      </c>
      <c r="V1757" s="85" t="s">
        <v>4033</v>
      </c>
      <c r="W1757" s="81"/>
      <c r="X1757" s="81"/>
      <c r="Y1757" s="84" t="s">
        <v>5848</v>
      </c>
    </row>
    <row r="1758" spans="1:25">
      <c r="A1758" s="66" t="s">
        <v>440</v>
      </c>
      <c r="B1758" s="66" t="s">
        <v>505</v>
      </c>
      <c r="C1758" s="67"/>
      <c r="D1758" s="68"/>
      <c r="E1758" s="69"/>
      <c r="F1758" s="70"/>
      <c r="G1758" s="67"/>
      <c r="H1758" s="71"/>
      <c r="I1758" s="72"/>
      <c r="J1758" s="72"/>
      <c r="K1758" s="36"/>
      <c r="L1758" s="79"/>
      <c r="M1758" s="79"/>
      <c r="N1758" s="74"/>
      <c r="O1758" s="81" t="s">
        <v>622</v>
      </c>
      <c r="P1758" s="83">
        <v>41565.647592592592</v>
      </c>
      <c r="Q1758" s="81" t="s">
        <v>1332</v>
      </c>
      <c r="R1758" s="81"/>
      <c r="S1758" s="81"/>
      <c r="T1758" s="81" t="s">
        <v>2393</v>
      </c>
      <c r="U1758" s="83">
        <v>41565.647592592592</v>
      </c>
      <c r="V1758" s="85" t="s">
        <v>3357</v>
      </c>
      <c r="W1758" s="81"/>
      <c r="X1758" s="81"/>
      <c r="Y1758" s="84" t="s">
        <v>5172</v>
      </c>
    </row>
    <row r="1759" spans="1:25">
      <c r="A1759" s="66" t="s">
        <v>440</v>
      </c>
      <c r="B1759" s="66" t="s">
        <v>493</v>
      </c>
      <c r="C1759" s="67"/>
      <c r="D1759" s="68"/>
      <c r="E1759" s="69"/>
      <c r="F1759" s="70"/>
      <c r="G1759" s="67"/>
      <c r="H1759" s="71"/>
      <c r="I1759" s="72"/>
      <c r="J1759" s="72"/>
      <c r="K1759" s="36"/>
      <c r="L1759" s="79"/>
      <c r="M1759" s="79"/>
      <c r="N1759" s="74"/>
      <c r="O1759" s="81" t="s">
        <v>622</v>
      </c>
      <c r="P1759" s="83">
        <v>41565.705891203703</v>
      </c>
      <c r="Q1759" s="81" t="s">
        <v>1315</v>
      </c>
      <c r="R1759" s="81"/>
      <c r="S1759" s="81"/>
      <c r="T1759" s="81" t="s">
        <v>2393</v>
      </c>
      <c r="U1759" s="83">
        <v>41565.705891203703</v>
      </c>
      <c r="V1759" s="85" t="s">
        <v>3367</v>
      </c>
      <c r="W1759" s="81"/>
      <c r="X1759" s="81"/>
      <c r="Y1759" s="84" t="s">
        <v>5182</v>
      </c>
    </row>
    <row r="1760" spans="1:25">
      <c r="A1760" s="66" t="s">
        <v>440</v>
      </c>
      <c r="B1760" s="66" t="s">
        <v>440</v>
      </c>
      <c r="C1760" s="67"/>
      <c r="D1760" s="68"/>
      <c r="E1760" s="69"/>
      <c r="F1760" s="70"/>
      <c r="G1760" s="67"/>
      <c r="H1760" s="71"/>
      <c r="I1760" s="72"/>
      <c r="J1760" s="72"/>
      <c r="K1760" s="36"/>
      <c r="L1760" s="79"/>
      <c r="M1760" s="79"/>
      <c r="N1760" s="74"/>
      <c r="O1760" s="81" t="s">
        <v>179</v>
      </c>
      <c r="P1760" s="83">
        <v>41565.713622685187</v>
      </c>
      <c r="Q1760" s="81" t="s">
        <v>1866</v>
      </c>
      <c r="R1760" s="81"/>
      <c r="S1760" s="81"/>
      <c r="T1760" s="81" t="s">
        <v>2393</v>
      </c>
      <c r="U1760" s="83">
        <v>41565.713622685187</v>
      </c>
      <c r="V1760" s="85" t="s">
        <v>4034</v>
      </c>
      <c r="W1760" s="81"/>
      <c r="X1760" s="81"/>
      <c r="Y1760" s="84" t="s">
        <v>5849</v>
      </c>
    </row>
    <row r="1761" spans="1:25">
      <c r="A1761" s="66" t="s">
        <v>440</v>
      </c>
      <c r="B1761" s="66" t="s">
        <v>440</v>
      </c>
      <c r="C1761" s="67"/>
      <c r="D1761" s="68"/>
      <c r="E1761" s="69"/>
      <c r="F1761" s="70"/>
      <c r="G1761" s="67"/>
      <c r="H1761" s="71"/>
      <c r="I1761" s="72"/>
      <c r="J1761" s="72"/>
      <c r="K1761" s="36"/>
      <c r="L1761" s="79"/>
      <c r="M1761" s="79"/>
      <c r="N1761" s="74"/>
      <c r="O1761" s="81" t="s">
        <v>179</v>
      </c>
      <c r="P1761" s="83">
        <v>41565.717905092592</v>
      </c>
      <c r="Q1761" s="81" t="s">
        <v>1867</v>
      </c>
      <c r="R1761" s="81"/>
      <c r="S1761" s="81"/>
      <c r="T1761" s="81" t="s">
        <v>2393</v>
      </c>
      <c r="U1761" s="83">
        <v>41565.717905092592</v>
      </c>
      <c r="V1761" s="85" t="s">
        <v>4035</v>
      </c>
      <c r="W1761" s="81"/>
      <c r="X1761" s="81"/>
      <c r="Y1761" s="84" t="s">
        <v>5850</v>
      </c>
    </row>
    <row r="1762" spans="1:25">
      <c r="A1762" s="66" t="s">
        <v>440</v>
      </c>
      <c r="B1762" s="66" t="s">
        <v>504</v>
      </c>
      <c r="C1762" s="67"/>
      <c r="D1762" s="68"/>
      <c r="E1762" s="69"/>
      <c r="F1762" s="70"/>
      <c r="G1762" s="67"/>
      <c r="H1762" s="71"/>
      <c r="I1762" s="72"/>
      <c r="J1762" s="72"/>
      <c r="K1762" s="36"/>
      <c r="L1762" s="79"/>
      <c r="M1762" s="79"/>
      <c r="N1762" s="74"/>
      <c r="O1762" s="81" t="s">
        <v>621</v>
      </c>
      <c r="P1762" s="83">
        <v>41565.728819444441</v>
      </c>
      <c r="Q1762" s="81" t="s">
        <v>1868</v>
      </c>
      <c r="R1762" s="81"/>
      <c r="S1762" s="81"/>
      <c r="T1762" s="81" t="s">
        <v>2544</v>
      </c>
      <c r="U1762" s="83">
        <v>41565.728819444441</v>
      </c>
      <c r="V1762" s="85" t="s">
        <v>4036</v>
      </c>
      <c r="W1762" s="81"/>
      <c r="X1762" s="81"/>
      <c r="Y1762" s="84" t="s">
        <v>5851</v>
      </c>
    </row>
    <row r="1763" spans="1:25">
      <c r="A1763" s="66" t="s">
        <v>440</v>
      </c>
      <c r="B1763" s="66" t="s">
        <v>440</v>
      </c>
      <c r="C1763" s="67"/>
      <c r="D1763" s="68"/>
      <c r="E1763" s="69"/>
      <c r="F1763" s="70"/>
      <c r="G1763" s="67"/>
      <c r="H1763" s="71"/>
      <c r="I1763" s="72"/>
      <c r="J1763" s="72"/>
      <c r="K1763" s="36"/>
      <c r="L1763" s="79"/>
      <c r="M1763" s="79"/>
      <c r="N1763" s="74"/>
      <c r="O1763" s="81" t="s">
        <v>179</v>
      </c>
      <c r="P1763" s="83">
        <v>41565.829039351855</v>
      </c>
      <c r="Q1763" s="81" t="s">
        <v>1869</v>
      </c>
      <c r="R1763" s="81"/>
      <c r="S1763" s="81"/>
      <c r="T1763" s="81" t="s">
        <v>2422</v>
      </c>
      <c r="U1763" s="83">
        <v>41565.829039351855</v>
      </c>
      <c r="V1763" s="85" t="s">
        <v>4037</v>
      </c>
      <c r="W1763" s="81"/>
      <c r="X1763" s="81"/>
      <c r="Y1763" s="84" t="s">
        <v>5852</v>
      </c>
    </row>
    <row r="1764" spans="1:25">
      <c r="A1764" s="66" t="s">
        <v>440</v>
      </c>
      <c r="B1764" s="66" t="s">
        <v>494</v>
      </c>
      <c r="C1764" s="67"/>
      <c r="D1764" s="68"/>
      <c r="E1764" s="69"/>
      <c r="F1764" s="70"/>
      <c r="G1764" s="67"/>
      <c r="H1764" s="71"/>
      <c r="I1764" s="72"/>
      <c r="J1764" s="72"/>
      <c r="K1764" s="36"/>
      <c r="L1764" s="79"/>
      <c r="M1764" s="79"/>
      <c r="N1764" s="74"/>
      <c r="O1764" s="81" t="s">
        <v>622</v>
      </c>
      <c r="P1764" s="83">
        <v>41565.886979166666</v>
      </c>
      <c r="Q1764" s="81" t="s">
        <v>1085</v>
      </c>
      <c r="R1764" s="81"/>
      <c r="S1764" s="81"/>
      <c r="T1764" s="81" t="s">
        <v>2393</v>
      </c>
      <c r="U1764" s="83">
        <v>41565.886979166666</v>
      </c>
      <c r="V1764" s="85" t="s">
        <v>4038</v>
      </c>
      <c r="W1764" s="81"/>
      <c r="X1764" s="81"/>
      <c r="Y1764" s="84" t="s">
        <v>5853</v>
      </c>
    </row>
    <row r="1765" spans="1:25">
      <c r="A1765" s="66" t="s">
        <v>440</v>
      </c>
      <c r="B1765" s="66" t="s">
        <v>489</v>
      </c>
      <c r="C1765" s="67"/>
      <c r="D1765" s="68"/>
      <c r="E1765" s="69"/>
      <c r="F1765" s="70"/>
      <c r="G1765" s="67"/>
      <c r="H1765" s="71"/>
      <c r="I1765" s="72"/>
      <c r="J1765" s="72"/>
      <c r="K1765" s="36"/>
      <c r="L1765" s="79"/>
      <c r="M1765" s="79"/>
      <c r="N1765" s="74"/>
      <c r="O1765" s="81" t="s">
        <v>622</v>
      </c>
      <c r="P1765" s="83">
        <v>41565.887349537035</v>
      </c>
      <c r="Q1765" s="81" t="s">
        <v>776</v>
      </c>
      <c r="R1765" s="85" t="s">
        <v>2164</v>
      </c>
      <c r="S1765" s="81" t="s">
        <v>2338</v>
      </c>
      <c r="T1765" s="81" t="s">
        <v>2393</v>
      </c>
      <c r="U1765" s="83">
        <v>41565.887349537035</v>
      </c>
      <c r="V1765" s="85" t="s">
        <v>4039</v>
      </c>
      <c r="W1765" s="81"/>
      <c r="X1765" s="81"/>
      <c r="Y1765" s="84" t="s">
        <v>5854</v>
      </c>
    </row>
    <row r="1766" spans="1:25">
      <c r="A1766" s="66" t="s">
        <v>440</v>
      </c>
      <c r="B1766" s="66" t="s">
        <v>413</v>
      </c>
      <c r="C1766" s="67"/>
      <c r="D1766" s="68"/>
      <c r="E1766" s="69"/>
      <c r="F1766" s="70"/>
      <c r="G1766" s="67"/>
      <c r="H1766" s="71"/>
      <c r="I1766" s="72"/>
      <c r="J1766" s="72"/>
      <c r="K1766" s="36"/>
      <c r="L1766" s="79"/>
      <c r="M1766" s="79"/>
      <c r="N1766" s="74"/>
      <c r="O1766" s="81" t="s">
        <v>622</v>
      </c>
      <c r="P1766" s="83">
        <v>41565.888078703705</v>
      </c>
      <c r="Q1766" s="81" t="s">
        <v>1035</v>
      </c>
      <c r="R1766" s="81"/>
      <c r="S1766" s="81"/>
      <c r="T1766" s="81" t="s">
        <v>2459</v>
      </c>
      <c r="U1766" s="83">
        <v>41565.888078703705</v>
      </c>
      <c r="V1766" s="85" t="s">
        <v>4040</v>
      </c>
      <c r="W1766" s="81"/>
      <c r="X1766" s="81"/>
      <c r="Y1766" s="84" t="s">
        <v>5855</v>
      </c>
    </row>
    <row r="1767" spans="1:25">
      <c r="A1767" s="66" t="s">
        <v>440</v>
      </c>
      <c r="B1767" s="66" t="s">
        <v>494</v>
      </c>
      <c r="C1767" s="67"/>
      <c r="D1767" s="68"/>
      <c r="E1767" s="69"/>
      <c r="F1767" s="70"/>
      <c r="G1767" s="67"/>
      <c r="H1767" s="71"/>
      <c r="I1767" s="72"/>
      <c r="J1767" s="72"/>
      <c r="K1767" s="36"/>
      <c r="L1767" s="79"/>
      <c r="M1767" s="79"/>
      <c r="N1767" s="74"/>
      <c r="O1767" s="81" t="s">
        <v>622</v>
      </c>
      <c r="P1767" s="83">
        <v>41565.888078703705</v>
      </c>
      <c r="Q1767" s="81" t="s">
        <v>1035</v>
      </c>
      <c r="R1767" s="81"/>
      <c r="S1767" s="81"/>
      <c r="T1767" s="81" t="s">
        <v>2459</v>
      </c>
      <c r="U1767" s="83">
        <v>41565.888078703705</v>
      </c>
      <c r="V1767" s="85" t="s">
        <v>4040</v>
      </c>
      <c r="W1767" s="81"/>
      <c r="X1767" s="81"/>
      <c r="Y1767" s="84" t="s">
        <v>5855</v>
      </c>
    </row>
    <row r="1768" spans="1:25">
      <c r="A1768" s="66" t="s">
        <v>440</v>
      </c>
      <c r="B1768" s="66" t="s">
        <v>413</v>
      </c>
      <c r="C1768" s="67"/>
      <c r="D1768" s="68"/>
      <c r="E1768" s="69"/>
      <c r="F1768" s="70"/>
      <c r="G1768" s="67"/>
      <c r="H1768" s="71"/>
      <c r="I1768" s="72"/>
      <c r="J1768" s="72"/>
      <c r="K1768" s="36"/>
      <c r="L1768" s="79"/>
      <c r="M1768" s="79"/>
      <c r="N1768" s="74"/>
      <c r="O1768" s="81" t="s">
        <v>622</v>
      </c>
      <c r="P1768" s="83">
        <v>41565.890277777777</v>
      </c>
      <c r="Q1768" s="81" t="s">
        <v>1378</v>
      </c>
      <c r="R1768" s="85" t="s">
        <v>2250</v>
      </c>
      <c r="S1768" s="81" t="s">
        <v>2369</v>
      </c>
      <c r="T1768" s="81" t="s">
        <v>2393</v>
      </c>
      <c r="U1768" s="83">
        <v>41565.890277777777</v>
      </c>
      <c r="V1768" s="85" t="s">
        <v>4041</v>
      </c>
      <c r="W1768" s="81"/>
      <c r="X1768" s="81"/>
      <c r="Y1768" s="84" t="s">
        <v>5856</v>
      </c>
    </row>
    <row r="1769" spans="1:25">
      <c r="A1769" s="66" t="s">
        <v>440</v>
      </c>
      <c r="B1769" s="66" t="s">
        <v>440</v>
      </c>
      <c r="C1769" s="67"/>
      <c r="D1769" s="68"/>
      <c r="E1769" s="69"/>
      <c r="F1769" s="70"/>
      <c r="G1769" s="67"/>
      <c r="H1769" s="71"/>
      <c r="I1769" s="72"/>
      <c r="J1769" s="72"/>
      <c r="K1769" s="36"/>
      <c r="L1769" s="79"/>
      <c r="M1769" s="79"/>
      <c r="N1769" s="74"/>
      <c r="O1769" s="81" t="s">
        <v>179</v>
      </c>
      <c r="P1769" s="83">
        <v>41565.916898148149</v>
      </c>
      <c r="Q1769" s="81" t="s">
        <v>1870</v>
      </c>
      <c r="R1769" s="85" t="s">
        <v>2295</v>
      </c>
      <c r="S1769" s="81" t="s">
        <v>2381</v>
      </c>
      <c r="T1769" s="81" t="s">
        <v>2393</v>
      </c>
      <c r="U1769" s="83">
        <v>41565.916898148149</v>
      </c>
      <c r="V1769" s="85" t="s">
        <v>4042</v>
      </c>
      <c r="W1769" s="81"/>
      <c r="X1769" s="81"/>
      <c r="Y1769" s="84" t="s">
        <v>5857</v>
      </c>
    </row>
    <row r="1770" spans="1:25">
      <c r="A1770" s="66" t="s">
        <v>440</v>
      </c>
      <c r="B1770" s="66" t="s">
        <v>489</v>
      </c>
      <c r="C1770" s="67"/>
      <c r="D1770" s="68"/>
      <c r="E1770" s="69"/>
      <c r="F1770" s="70"/>
      <c r="G1770" s="67"/>
      <c r="H1770" s="71"/>
      <c r="I1770" s="72"/>
      <c r="J1770" s="72"/>
      <c r="K1770" s="36"/>
      <c r="L1770" s="79"/>
      <c r="M1770" s="79"/>
      <c r="N1770" s="74"/>
      <c r="O1770" s="81" t="s">
        <v>622</v>
      </c>
      <c r="P1770" s="83">
        <v>41566.082152777781</v>
      </c>
      <c r="Q1770" s="81" t="s">
        <v>833</v>
      </c>
      <c r="R1770" s="81"/>
      <c r="S1770" s="81"/>
      <c r="T1770" s="81" t="s">
        <v>2393</v>
      </c>
      <c r="U1770" s="83">
        <v>41566.082152777781</v>
      </c>
      <c r="V1770" s="85" t="s">
        <v>3966</v>
      </c>
      <c r="W1770" s="81"/>
      <c r="X1770" s="81"/>
      <c r="Y1770" s="84" t="s">
        <v>5781</v>
      </c>
    </row>
    <row r="1771" spans="1:25">
      <c r="A1771" s="66" t="s">
        <v>440</v>
      </c>
      <c r="B1771" s="66" t="s">
        <v>504</v>
      </c>
      <c r="C1771" s="67"/>
      <c r="D1771" s="68"/>
      <c r="E1771" s="69"/>
      <c r="F1771" s="70"/>
      <c r="G1771" s="67"/>
      <c r="H1771" s="71"/>
      <c r="I1771" s="72"/>
      <c r="J1771" s="72"/>
      <c r="K1771" s="36"/>
      <c r="L1771" s="79"/>
      <c r="M1771" s="79"/>
      <c r="N1771" s="74"/>
      <c r="O1771" s="81" t="s">
        <v>622</v>
      </c>
      <c r="P1771" s="83">
        <v>41566.082152777781</v>
      </c>
      <c r="Q1771" s="81" t="s">
        <v>833</v>
      </c>
      <c r="R1771" s="81"/>
      <c r="S1771" s="81"/>
      <c r="T1771" s="81" t="s">
        <v>2393</v>
      </c>
      <c r="U1771" s="83">
        <v>41566.082152777781</v>
      </c>
      <c r="V1771" s="85" t="s">
        <v>3966</v>
      </c>
      <c r="W1771" s="81"/>
      <c r="X1771" s="81"/>
      <c r="Y1771" s="84" t="s">
        <v>5781</v>
      </c>
    </row>
    <row r="1772" spans="1:25">
      <c r="A1772" s="66" t="s">
        <v>440</v>
      </c>
      <c r="B1772" s="66" t="s">
        <v>494</v>
      </c>
      <c r="C1772" s="67"/>
      <c r="D1772" s="68"/>
      <c r="E1772" s="69"/>
      <c r="F1772" s="70"/>
      <c r="G1772" s="67"/>
      <c r="H1772" s="71"/>
      <c r="I1772" s="72"/>
      <c r="J1772" s="72"/>
      <c r="K1772" s="36"/>
      <c r="L1772" s="79"/>
      <c r="M1772" s="79"/>
      <c r="N1772" s="74"/>
      <c r="O1772" s="81" t="s">
        <v>622</v>
      </c>
      <c r="P1772" s="83">
        <v>41566.082152777781</v>
      </c>
      <c r="Q1772" s="81" t="s">
        <v>833</v>
      </c>
      <c r="R1772" s="81"/>
      <c r="S1772" s="81"/>
      <c r="T1772" s="81" t="s">
        <v>2393</v>
      </c>
      <c r="U1772" s="83">
        <v>41566.082152777781</v>
      </c>
      <c r="V1772" s="85" t="s">
        <v>3966</v>
      </c>
      <c r="W1772" s="81"/>
      <c r="X1772" s="81"/>
      <c r="Y1772" s="84" t="s">
        <v>5781</v>
      </c>
    </row>
    <row r="1773" spans="1:25">
      <c r="A1773" s="66" t="s">
        <v>440</v>
      </c>
      <c r="B1773" s="66" t="s">
        <v>493</v>
      </c>
      <c r="C1773" s="67"/>
      <c r="D1773" s="68"/>
      <c r="E1773" s="69"/>
      <c r="F1773" s="70"/>
      <c r="G1773" s="67"/>
      <c r="H1773" s="71"/>
      <c r="I1773" s="72"/>
      <c r="J1773" s="72"/>
      <c r="K1773" s="36"/>
      <c r="L1773" s="79"/>
      <c r="M1773" s="79"/>
      <c r="N1773" s="74"/>
      <c r="O1773" s="81" t="s">
        <v>622</v>
      </c>
      <c r="P1773" s="83">
        <v>41566.08357638889</v>
      </c>
      <c r="Q1773" s="81" t="s">
        <v>1871</v>
      </c>
      <c r="R1773" s="85" t="s">
        <v>2296</v>
      </c>
      <c r="S1773" s="81" t="s">
        <v>2376</v>
      </c>
      <c r="T1773" s="81" t="s">
        <v>2545</v>
      </c>
      <c r="U1773" s="83">
        <v>41566.08357638889</v>
      </c>
      <c r="V1773" s="85" t="s">
        <v>4043</v>
      </c>
      <c r="W1773" s="81"/>
      <c r="X1773" s="81"/>
      <c r="Y1773" s="84" t="s">
        <v>5858</v>
      </c>
    </row>
    <row r="1774" spans="1:25">
      <c r="A1774" s="66" t="s">
        <v>440</v>
      </c>
      <c r="B1774" s="66" t="s">
        <v>489</v>
      </c>
      <c r="C1774" s="67"/>
      <c r="D1774" s="68"/>
      <c r="E1774" s="69"/>
      <c r="F1774" s="70"/>
      <c r="G1774" s="67"/>
      <c r="H1774" s="71"/>
      <c r="I1774" s="72"/>
      <c r="J1774" s="72"/>
      <c r="K1774" s="36"/>
      <c r="L1774" s="79"/>
      <c r="M1774" s="79"/>
      <c r="N1774" s="74"/>
      <c r="O1774" s="81" t="s">
        <v>622</v>
      </c>
      <c r="P1774" s="83">
        <v>41566.124525462961</v>
      </c>
      <c r="Q1774" s="81" t="s">
        <v>837</v>
      </c>
      <c r="R1774" s="85" t="s">
        <v>2164</v>
      </c>
      <c r="S1774" s="81" t="s">
        <v>2338</v>
      </c>
      <c r="T1774" s="81" t="s">
        <v>2393</v>
      </c>
      <c r="U1774" s="83">
        <v>41566.124525462961</v>
      </c>
      <c r="V1774" s="85" t="s">
        <v>4044</v>
      </c>
      <c r="W1774" s="81"/>
      <c r="X1774" s="81"/>
      <c r="Y1774" s="84" t="s">
        <v>5859</v>
      </c>
    </row>
    <row r="1775" spans="1:25">
      <c r="A1775" s="66" t="s">
        <v>440</v>
      </c>
      <c r="B1775" s="66" t="s">
        <v>440</v>
      </c>
      <c r="C1775" s="67"/>
      <c r="D1775" s="68"/>
      <c r="E1775" s="69"/>
      <c r="F1775" s="70"/>
      <c r="G1775" s="67"/>
      <c r="H1775" s="71"/>
      <c r="I1775" s="72"/>
      <c r="J1775" s="72"/>
      <c r="K1775" s="36"/>
      <c r="L1775" s="79"/>
      <c r="M1775" s="79"/>
      <c r="N1775" s="74"/>
      <c r="O1775" s="81" t="s">
        <v>179</v>
      </c>
      <c r="P1775" s="83">
        <v>41566.601550925923</v>
      </c>
      <c r="Q1775" s="81" t="s">
        <v>1872</v>
      </c>
      <c r="R1775" s="81"/>
      <c r="S1775" s="81"/>
      <c r="T1775" s="81" t="s">
        <v>2422</v>
      </c>
      <c r="U1775" s="83">
        <v>41566.601550925923</v>
      </c>
      <c r="V1775" s="85" t="s">
        <v>4045</v>
      </c>
      <c r="W1775" s="81"/>
      <c r="X1775" s="81"/>
      <c r="Y1775" s="84" t="s">
        <v>5860</v>
      </c>
    </row>
    <row r="1776" spans="1:25">
      <c r="A1776" s="66" t="s">
        <v>440</v>
      </c>
      <c r="B1776" s="66" t="s">
        <v>489</v>
      </c>
      <c r="C1776" s="67"/>
      <c r="D1776" s="68"/>
      <c r="E1776" s="69"/>
      <c r="F1776" s="70"/>
      <c r="G1776" s="67"/>
      <c r="H1776" s="71"/>
      <c r="I1776" s="72"/>
      <c r="J1776" s="72"/>
      <c r="K1776" s="36"/>
      <c r="L1776" s="79"/>
      <c r="M1776" s="79"/>
      <c r="N1776" s="74"/>
      <c r="O1776" s="81" t="s">
        <v>622</v>
      </c>
      <c r="P1776" s="83">
        <v>41566.647291666668</v>
      </c>
      <c r="Q1776" s="81" t="s">
        <v>1806</v>
      </c>
      <c r="R1776" s="81"/>
      <c r="S1776" s="81"/>
      <c r="T1776" s="81" t="s">
        <v>2393</v>
      </c>
      <c r="U1776" s="83">
        <v>41566.647291666668</v>
      </c>
      <c r="V1776" s="85" t="s">
        <v>4020</v>
      </c>
      <c r="W1776" s="81"/>
      <c r="X1776" s="81"/>
      <c r="Y1776" s="84" t="s">
        <v>5835</v>
      </c>
    </row>
    <row r="1777" spans="1:25">
      <c r="A1777" s="66" t="s">
        <v>440</v>
      </c>
      <c r="B1777" s="66" t="s">
        <v>358</v>
      </c>
      <c r="C1777" s="67"/>
      <c r="D1777" s="68"/>
      <c r="E1777" s="69"/>
      <c r="F1777" s="70"/>
      <c r="G1777" s="67"/>
      <c r="H1777" s="71"/>
      <c r="I1777" s="72"/>
      <c r="J1777" s="72"/>
      <c r="K1777" s="36"/>
      <c r="L1777" s="79"/>
      <c r="M1777" s="79"/>
      <c r="N1777" s="74"/>
      <c r="O1777" s="81" t="s">
        <v>622</v>
      </c>
      <c r="P1777" s="83">
        <v>41566.647638888891</v>
      </c>
      <c r="Q1777" s="81" t="s">
        <v>1873</v>
      </c>
      <c r="R1777" s="85" t="s">
        <v>2297</v>
      </c>
      <c r="S1777" s="81" t="s">
        <v>2382</v>
      </c>
      <c r="T1777" s="81" t="s">
        <v>2393</v>
      </c>
      <c r="U1777" s="83">
        <v>41566.647638888891</v>
      </c>
      <c r="V1777" s="85" t="s">
        <v>4046</v>
      </c>
      <c r="W1777" s="81"/>
      <c r="X1777" s="81"/>
      <c r="Y1777" s="84" t="s">
        <v>5861</v>
      </c>
    </row>
    <row r="1778" spans="1:25">
      <c r="A1778" s="66" t="s">
        <v>440</v>
      </c>
      <c r="B1778" s="66" t="s">
        <v>504</v>
      </c>
      <c r="C1778" s="67"/>
      <c r="D1778" s="68"/>
      <c r="E1778" s="69"/>
      <c r="F1778" s="70"/>
      <c r="G1778" s="67"/>
      <c r="H1778" s="71"/>
      <c r="I1778" s="72"/>
      <c r="J1778" s="72"/>
      <c r="K1778" s="36"/>
      <c r="L1778" s="79"/>
      <c r="M1778" s="79"/>
      <c r="N1778" s="74"/>
      <c r="O1778" s="81" t="s">
        <v>622</v>
      </c>
      <c r="P1778" s="83">
        <v>41566.647743055553</v>
      </c>
      <c r="Q1778" s="81" t="s">
        <v>851</v>
      </c>
      <c r="R1778" s="85" t="s">
        <v>2178</v>
      </c>
      <c r="S1778" s="81" t="s">
        <v>2353</v>
      </c>
      <c r="T1778" s="81" t="s">
        <v>2393</v>
      </c>
      <c r="U1778" s="83">
        <v>41566.647743055553</v>
      </c>
      <c r="V1778" s="85" t="s">
        <v>3848</v>
      </c>
      <c r="W1778" s="81"/>
      <c r="X1778" s="81"/>
      <c r="Y1778" s="84" t="s">
        <v>5663</v>
      </c>
    </row>
    <row r="1779" spans="1:25">
      <c r="A1779" s="66" t="s">
        <v>440</v>
      </c>
      <c r="B1779" s="66" t="s">
        <v>494</v>
      </c>
      <c r="C1779" s="67"/>
      <c r="D1779" s="68"/>
      <c r="E1779" s="69"/>
      <c r="F1779" s="70"/>
      <c r="G1779" s="67"/>
      <c r="H1779" s="71"/>
      <c r="I1779" s="72"/>
      <c r="J1779" s="72"/>
      <c r="K1779" s="36"/>
      <c r="L1779" s="79"/>
      <c r="M1779" s="79"/>
      <c r="N1779" s="74"/>
      <c r="O1779" s="81" t="s">
        <v>622</v>
      </c>
      <c r="P1779" s="83">
        <v>41566.649293981478</v>
      </c>
      <c r="Q1779" s="81" t="s">
        <v>1617</v>
      </c>
      <c r="R1779" s="81"/>
      <c r="S1779" s="81"/>
      <c r="T1779" s="81" t="s">
        <v>2393</v>
      </c>
      <c r="U1779" s="83">
        <v>41566.649293981478</v>
      </c>
      <c r="V1779" s="85" t="s">
        <v>4047</v>
      </c>
      <c r="W1779" s="81"/>
      <c r="X1779" s="81"/>
      <c r="Y1779" s="84" t="s">
        <v>5862</v>
      </c>
    </row>
    <row r="1780" spans="1:25">
      <c r="A1780" s="66" t="s">
        <v>440</v>
      </c>
      <c r="B1780" s="66" t="s">
        <v>501</v>
      </c>
      <c r="C1780" s="67"/>
      <c r="D1780" s="68"/>
      <c r="E1780" s="69"/>
      <c r="F1780" s="70"/>
      <c r="G1780" s="67"/>
      <c r="H1780" s="71"/>
      <c r="I1780" s="72"/>
      <c r="J1780" s="72"/>
      <c r="K1780" s="36"/>
      <c r="L1780" s="79"/>
      <c r="M1780" s="79"/>
      <c r="N1780" s="74"/>
      <c r="O1780" s="81" t="s">
        <v>622</v>
      </c>
      <c r="P1780" s="83">
        <v>41566.649293981478</v>
      </c>
      <c r="Q1780" s="81" t="s">
        <v>1617</v>
      </c>
      <c r="R1780" s="81"/>
      <c r="S1780" s="81"/>
      <c r="T1780" s="81" t="s">
        <v>2393</v>
      </c>
      <c r="U1780" s="83">
        <v>41566.649293981478</v>
      </c>
      <c r="V1780" s="85" t="s">
        <v>4047</v>
      </c>
      <c r="W1780" s="81"/>
      <c r="X1780" s="81"/>
      <c r="Y1780" s="84" t="s">
        <v>5862</v>
      </c>
    </row>
    <row r="1781" spans="1:25">
      <c r="A1781" s="66" t="s">
        <v>440</v>
      </c>
      <c r="B1781" s="66" t="s">
        <v>440</v>
      </c>
      <c r="C1781" s="67"/>
      <c r="D1781" s="68"/>
      <c r="E1781" s="69"/>
      <c r="F1781" s="70"/>
      <c r="G1781" s="67"/>
      <c r="H1781" s="71"/>
      <c r="I1781" s="72"/>
      <c r="J1781" s="72"/>
      <c r="K1781" s="36"/>
      <c r="L1781" s="79"/>
      <c r="M1781" s="79"/>
      <c r="N1781" s="74"/>
      <c r="O1781" s="81" t="s">
        <v>179</v>
      </c>
      <c r="P1781" s="83">
        <v>41566.67119212963</v>
      </c>
      <c r="Q1781" s="81" t="s">
        <v>1874</v>
      </c>
      <c r="R1781" s="81"/>
      <c r="S1781" s="81"/>
      <c r="T1781" s="81" t="s">
        <v>2393</v>
      </c>
      <c r="U1781" s="83">
        <v>41566.67119212963</v>
      </c>
      <c r="V1781" s="85" t="s">
        <v>4048</v>
      </c>
      <c r="W1781" s="81"/>
      <c r="X1781" s="81"/>
      <c r="Y1781" s="84" t="s">
        <v>5863</v>
      </c>
    </row>
    <row r="1782" spans="1:25">
      <c r="A1782" s="66" t="s">
        <v>440</v>
      </c>
      <c r="B1782" s="66" t="s">
        <v>440</v>
      </c>
      <c r="C1782" s="67"/>
      <c r="D1782" s="68"/>
      <c r="E1782" s="69"/>
      <c r="F1782" s="70"/>
      <c r="G1782" s="67"/>
      <c r="H1782" s="71"/>
      <c r="I1782" s="72"/>
      <c r="J1782" s="72"/>
      <c r="K1782" s="36"/>
      <c r="L1782" s="79"/>
      <c r="M1782" s="79"/>
      <c r="N1782" s="74"/>
      <c r="O1782" s="81" t="s">
        <v>179</v>
      </c>
      <c r="P1782" s="83">
        <v>41566.855486111112</v>
      </c>
      <c r="Q1782" s="81" t="s">
        <v>1875</v>
      </c>
      <c r="R1782" s="81"/>
      <c r="S1782" s="81"/>
      <c r="T1782" s="81" t="s">
        <v>2393</v>
      </c>
      <c r="U1782" s="83">
        <v>41566.855486111112</v>
      </c>
      <c r="V1782" s="85" t="s">
        <v>4049</v>
      </c>
      <c r="W1782" s="81"/>
      <c r="X1782" s="81"/>
      <c r="Y1782" s="84" t="s">
        <v>5864</v>
      </c>
    </row>
    <row r="1783" spans="1:25">
      <c r="A1783" s="66" t="s">
        <v>440</v>
      </c>
      <c r="B1783" s="66" t="s">
        <v>407</v>
      </c>
      <c r="C1783" s="67"/>
      <c r="D1783" s="68"/>
      <c r="E1783" s="69"/>
      <c r="F1783" s="70"/>
      <c r="G1783" s="67"/>
      <c r="H1783" s="71"/>
      <c r="I1783" s="72"/>
      <c r="J1783" s="72"/>
      <c r="K1783" s="36"/>
      <c r="L1783" s="79"/>
      <c r="M1783" s="79"/>
      <c r="N1783" s="74"/>
      <c r="O1783" s="81" t="s">
        <v>622</v>
      </c>
      <c r="P1783" s="83">
        <v>41566.904224537036</v>
      </c>
      <c r="Q1783" s="81" t="s">
        <v>1312</v>
      </c>
      <c r="R1783" s="81"/>
      <c r="S1783" s="81"/>
      <c r="T1783" s="81" t="s">
        <v>2477</v>
      </c>
      <c r="U1783" s="83">
        <v>41566.904224537036</v>
      </c>
      <c r="V1783" s="85" t="s">
        <v>4050</v>
      </c>
      <c r="W1783" s="81"/>
      <c r="X1783" s="81"/>
      <c r="Y1783" s="84" t="s">
        <v>5865</v>
      </c>
    </row>
    <row r="1784" spans="1:25">
      <c r="A1784" s="66" t="s">
        <v>440</v>
      </c>
      <c r="B1784" s="66" t="s">
        <v>407</v>
      </c>
      <c r="C1784" s="67"/>
      <c r="D1784" s="68"/>
      <c r="E1784" s="69"/>
      <c r="F1784" s="70"/>
      <c r="G1784" s="67"/>
      <c r="H1784" s="71"/>
      <c r="I1784" s="72"/>
      <c r="J1784" s="72"/>
      <c r="K1784" s="36"/>
      <c r="L1784" s="79"/>
      <c r="M1784" s="79"/>
      <c r="N1784" s="74"/>
      <c r="O1784" s="81" t="s">
        <v>622</v>
      </c>
      <c r="P1784" s="83">
        <v>41567.084039351852</v>
      </c>
      <c r="Q1784" s="81" t="s">
        <v>1349</v>
      </c>
      <c r="R1784" s="81"/>
      <c r="S1784" s="81"/>
      <c r="T1784" s="81" t="s">
        <v>2393</v>
      </c>
      <c r="U1784" s="83">
        <v>41567.084039351852</v>
      </c>
      <c r="V1784" s="85" t="s">
        <v>3380</v>
      </c>
      <c r="W1784" s="81"/>
      <c r="X1784" s="81"/>
      <c r="Y1784" s="84" t="s">
        <v>5195</v>
      </c>
    </row>
    <row r="1785" spans="1:25">
      <c r="A1785" s="66" t="s">
        <v>440</v>
      </c>
      <c r="B1785" s="66" t="s">
        <v>440</v>
      </c>
      <c r="C1785" s="67"/>
      <c r="D1785" s="68"/>
      <c r="E1785" s="69"/>
      <c r="F1785" s="70"/>
      <c r="G1785" s="67"/>
      <c r="H1785" s="71"/>
      <c r="I1785" s="72"/>
      <c r="J1785" s="72"/>
      <c r="K1785" s="36"/>
      <c r="L1785" s="79"/>
      <c r="M1785" s="79"/>
      <c r="N1785" s="74"/>
      <c r="O1785" s="81" t="s">
        <v>179</v>
      </c>
      <c r="P1785" s="83">
        <v>41567.47347222222</v>
      </c>
      <c r="Q1785" s="81" t="s">
        <v>1876</v>
      </c>
      <c r="R1785" s="81"/>
      <c r="S1785" s="81"/>
      <c r="T1785" s="81" t="s">
        <v>2393</v>
      </c>
      <c r="U1785" s="83">
        <v>41567.47347222222</v>
      </c>
      <c r="V1785" s="85" t="s">
        <v>4051</v>
      </c>
      <c r="W1785" s="81"/>
      <c r="X1785" s="81"/>
      <c r="Y1785" s="84" t="s">
        <v>5866</v>
      </c>
    </row>
    <row r="1786" spans="1:25">
      <c r="A1786" s="66" t="s">
        <v>440</v>
      </c>
      <c r="B1786" s="66" t="s">
        <v>494</v>
      </c>
      <c r="C1786" s="67"/>
      <c r="D1786" s="68"/>
      <c r="E1786" s="69"/>
      <c r="F1786" s="70"/>
      <c r="G1786" s="67"/>
      <c r="H1786" s="71"/>
      <c r="I1786" s="72"/>
      <c r="J1786" s="72"/>
      <c r="K1786" s="36"/>
      <c r="L1786" s="79"/>
      <c r="M1786" s="79"/>
      <c r="N1786" s="74"/>
      <c r="O1786" s="81" t="s">
        <v>622</v>
      </c>
      <c r="P1786" s="83">
        <v>41568.898125</v>
      </c>
      <c r="Q1786" s="81" t="s">
        <v>1282</v>
      </c>
      <c r="R1786" s="85" t="s">
        <v>2246</v>
      </c>
      <c r="S1786" s="81" t="s">
        <v>2366</v>
      </c>
      <c r="T1786" s="81" t="s">
        <v>2413</v>
      </c>
      <c r="U1786" s="83">
        <v>41568.898125</v>
      </c>
      <c r="V1786" s="85" t="s">
        <v>4052</v>
      </c>
      <c r="W1786" s="81"/>
      <c r="X1786" s="81"/>
      <c r="Y1786" s="84" t="s">
        <v>5867</v>
      </c>
    </row>
    <row r="1787" spans="1:25">
      <c r="A1787" s="66" t="s">
        <v>494</v>
      </c>
      <c r="B1787" s="66" t="s">
        <v>440</v>
      </c>
      <c r="C1787" s="67"/>
      <c r="D1787" s="68"/>
      <c r="E1787" s="69"/>
      <c r="F1787" s="70"/>
      <c r="G1787" s="67"/>
      <c r="H1787" s="71"/>
      <c r="I1787" s="72"/>
      <c r="J1787" s="72"/>
      <c r="K1787" s="36"/>
      <c r="L1787" s="79"/>
      <c r="M1787" s="79"/>
      <c r="N1787" s="74"/>
      <c r="O1787" s="81" t="s">
        <v>622</v>
      </c>
      <c r="P1787" s="83">
        <v>41566.873252314814</v>
      </c>
      <c r="Q1787" s="81" t="s">
        <v>1313</v>
      </c>
      <c r="R1787" s="81"/>
      <c r="S1787" s="81"/>
      <c r="T1787" s="81" t="s">
        <v>2393</v>
      </c>
      <c r="U1787" s="83">
        <v>41566.873252314814</v>
      </c>
      <c r="V1787" s="85" t="s">
        <v>4053</v>
      </c>
      <c r="W1787" s="81"/>
      <c r="X1787" s="81"/>
      <c r="Y1787" s="84" t="s">
        <v>5868</v>
      </c>
    </row>
    <row r="1788" spans="1:25">
      <c r="A1788" s="66" t="s">
        <v>498</v>
      </c>
      <c r="B1788" s="66" t="s">
        <v>497</v>
      </c>
      <c r="C1788" s="67"/>
      <c r="D1788" s="68"/>
      <c r="E1788" s="69"/>
      <c r="F1788" s="70"/>
      <c r="G1788" s="67"/>
      <c r="H1788" s="71"/>
      <c r="I1788" s="72"/>
      <c r="J1788" s="72"/>
      <c r="K1788" s="36"/>
      <c r="L1788" s="79"/>
      <c r="M1788" s="79"/>
      <c r="N1788" s="74"/>
      <c r="O1788" s="81" t="s">
        <v>622</v>
      </c>
      <c r="P1788" s="83">
        <v>41566.032141203701</v>
      </c>
      <c r="Q1788" s="81" t="s">
        <v>1877</v>
      </c>
      <c r="R1788" s="85" t="s">
        <v>2173</v>
      </c>
      <c r="S1788" s="81" t="s">
        <v>2352</v>
      </c>
      <c r="T1788" s="81" t="s">
        <v>2426</v>
      </c>
      <c r="U1788" s="83">
        <v>41566.032141203701</v>
      </c>
      <c r="V1788" s="85" t="s">
        <v>4054</v>
      </c>
      <c r="W1788" s="81"/>
      <c r="X1788" s="81"/>
      <c r="Y1788" s="84" t="s">
        <v>5869</v>
      </c>
    </row>
    <row r="1789" spans="1:25">
      <c r="A1789" s="66" t="s">
        <v>498</v>
      </c>
      <c r="B1789" s="66" t="s">
        <v>494</v>
      </c>
      <c r="C1789" s="67"/>
      <c r="D1789" s="68"/>
      <c r="E1789" s="69"/>
      <c r="F1789" s="70"/>
      <c r="G1789" s="67"/>
      <c r="H1789" s="71"/>
      <c r="I1789" s="72"/>
      <c r="J1789" s="72"/>
      <c r="K1789" s="36"/>
      <c r="L1789" s="79"/>
      <c r="M1789" s="79"/>
      <c r="N1789" s="74"/>
      <c r="O1789" s="81" t="s">
        <v>622</v>
      </c>
      <c r="P1789" s="83">
        <v>41566.032141203701</v>
      </c>
      <c r="Q1789" s="81" t="s">
        <v>1877</v>
      </c>
      <c r="R1789" s="85" t="s">
        <v>2173</v>
      </c>
      <c r="S1789" s="81" t="s">
        <v>2352</v>
      </c>
      <c r="T1789" s="81" t="s">
        <v>2426</v>
      </c>
      <c r="U1789" s="83">
        <v>41566.032141203701</v>
      </c>
      <c r="V1789" s="85" t="s">
        <v>4054</v>
      </c>
      <c r="W1789" s="81"/>
      <c r="X1789" s="81"/>
      <c r="Y1789" s="84" t="s">
        <v>5869</v>
      </c>
    </row>
    <row r="1790" spans="1:25">
      <c r="A1790" s="66" t="s">
        <v>451</v>
      </c>
      <c r="B1790" s="66" t="s">
        <v>498</v>
      </c>
      <c r="C1790" s="67"/>
      <c r="D1790" s="68"/>
      <c r="E1790" s="69"/>
      <c r="F1790" s="70"/>
      <c r="G1790" s="67"/>
      <c r="H1790" s="71"/>
      <c r="I1790" s="72"/>
      <c r="J1790" s="72"/>
      <c r="K1790" s="36"/>
      <c r="L1790" s="79"/>
      <c r="M1790" s="79"/>
      <c r="N1790" s="74"/>
      <c r="O1790" s="81" t="s">
        <v>622</v>
      </c>
      <c r="P1790" s="83">
        <v>41563.851180555554</v>
      </c>
      <c r="Q1790" s="81" t="s">
        <v>1406</v>
      </c>
      <c r="R1790" s="81"/>
      <c r="S1790" s="81"/>
      <c r="T1790" s="81" t="s">
        <v>2393</v>
      </c>
      <c r="U1790" s="83">
        <v>41563.851180555554</v>
      </c>
      <c r="V1790" s="85" t="s">
        <v>3446</v>
      </c>
      <c r="W1790" s="81"/>
      <c r="X1790" s="81"/>
      <c r="Y1790" s="84" t="s">
        <v>5261</v>
      </c>
    </row>
    <row r="1791" spans="1:25">
      <c r="A1791" s="66" t="s">
        <v>451</v>
      </c>
      <c r="B1791" s="66" t="s">
        <v>498</v>
      </c>
      <c r="C1791" s="67"/>
      <c r="D1791" s="68"/>
      <c r="E1791" s="69"/>
      <c r="F1791" s="70"/>
      <c r="G1791" s="67"/>
      <c r="H1791" s="71"/>
      <c r="I1791" s="72"/>
      <c r="J1791" s="72"/>
      <c r="K1791" s="36"/>
      <c r="L1791" s="79"/>
      <c r="M1791" s="79"/>
      <c r="N1791" s="74"/>
      <c r="O1791" s="81" t="s">
        <v>622</v>
      </c>
      <c r="P1791" s="83">
        <v>41563.885844907411</v>
      </c>
      <c r="Q1791" s="81" t="s">
        <v>1407</v>
      </c>
      <c r="R1791" s="81"/>
      <c r="S1791" s="81"/>
      <c r="T1791" s="81" t="s">
        <v>2393</v>
      </c>
      <c r="U1791" s="83">
        <v>41563.885844907411</v>
      </c>
      <c r="V1791" s="85" t="s">
        <v>3447</v>
      </c>
      <c r="W1791" s="81"/>
      <c r="X1791" s="81"/>
      <c r="Y1791" s="84" t="s">
        <v>5262</v>
      </c>
    </row>
    <row r="1792" spans="1:25">
      <c r="A1792" s="66" t="s">
        <v>492</v>
      </c>
      <c r="B1792" s="66" t="s">
        <v>498</v>
      </c>
      <c r="C1792" s="67"/>
      <c r="D1792" s="68"/>
      <c r="E1792" s="69"/>
      <c r="F1792" s="70"/>
      <c r="G1792" s="67"/>
      <c r="H1792" s="71"/>
      <c r="I1792" s="72"/>
      <c r="J1792" s="72"/>
      <c r="K1792" s="36"/>
      <c r="L1792" s="79"/>
      <c r="M1792" s="79"/>
      <c r="N1792" s="74"/>
      <c r="O1792" s="81" t="s">
        <v>622</v>
      </c>
      <c r="P1792" s="83">
        <v>41566.256469907406</v>
      </c>
      <c r="Q1792" s="81" t="s">
        <v>1838</v>
      </c>
      <c r="R1792" s="81"/>
      <c r="S1792" s="81"/>
      <c r="T1792" s="81" t="s">
        <v>2393</v>
      </c>
      <c r="U1792" s="83">
        <v>41566.256469907406</v>
      </c>
      <c r="V1792" s="85" t="s">
        <v>3999</v>
      </c>
      <c r="W1792" s="81"/>
      <c r="X1792" s="81"/>
      <c r="Y1792" s="84" t="s">
        <v>5814</v>
      </c>
    </row>
    <row r="1793" spans="1:25">
      <c r="A1793" s="66" t="s">
        <v>494</v>
      </c>
      <c r="B1793" s="66" t="s">
        <v>498</v>
      </c>
      <c r="C1793" s="67"/>
      <c r="D1793" s="68"/>
      <c r="E1793" s="69"/>
      <c r="F1793" s="70"/>
      <c r="G1793" s="67"/>
      <c r="H1793" s="71"/>
      <c r="I1793" s="72"/>
      <c r="J1793" s="72"/>
      <c r="K1793" s="36"/>
      <c r="L1793" s="79"/>
      <c r="M1793" s="79"/>
      <c r="N1793" s="74"/>
      <c r="O1793" s="81" t="s">
        <v>622</v>
      </c>
      <c r="P1793" s="83">
        <v>41566.062777777777</v>
      </c>
      <c r="Q1793" s="81" t="s">
        <v>1848</v>
      </c>
      <c r="R1793" s="81"/>
      <c r="S1793" s="81"/>
      <c r="T1793" s="81" t="s">
        <v>2393</v>
      </c>
      <c r="U1793" s="83">
        <v>41566.062777777777</v>
      </c>
      <c r="V1793" s="85" t="s">
        <v>4003</v>
      </c>
      <c r="W1793" s="81"/>
      <c r="X1793" s="81"/>
      <c r="Y1793" s="84" t="s">
        <v>5818</v>
      </c>
    </row>
    <row r="1794" spans="1:25">
      <c r="A1794" s="66" t="s">
        <v>494</v>
      </c>
      <c r="B1794" s="66" t="s">
        <v>498</v>
      </c>
      <c r="C1794" s="67"/>
      <c r="D1794" s="68"/>
      <c r="E1794" s="69"/>
      <c r="F1794" s="70"/>
      <c r="G1794" s="67"/>
      <c r="H1794" s="71"/>
      <c r="I1794" s="72"/>
      <c r="J1794" s="72"/>
      <c r="K1794" s="36"/>
      <c r="L1794" s="79"/>
      <c r="M1794" s="79"/>
      <c r="N1794" s="74"/>
      <c r="O1794" s="81" t="s">
        <v>622</v>
      </c>
      <c r="P1794" s="83">
        <v>41566.063287037039</v>
      </c>
      <c r="Q1794" s="81" t="s">
        <v>830</v>
      </c>
      <c r="R1794" s="85" t="s">
        <v>2173</v>
      </c>
      <c r="S1794" s="81" t="s">
        <v>2352</v>
      </c>
      <c r="T1794" s="81" t="s">
        <v>2426</v>
      </c>
      <c r="U1794" s="83">
        <v>41566.063287037039</v>
      </c>
      <c r="V1794" s="85" t="s">
        <v>4055</v>
      </c>
      <c r="W1794" s="81"/>
      <c r="X1794" s="81"/>
      <c r="Y1794" s="84" t="s">
        <v>5870</v>
      </c>
    </row>
    <row r="1795" spans="1:25">
      <c r="A1795" s="66" t="s">
        <v>494</v>
      </c>
      <c r="B1795" s="66" t="s">
        <v>498</v>
      </c>
      <c r="C1795" s="67"/>
      <c r="D1795" s="68"/>
      <c r="E1795" s="69"/>
      <c r="F1795" s="70"/>
      <c r="G1795" s="67"/>
      <c r="H1795" s="71"/>
      <c r="I1795" s="72"/>
      <c r="J1795" s="72"/>
      <c r="K1795" s="36"/>
      <c r="L1795" s="79"/>
      <c r="M1795" s="79"/>
      <c r="N1795" s="74"/>
      <c r="O1795" s="81" t="s">
        <v>622</v>
      </c>
      <c r="P1795" s="83">
        <v>41567.468518518515</v>
      </c>
      <c r="Q1795" s="81" t="s">
        <v>1878</v>
      </c>
      <c r="R1795" s="81"/>
      <c r="S1795" s="81"/>
      <c r="T1795" s="81" t="s">
        <v>2393</v>
      </c>
      <c r="U1795" s="83">
        <v>41567.468518518515</v>
      </c>
      <c r="V1795" s="85" t="s">
        <v>4056</v>
      </c>
      <c r="W1795" s="81"/>
      <c r="X1795" s="81"/>
      <c r="Y1795" s="84" t="s">
        <v>5871</v>
      </c>
    </row>
    <row r="1796" spans="1:25">
      <c r="A1796" s="66" t="s">
        <v>499</v>
      </c>
      <c r="B1796" s="66" t="s">
        <v>451</v>
      </c>
      <c r="C1796" s="67"/>
      <c r="D1796" s="68"/>
      <c r="E1796" s="69"/>
      <c r="F1796" s="70"/>
      <c r="G1796" s="67"/>
      <c r="H1796" s="71"/>
      <c r="I1796" s="72"/>
      <c r="J1796" s="72"/>
      <c r="K1796" s="36"/>
      <c r="L1796" s="79"/>
      <c r="M1796" s="79"/>
      <c r="N1796" s="74"/>
      <c r="O1796" s="81" t="s">
        <v>622</v>
      </c>
      <c r="P1796" s="83">
        <v>41564.604953703703</v>
      </c>
      <c r="Q1796" s="81" t="s">
        <v>1415</v>
      </c>
      <c r="R1796" s="81"/>
      <c r="S1796" s="81"/>
      <c r="T1796" s="81" t="s">
        <v>2499</v>
      </c>
      <c r="U1796" s="83">
        <v>41564.604953703703</v>
      </c>
      <c r="V1796" s="85" t="s">
        <v>4057</v>
      </c>
      <c r="W1796" s="81"/>
      <c r="X1796" s="81"/>
      <c r="Y1796" s="84" t="s">
        <v>5872</v>
      </c>
    </row>
    <row r="1797" spans="1:25">
      <c r="A1797" s="66" t="s">
        <v>423</v>
      </c>
      <c r="B1797" s="66" t="s">
        <v>451</v>
      </c>
      <c r="C1797" s="67"/>
      <c r="D1797" s="68"/>
      <c r="E1797" s="69"/>
      <c r="F1797" s="70"/>
      <c r="G1797" s="67"/>
      <c r="H1797" s="71"/>
      <c r="I1797" s="72"/>
      <c r="J1797" s="72"/>
      <c r="K1797" s="36"/>
      <c r="L1797" s="79"/>
      <c r="M1797" s="79"/>
      <c r="N1797" s="74"/>
      <c r="O1797" s="81" t="s">
        <v>622</v>
      </c>
      <c r="P1797" s="83">
        <v>41564.602453703701</v>
      </c>
      <c r="Q1797" s="81" t="s">
        <v>1415</v>
      </c>
      <c r="R1797" s="81"/>
      <c r="S1797" s="81"/>
      <c r="T1797" s="81" t="s">
        <v>2499</v>
      </c>
      <c r="U1797" s="83">
        <v>41564.602453703701</v>
      </c>
      <c r="V1797" s="85" t="s">
        <v>4058</v>
      </c>
      <c r="W1797" s="81"/>
      <c r="X1797" s="81"/>
      <c r="Y1797" s="84" t="s">
        <v>5873</v>
      </c>
    </row>
    <row r="1798" spans="1:25">
      <c r="A1798" s="66" t="s">
        <v>423</v>
      </c>
      <c r="B1798" s="66" t="s">
        <v>451</v>
      </c>
      <c r="C1798" s="67"/>
      <c r="D1798" s="68"/>
      <c r="E1798" s="69"/>
      <c r="F1798" s="70"/>
      <c r="G1798" s="67"/>
      <c r="H1798" s="71"/>
      <c r="I1798" s="72"/>
      <c r="J1798" s="72"/>
      <c r="K1798" s="36"/>
      <c r="L1798" s="79"/>
      <c r="M1798" s="79"/>
      <c r="N1798" s="74"/>
      <c r="O1798" s="81" t="s">
        <v>622</v>
      </c>
      <c r="P1798" s="83">
        <v>41565.555277777778</v>
      </c>
      <c r="Q1798" s="81" t="s">
        <v>727</v>
      </c>
      <c r="R1798" s="81"/>
      <c r="S1798" s="81"/>
      <c r="T1798" s="81" t="s">
        <v>2393</v>
      </c>
      <c r="U1798" s="83">
        <v>41565.555277777778</v>
      </c>
      <c r="V1798" s="85" t="s">
        <v>4059</v>
      </c>
      <c r="W1798" s="81"/>
      <c r="X1798" s="81"/>
      <c r="Y1798" s="84" t="s">
        <v>5874</v>
      </c>
    </row>
    <row r="1799" spans="1:25">
      <c r="A1799" s="66" t="s">
        <v>451</v>
      </c>
      <c r="B1799" s="66" t="s">
        <v>451</v>
      </c>
      <c r="C1799" s="67"/>
      <c r="D1799" s="68"/>
      <c r="E1799" s="69"/>
      <c r="F1799" s="70"/>
      <c r="G1799" s="67"/>
      <c r="H1799" s="71"/>
      <c r="I1799" s="72"/>
      <c r="J1799" s="72"/>
      <c r="K1799" s="36"/>
      <c r="L1799" s="79"/>
      <c r="M1799" s="79"/>
      <c r="N1799" s="74"/>
      <c r="O1799" s="81" t="s">
        <v>179</v>
      </c>
      <c r="P1799" s="83">
        <v>41563.568657407406</v>
      </c>
      <c r="Q1799" s="81" t="s">
        <v>1879</v>
      </c>
      <c r="R1799" s="81"/>
      <c r="S1799" s="81"/>
      <c r="T1799" s="81" t="s">
        <v>2393</v>
      </c>
      <c r="U1799" s="83">
        <v>41563.568657407406</v>
      </c>
      <c r="V1799" s="85" t="s">
        <v>4060</v>
      </c>
      <c r="W1799" s="81"/>
      <c r="X1799" s="81"/>
      <c r="Y1799" s="84" t="s">
        <v>5875</v>
      </c>
    </row>
    <row r="1800" spans="1:25">
      <c r="A1800" s="66" t="s">
        <v>451</v>
      </c>
      <c r="B1800" s="66" t="s">
        <v>504</v>
      </c>
      <c r="C1800" s="67"/>
      <c r="D1800" s="68"/>
      <c r="E1800" s="69"/>
      <c r="F1800" s="70"/>
      <c r="G1800" s="67"/>
      <c r="H1800" s="71"/>
      <c r="I1800" s="72"/>
      <c r="J1800" s="72"/>
      <c r="K1800" s="36"/>
      <c r="L1800" s="79"/>
      <c r="M1800" s="79"/>
      <c r="N1800" s="74"/>
      <c r="O1800" s="81" t="s">
        <v>622</v>
      </c>
      <c r="P1800" s="83">
        <v>41563.663530092592</v>
      </c>
      <c r="Q1800" s="81" t="s">
        <v>1675</v>
      </c>
      <c r="R1800" s="81"/>
      <c r="S1800" s="81"/>
      <c r="T1800" s="81" t="s">
        <v>2393</v>
      </c>
      <c r="U1800" s="83">
        <v>41563.663530092592</v>
      </c>
      <c r="V1800" s="85" t="s">
        <v>3786</v>
      </c>
      <c r="W1800" s="81"/>
      <c r="X1800" s="81"/>
      <c r="Y1800" s="84" t="s">
        <v>5601</v>
      </c>
    </row>
    <row r="1801" spans="1:25">
      <c r="A1801" s="66" t="s">
        <v>451</v>
      </c>
      <c r="B1801" s="66" t="s">
        <v>451</v>
      </c>
      <c r="C1801" s="67"/>
      <c r="D1801" s="68"/>
      <c r="E1801" s="69"/>
      <c r="F1801" s="70"/>
      <c r="G1801" s="67"/>
      <c r="H1801" s="71"/>
      <c r="I1801" s="72"/>
      <c r="J1801" s="72"/>
      <c r="K1801" s="36"/>
      <c r="L1801" s="79"/>
      <c r="M1801" s="79"/>
      <c r="N1801" s="74"/>
      <c r="O1801" s="81" t="s">
        <v>179</v>
      </c>
      <c r="P1801" s="83">
        <v>41563.773923611108</v>
      </c>
      <c r="Q1801" s="81" t="s">
        <v>1880</v>
      </c>
      <c r="R1801" s="81"/>
      <c r="S1801" s="81"/>
      <c r="T1801" s="81" t="s">
        <v>2393</v>
      </c>
      <c r="U1801" s="83">
        <v>41563.773923611108</v>
      </c>
      <c r="V1801" s="85" t="s">
        <v>4061</v>
      </c>
      <c r="W1801" s="81"/>
      <c r="X1801" s="81"/>
      <c r="Y1801" s="84" t="s">
        <v>5876</v>
      </c>
    </row>
    <row r="1802" spans="1:25">
      <c r="A1802" s="66" t="s">
        <v>451</v>
      </c>
      <c r="B1802" s="66" t="s">
        <v>494</v>
      </c>
      <c r="C1802" s="67"/>
      <c r="D1802" s="68"/>
      <c r="E1802" s="69"/>
      <c r="F1802" s="70"/>
      <c r="G1802" s="67"/>
      <c r="H1802" s="71"/>
      <c r="I1802" s="72"/>
      <c r="J1802" s="72"/>
      <c r="K1802" s="36"/>
      <c r="L1802" s="79"/>
      <c r="M1802" s="79"/>
      <c r="N1802" s="74"/>
      <c r="O1802" s="81" t="s">
        <v>622</v>
      </c>
      <c r="P1802" s="83">
        <v>41563.775370370371</v>
      </c>
      <c r="Q1802" s="81" t="s">
        <v>1881</v>
      </c>
      <c r="R1802" s="81"/>
      <c r="S1802" s="81"/>
      <c r="T1802" s="81" t="s">
        <v>2454</v>
      </c>
      <c r="U1802" s="83">
        <v>41563.775370370371</v>
      </c>
      <c r="V1802" s="85" t="s">
        <v>4062</v>
      </c>
      <c r="W1802" s="81"/>
      <c r="X1802" s="81"/>
      <c r="Y1802" s="84" t="s">
        <v>5877</v>
      </c>
    </row>
    <row r="1803" spans="1:25">
      <c r="A1803" s="66" t="s">
        <v>451</v>
      </c>
      <c r="B1803" s="66" t="s">
        <v>494</v>
      </c>
      <c r="C1803" s="67"/>
      <c r="D1803" s="68"/>
      <c r="E1803" s="69"/>
      <c r="F1803" s="70"/>
      <c r="G1803" s="67"/>
      <c r="H1803" s="71"/>
      <c r="I1803" s="72"/>
      <c r="J1803" s="72"/>
      <c r="K1803" s="36"/>
      <c r="L1803" s="79"/>
      <c r="M1803" s="79"/>
      <c r="N1803" s="74"/>
      <c r="O1803" s="81" t="s">
        <v>622</v>
      </c>
      <c r="P1803" s="83">
        <v>41563.901898148149</v>
      </c>
      <c r="Q1803" s="81" t="s">
        <v>1882</v>
      </c>
      <c r="R1803" s="81"/>
      <c r="S1803" s="81"/>
      <c r="T1803" s="81" t="s">
        <v>2395</v>
      </c>
      <c r="U1803" s="83">
        <v>41563.901898148149</v>
      </c>
      <c r="V1803" s="85" t="s">
        <v>4063</v>
      </c>
      <c r="W1803" s="81"/>
      <c r="X1803" s="81"/>
      <c r="Y1803" s="84" t="s">
        <v>5878</v>
      </c>
    </row>
    <row r="1804" spans="1:25">
      <c r="A1804" s="66" t="s">
        <v>451</v>
      </c>
      <c r="B1804" s="66" t="s">
        <v>494</v>
      </c>
      <c r="C1804" s="67"/>
      <c r="D1804" s="68"/>
      <c r="E1804" s="69"/>
      <c r="F1804" s="70"/>
      <c r="G1804" s="67"/>
      <c r="H1804" s="71"/>
      <c r="I1804" s="72"/>
      <c r="J1804" s="72"/>
      <c r="K1804" s="36"/>
      <c r="L1804" s="79"/>
      <c r="M1804" s="79"/>
      <c r="N1804" s="74"/>
      <c r="O1804" s="81" t="s">
        <v>622</v>
      </c>
      <c r="P1804" s="83">
        <v>41564.070057870369</v>
      </c>
      <c r="Q1804" s="81" t="s">
        <v>1768</v>
      </c>
      <c r="R1804" s="81"/>
      <c r="S1804" s="81"/>
      <c r="T1804" s="81" t="s">
        <v>2393</v>
      </c>
      <c r="U1804" s="83">
        <v>41564.070057870369</v>
      </c>
      <c r="V1804" s="85" t="s">
        <v>3896</v>
      </c>
      <c r="W1804" s="81"/>
      <c r="X1804" s="81"/>
      <c r="Y1804" s="84" t="s">
        <v>5711</v>
      </c>
    </row>
    <row r="1805" spans="1:25">
      <c r="A1805" s="66" t="s">
        <v>451</v>
      </c>
      <c r="B1805" s="66" t="s">
        <v>489</v>
      </c>
      <c r="C1805" s="67"/>
      <c r="D1805" s="68"/>
      <c r="E1805" s="69"/>
      <c r="F1805" s="70"/>
      <c r="G1805" s="67"/>
      <c r="H1805" s="71"/>
      <c r="I1805" s="72"/>
      <c r="J1805" s="72"/>
      <c r="K1805" s="36"/>
      <c r="L1805" s="79"/>
      <c r="M1805" s="79"/>
      <c r="N1805" s="74"/>
      <c r="O1805" s="81" t="s">
        <v>622</v>
      </c>
      <c r="P1805" s="83">
        <v>41564.572500000002</v>
      </c>
      <c r="Q1805" s="81" t="s">
        <v>662</v>
      </c>
      <c r="R1805" s="85" t="s">
        <v>2145</v>
      </c>
      <c r="S1805" s="81" t="s">
        <v>2338</v>
      </c>
      <c r="T1805" s="81" t="s">
        <v>2393</v>
      </c>
      <c r="U1805" s="83">
        <v>41564.572500000002</v>
      </c>
      <c r="V1805" s="85" t="s">
        <v>4064</v>
      </c>
      <c r="W1805" s="81"/>
      <c r="X1805" s="81"/>
      <c r="Y1805" s="84" t="s">
        <v>5879</v>
      </c>
    </row>
    <row r="1806" spans="1:25">
      <c r="A1806" s="66" t="s">
        <v>451</v>
      </c>
      <c r="B1806" s="66" t="s">
        <v>451</v>
      </c>
      <c r="C1806" s="67"/>
      <c r="D1806" s="68"/>
      <c r="E1806" s="69"/>
      <c r="F1806" s="70"/>
      <c r="G1806" s="67"/>
      <c r="H1806" s="71"/>
      <c r="I1806" s="72"/>
      <c r="J1806" s="72"/>
      <c r="K1806" s="36"/>
      <c r="L1806" s="79"/>
      <c r="M1806" s="79"/>
      <c r="N1806" s="74"/>
      <c r="O1806" s="81" t="s">
        <v>179</v>
      </c>
      <c r="P1806" s="83">
        <v>41564.598495370374</v>
      </c>
      <c r="Q1806" s="81" t="s">
        <v>1883</v>
      </c>
      <c r="R1806" s="81"/>
      <c r="S1806" s="81"/>
      <c r="T1806" s="81" t="s">
        <v>2454</v>
      </c>
      <c r="U1806" s="83">
        <v>41564.598495370374</v>
      </c>
      <c r="V1806" s="85" t="s">
        <v>4065</v>
      </c>
      <c r="W1806" s="81"/>
      <c r="X1806" s="81"/>
      <c r="Y1806" s="84" t="s">
        <v>5880</v>
      </c>
    </row>
    <row r="1807" spans="1:25">
      <c r="A1807" s="66" t="s">
        <v>451</v>
      </c>
      <c r="B1807" s="66" t="s">
        <v>494</v>
      </c>
      <c r="C1807" s="67"/>
      <c r="D1807" s="68"/>
      <c r="E1807" s="69"/>
      <c r="F1807" s="70"/>
      <c r="G1807" s="67"/>
      <c r="H1807" s="71"/>
      <c r="I1807" s="72"/>
      <c r="J1807" s="72"/>
      <c r="K1807" s="36"/>
      <c r="L1807" s="79"/>
      <c r="M1807" s="79"/>
      <c r="N1807" s="74"/>
      <c r="O1807" s="81" t="s">
        <v>622</v>
      </c>
      <c r="P1807" s="83">
        <v>41564.632303240738</v>
      </c>
      <c r="Q1807" s="81" t="s">
        <v>1884</v>
      </c>
      <c r="R1807" s="81"/>
      <c r="S1807" s="81"/>
      <c r="T1807" s="81" t="s">
        <v>2413</v>
      </c>
      <c r="U1807" s="83">
        <v>41564.632303240738</v>
      </c>
      <c r="V1807" s="85" t="s">
        <v>4066</v>
      </c>
      <c r="W1807" s="81"/>
      <c r="X1807" s="81"/>
      <c r="Y1807" s="84" t="s">
        <v>5881</v>
      </c>
    </row>
    <row r="1808" spans="1:25">
      <c r="A1808" s="66" t="s">
        <v>451</v>
      </c>
      <c r="B1808" s="66" t="s">
        <v>500</v>
      </c>
      <c r="C1808" s="67"/>
      <c r="D1808" s="68"/>
      <c r="E1808" s="69"/>
      <c r="F1808" s="70"/>
      <c r="G1808" s="67"/>
      <c r="H1808" s="71"/>
      <c r="I1808" s="72"/>
      <c r="J1808" s="72"/>
      <c r="K1808" s="36"/>
      <c r="L1808" s="79"/>
      <c r="M1808" s="79"/>
      <c r="N1808" s="74"/>
      <c r="O1808" s="81" t="s">
        <v>622</v>
      </c>
      <c r="P1808" s="83">
        <v>41564.632303240738</v>
      </c>
      <c r="Q1808" s="81" t="s">
        <v>1884</v>
      </c>
      <c r="R1808" s="81"/>
      <c r="S1808" s="81"/>
      <c r="T1808" s="81" t="s">
        <v>2413</v>
      </c>
      <c r="U1808" s="83">
        <v>41564.632303240738</v>
      </c>
      <c r="V1808" s="85" t="s">
        <v>4066</v>
      </c>
      <c r="W1808" s="81"/>
      <c r="X1808" s="81"/>
      <c r="Y1808" s="84" t="s">
        <v>5881</v>
      </c>
    </row>
    <row r="1809" spans="1:25">
      <c r="A1809" s="66" t="s">
        <v>451</v>
      </c>
      <c r="B1809" s="66" t="s">
        <v>494</v>
      </c>
      <c r="C1809" s="67"/>
      <c r="D1809" s="68"/>
      <c r="E1809" s="69"/>
      <c r="F1809" s="70"/>
      <c r="G1809" s="67"/>
      <c r="H1809" s="71"/>
      <c r="I1809" s="72"/>
      <c r="J1809" s="72"/>
      <c r="K1809" s="36"/>
      <c r="L1809" s="79"/>
      <c r="M1809" s="79"/>
      <c r="N1809" s="74"/>
      <c r="O1809" s="81" t="s">
        <v>622</v>
      </c>
      <c r="P1809" s="83">
        <v>41564.734317129631</v>
      </c>
      <c r="Q1809" s="81" t="s">
        <v>1667</v>
      </c>
      <c r="R1809" s="81"/>
      <c r="S1809" s="81"/>
      <c r="T1809" s="81" t="s">
        <v>2413</v>
      </c>
      <c r="U1809" s="83">
        <v>41564.734317129631</v>
      </c>
      <c r="V1809" s="85" t="s">
        <v>3773</v>
      </c>
      <c r="W1809" s="81"/>
      <c r="X1809" s="81"/>
      <c r="Y1809" s="84" t="s">
        <v>5588</v>
      </c>
    </row>
    <row r="1810" spans="1:25">
      <c r="A1810" s="66" t="s">
        <v>451</v>
      </c>
      <c r="B1810" s="66" t="s">
        <v>451</v>
      </c>
      <c r="C1810" s="67"/>
      <c r="D1810" s="68"/>
      <c r="E1810" s="69"/>
      <c r="F1810" s="70"/>
      <c r="G1810" s="67"/>
      <c r="H1810" s="71"/>
      <c r="I1810" s="72"/>
      <c r="J1810" s="72"/>
      <c r="K1810" s="36"/>
      <c r="L1810" s="79"/>
      <c r="M1810" s="79"/>
      <c r="N1810" s="74"/>
      <c r="O1810" s="81" t="s">
        <v>179</v>
      </c>
      <c r="P1810" s="83">
        <v>41564.736307870371</v>
      </c>
      <c r="Q1810" s="81" t="s">
        <v>1885</v>
      </c>
      <c r="R1810" s="81"/>
      <c r="S1810" s="81"/>
      <c r="T1810" s="81" t="s">
        <v>2393</v>
      </c>
      <c r="U1810" s="83">
        <v>41564.736307870371</v>
      </c>
      <c r="V1810" s="85" t="s">
        <v>4067</v>
      </c>
      <c r="W1810" s="81"/>
      <c r="X1810" s="81"/>
      <c r="Y1810" s="84" t="s">
        <v>5882</v>
      </c>
    </row>
    <row r="1811" spans="1:25">
      <c r="A1811" s="66" t="s">
        <v>451</v>
      </c>
      <c r="B1811" s="66" t="s">
        <v>494</v>
      </c>
      <c r="C1811" s="67"/>
      <c r="D1811" s="68"/>
      <c r="E1811" s="69"/>
      <c r="F1811" s="70"/>
      <c r="G1811" s="67"/>
      <c r="H1811" s="71"/>
      <c r="I1811" s="72"/>
      <c r="J1811" s="72"/>
      <c r="K1811" s="36"/>
      <c r="L1811" s="79"/>
      <c r="M1811" s="79"/>
      <c r="N1811" s="74"/>
      <c r="O1811" s="81" t="s">
        <v>621</v>
      </c>
      <c r="P1811" s="83">
        <v>41564.744583333333</v>
      </c>
      <c r="Q1811" s="81" t="s">
        <v>1886</v>
      </c>
      <c r="R1811" s="81"/>
      <c r="S1811" s="81"/>
      <c r="T1811" s="81" t="s">
        <v>2393</v>
      </c>
      <c r="U1811" s="83">
        <v>41564.744583333333</v>
      </c>
      <c r="V1811" s="85" t="s">
        <v>4068</v>
      </c>
      <c r="W1811" s="81"/>
      <c r="X1811" s="81"/>
      <c r="Y1811" s="84" t="s">
        <v>5883</v>
      </c>
    </row>
    <row r="1812" spans="1:25">
      <c r="A1812" s="66" t="s">
        <v>451</v>
      </c>
      <c r="B1812" s="66" t="s">
        <v>494</v>
      </c>
      <c r="C1812" s="67"/>
      <c r="D1812" s="68"/>
      <c r="E1812" s="69"/>
      <c r="F1812" s="70"/>
      <c r="G1812" s="67"/>
      <c r="H1812" s="71"/>
      <c r="I1812" s="72"/>
      <c r="J1812" s="72"/>
      <c r="K1812" s="36"/>
      <c r="L1812" s="79"/>
      <c r="M1812" s="79"/>
      <c r="N1812" s="74"/>
      <c r="O1812" s="81" t="s">
        <v>622</v>
      </c>
      <c r="P1812" s="83">
        <v>41565.556319444448</v>
      </c>
      <c r="Q1812" s="81" t="s">
        <v>727</v>
      </c>
      <c r="R1812" s="81"/>
      <c r="S1812" s="81"/>
      <c r="T1812" s="81" t="s">
        <v>2393</v>
      </c>
      <c r="U1812" s="83">
        <v>41565.556319444448</v>
      </c>
      <c r="V1812" s="85" t="s">
        <v>4069</v>
      </c>
      <c r="W1812" s="81"/>
      <c r="X1812" s="81"/>
      <c r="Y1812" s="84" t="s">
        <v>5884</v>
      </c>
    </row>
    <row r="1813" spans="1:25">
      <c r="A1813" s="66" t="s">
        <v>451</v>
      </c>
      <c r="B1813" s="66" t="s">
        <v>494</v>
      </c>
      <c r="C1813" s="67"/>
      <c r="D1813" s="68"/>
      <c r="E1813" s="69"/>
      <c r="F1813" s="70"/>
      <c r="G1813" s="67"/>
      <c r="H1813" s="71"/>
      <c r="I1813" s="72"/>
      <c r="J1813" s="72"/>
      <c r="K1813" s="36"/>
      <c r="L1813" s="79"/>
      <c r="M1813" s="79"/>
      <c r="N1813" s="74"/>
      <c r="O1813" s="81" t="s">
        <v>622</v>
      </c>
      <c r="P1813" s="83">
        <v>41569.562557870369</v>
      </c>
      <c r="Q1813" s="81" t="s">
        <v>1887</v>
      </c>
      <c r="R1813" s="85" t="s">
        <v>2298</v>
      </c>
      <c r="S1813" s="81" t="s">
        <v>2383</v>
      </c>
      <c r="T1813" s="81" t="s">
        <v>2395</v>
      </c>
      <c r="U1813" s="83">
        <v>41569.562557870369</v>
      </c>
      <c r="V1813" s="85" t="s">
        <v>4070</v>
      </c>
      <c r="W1813" s="81"/>
      <c r="X1813" s="81"/>
      <c r="Y1813" s="84" t="s">
        <v>5885</v>
      </c>
    </row>
    <row r="1814" spans="1:25">
      <c r="A1814" s="66" t="s">
        <v>492</v>
      </c>
      <c r="B1814" s="66" t="s">
        <v>451</v>
      </c>
      <c r="C1814" s="67"/>
      <c r="D1814" s="68"/>
      <c r="E1814" s="69"/>
      <c r="F1814" s="70"/>
      <c r="G1814" s="67"/>
      <c r="H1814" s="71"/>
      <c r="I1814" s="72"/>
      <c r="J1814" s="72"/>
      <c r="K1814" s="36"/>
      <c r="L1814" s="79"/>
      <c r="M1814" s="79"/>
      <c r="N1814" s="74"/>
      <c r="O1814" s="81" t="s">
        <v>622</v>
      </c>
      <c r="P1814" s="83">
        <v>41569.588067129633</v>
      </c>
      <c r="Q1814" s="81" t="s">
        <v>1568</v>
      </c>
      <c r="R1814" s="81"/>
      <c r="S1814" s="81"/>
      <c r="T1814" s="81" t="s">
        <v>2395</v>
      </c>
      <c r="U1814" s="83">
        <v>41569.588067129633</v>
      </c>
      <c r="V1814" s="85" t="s">
        <v>4071</v>
      </c>
      <c r="W1814" s="81"/>
      <c r="X1814" s="81"/>
      <c r="Y1814" s="84" t="s">
        <v>5886</v>
      </c>
    </row>
    <row r="1815" spans="1:25">
      <c r="A1815" s="66" t="s">
        <v>494</v>
      </c>
      <c r="B1815" s="66" t="s">
        <v>451</v>
      </c>
      <c r="C1815" s="67"/>
      <c r="D1815" s="68"/>
      <c r="E1815" s="69"/>
      <c r="F1815" s="70"/>
      <c r="G1815" s="67"/>
      <c r="H1815" s="71"/>
      <c r="I1815" s="72"/>
      <c r="J1815" s="72"/>
      <c r="K1815" s="36"/>
      <c r="L1815" s="79"/>
      <c r="M1815" s="79"/>
      <c r="N1815" s="74"/>
      <c r="O1815" s="81" t="s">
        <v>622</v>
      </c>
      <c r="P1815" s="83">
        <v>41564.742418981485</v>
      </c>
      <c r="Q1815" s="81" t="s">
        <v>1888</v>
      </c>
      <c r="R1815" s="81"/>
      <c r="S1815" s="81"/>
      <c r="T1815" s="81" t="s">
        <v>2440</v>
      </c>
      <c r="U1815" s="83">
        <v>41564.742418981485</v>
      </c>
      <c r="V1815" s="85" t="s">
        <v>4072</v>
      </c>
      <c r="W1815" s="81"/>
      <c r="X1815" s="81"/>
      <c r="Y1815" s="84" t="s">
        <v>5887</v>
      </c>
    </row>
    <row r="1816" spans="1:25">
      <c r="A1816" s="66" t="s">
        <v>494</v>
      </c>
      <c r="B1816" s="66" t="s">
        <v>451</v>
      </c>
      <c r="C1816" s="67"/>
      <c r="D1816" s="68"/>
      <c r="E1816" s="69"/>
      <c r="F1816" s="70"/>
      <c r="G1816" s="67"/>
      <c r="H1816" s="71"/>
      <c r="I1816" s="72"/>
      <c r="J1816" s="72"/>
      <c r="K1816" s="36"/>
      <c r="L1816" s="79"/>
      <c r="M1816" s="79"/>
      <c r="N1816" s="74"/>
      <c r="O1816" s="81" t="s">
        <v>622</v>
      </c>
      <c r="P1816" s="83">
        <v>41565.551238425927</v>
      </c>
      <c r="Q1816" s="81" t="s">
        <v>1889</v>
      </c>
      <c r="R1816" s="85" t="s">
        <v>2299</v>
      </c>
      <c r="S1816" s="81" t="s">
        <v>2349</v>
      </c>
      <c r="T1816" s="81" t="s">
        <v>2393</v>
      </c>
      <c r="U1816" s="83">
        <v>41565.551238425927</v>
      </c>
      <c r="V1816" s="85" t="s">
        <v>4073</v>
      </c>
      <c r="W1816" s="81"/>
      <c r="X1816" s="81"/>
      <c r="Y1816" s="84" t="s">
        <v>5888</v>
      </c>
    </row>
    <row r="1817" spans="1:25">
      <c r="A1817" s="66" t="s">
        <v>494</v>
      </c>
      <c r="B1817" s="66" t="s">
        <v>451</v>
      </c>
      <c r="C1817" s="67"/>
      <c r="D1817" s="68"/>
      <c r="E1817" s="69"/>
      <c r="F1817" s="70"/>
      <c r="G1817" s="67"/>
      <c r="H1817" s="71"/>
      <c r="I1817" s="72"/>
      <c r="J1817" s="72"/>
      <c r="K1817" s="36"/>
      <c r="L1817" s="79"/>
      <c r="M1817" s="79"/>
      <c r="N1817" s="74"/>
      <c r="O1817" s="81" t="s">
        <v>622</v>
      </c>
      <c r="P1817" s="83">
        <v>41569.574270833335</v>
      </c>
      <c r="Q1817" s="81" t="s">
        <v>1568</v>
      </c>
      <c r="R1817" s="81"/>
      <c r="S1817" s="81"/>
      <c r="T1817" s="81" t="s">
        <v>2395</v>
      </c>
      <c r="U1817" s="83">
        <v>41569.574270833335</v>
      </c>
      <c r="V1817" s="85" t="s">
        <v>4074</v>
      </c>
      <c r="W1817" s="81"/>
      <c r="X1817" s="81"/>
      <c r="Y1817" s="84" t="s">
        <v>5889</v>
      </c>
    </row>
    <row r="1818" spans="1:25">
      <c r="A1818" s="66" t="s">
        <v>494</v>
      </c>
      <c r="B1818" s="66" t="s">
        <v>451</v>
      </c>
      <c r="C1818" s="67"/>
      <c r="D1818" s="68"/>
      <c r="E1818" s="69"/>
      <c r="F1818" s="70"/>
      <c r="G1818" s="67"/>
      <c r="H1818" s="71"/>
      <c r="I1818" s="72"/>
      <c r="J1818" s="72"/>
      <c r="K1818" s="36"/>
      <c r="L1818" s="79"/>
      <c r="M1818" s="79"/>
      <c r="N1818" s="74"/>
      <c r="O1818" s="81" t="s">
        <v>622</v>
      </c>
      <c r="P1818" s="83">
        <v>41569.589849537035</v>
      </c>
      <c r="Q1818" s="81" t="s">
        <v>1890</v>
      </c>
      <c r="R1818" s="85" t="s">
        <v>2299</v>
      </c>
      <c r="S1818" s="81" t="s">
        <v>2349</v>
      </c>
      <c r="T1818" s="81" t="s">
        <v>2393</v>
      </c>
      <c r="U1818" s="83">
        <v>41569.589849537035</v>
      </c>
      <c r="V1818" s="85" t="s">
        <v>4075</v>
      </c>
      <c r="W1818" s="81"/>
      <c r="X1818" s="81"/>
      <c r="Y1818" s="84" t="s">
        <v>5890</v>
      </c>
    </row>
    <row r="1819" spans="1:25">
      <c r="A1819" s="66" t="s">
        <v>492</v>
      </c>
      <c r="B1819" s="66" t="s">
        <v>493</v>
      </c>
      <c r="C1819" s="67"/>
      <c r="D1819" s="68"/>
      <c r="E1819" s="69"/>
      <c r="F1819" s="70"/>
      <c r="G1819" s="67"/>
      <c r="H1819" s="71"/>
      <c r="I1819" s="72"/>
      <c r="J1819" s="72"/>
      <c r="K1819" s="36"/>
      <c r="L1819" s="79"/>
      <c r="M1819" s="79"/>
      <c r="N1819" s="74"/>
      <c r="O1819" s="81" t="s">
        <v>622</v>
      </c>
      <c r="P1819" s="83">
        <v>41563.773634259262</v>
      </c>
      <c r="Q1819" s="81" t="s">
        <v>1676</v>
      </c>
      <c r="R1819" s="81"/>
      <c r="S1819" s="81"/>
      <c r="T1819" s="81" t="s">
        <v>2393</v>
      </c>
      <c r="U1819" s="83">
        <v>41563.773634259262</v>
      </c>
      <c r="V1819" s="85" t="s">
        <v>3788</v>
      </c>
      <c r="W1819" s="81"/>
      <c r="X1819" s="81"/>
      <c r="Y1819" s="84" t="s">
        <v>5603</v>
      </c>
    </row>
    <row r="1820" spans="1:25">
      <c r="A1820" s="66" t="s">
        <v>492</v>
      </c>
      <c r="B1820" s="66" t="s">
        <v>497</v>
      </c>
      <c r="C1820" s="67"/>
      <c r="D1820" s="68"/>
      <c r="E1820" s="69"/>
      <c r="F1820" s="70"/>
      <c r="G1820" s="67"/>
      <c r="H1820" s="71"/>
      <c r="I1820" s="72"/>
      <c r="J1820" s="72"/>
      <c r="K1820" s="36"/>
      <c r="L1820" s="79"/>
      <c r="M1820" s="79"/>
      <c r="N1820" s="74"/>
      <c r="O1820" s="81" t="s">
        <v>622</v>
      </c>
      <c r="P1820" s="83">
        <v>41566.256469907406</v>
      </c>
      <c r="Q1820" s="81" t="s">
        <v>1838</v>
      </c>
      <c r="R1820" s="81"/>
      <c r="S1820" s="81"/>
      <c r="T1820" s="81" t="s">
        <v>2393</v>
      </c>
      <c r="U1820" s="83">
        <v>41566.256469907406</v>
      </c>
      <c r="V1820" s="85" t="s">
        <v>3999</v>
      </c>
      <c r="W1820" s="81"/>
      <c r="X1820" s="81"/>
      <c r="Y1820" s="84" t="s">
        <v>5814</v>
      </c>
    </row>
    <row r="1821" spans="1:25">
      <c r="A1821" s="66" t="s">
        <v>492</v>
      </c>
      <c r="B1821" s="66" t="s">
        <v>489</v>
      </c>
      <c r="C1821" s="67"/>
      <c r="D1821" s="68"/>
      <c r="E1821" s="69"/>
      <c r="F1821" s="70"/>
      <c r="G1821" s="67"/>
      <c r="H1821" s="71"/>
      <c r="I1821" s="72"/>
      <c r="J1821" s="72"/>
      <c r="K1821" s="36"/>
      <c r="L1821" s="79"/>
      <c r="M1821" s="79"/>
      <c r="N1821" s="74"/>
      <c r="O1821" s="81" t="s">
        <v>622</v>
      </c>
      <c r="P1821" s="83">
        <v>41566.256469907406</v>
      </c>
      <c r="Q1821" s="81" t="s">
        <v>1838</v>
      </c>
      <c r="R1821" s="81"/>
      <c r="S1821" s="81"/>
      <c r="T1821" s="81" t="s">
        <v>2393</v>
      </c>
      <c r="U1821" s="83">
        <v>41566.256469907406</v>
      </c>
      <c r="V1821" s="85" t="s">
        <v>3999</v>
      </c>
      <c r="W1821" s="81"/>
      <c r="X1821" s="81"/>
      <c r="Y1821" s="84" t="s">
        <v>5814</v>
      </c>
    </row>
    <row r="1822" spans="1:25">
      <c r="A1822" s="66" t="s">
        <v>492</v>
      </c>
      <c r="B1822" s="66" t="s">
        <v>504</v>
      </c>
      <c r="C1822" s="67"/>
      <c r="D1822" s="68"/>
      <c r="E1822" s="69"/>
      <c r="F1822" s="70"/>
      <c r="G1822" s="67"/>
      <c r="H1822" s="71"/>
      <c r="I1822" s="72"/>
      <c r="J1822" s="72"/>
      <c r="K1822" s="36"/>
      <c r="L1822" s="79"/>
      <c r="M1822" s="79"/>
      <c r="N1822" s="74"/>
      <c r="O1822" s="81" t="s">
        <v>622</v>
      </c>
      <c r="P1822" s="83">
        <v>41566.256469907406</v>
      </c>
      <c r="Q1822" s="81" t="s">
        <v>1838</v>
      </c>
      <c r="R1822" s="81"/>
      <c r="S1822" s="81"/>
      <c r="T1822" s="81" t="s">
        <v>2393</v>
      </c>
      <c r="U1822" s="83">
        <v>41566.256469907406</v>
      </c>
      <c r="V1822" s="85" t="s">
        <v>3999</v>
      </c>
      <c r="W1822" s="81"/>
      <c r="X1822" s="81"/>
      <c r="Y1822" s="84" t="s">
        <v>5814</v>
      </c>
    </row>
    <row r="1823" spans="1:25">
      <c r="A1823" s="66" t="s">
        <v>492</v>
      </c>
      <c r="B1823" s="66" t="s">
        <v>494</v>
      </c>
      <c r="C1823" s="67"/>
      <c r="D1823" s="68"/>
      <c r="E1823" s="69"/>
      <c r="F1823" s="70"/>
      <c r="G1823" s="67"/>
      <c r="H1823" s="71"/>
      <c r="I1823" s="72"/>
      <c r="J1823" s="72"/>
      <c r="K1823" s="36"/>
      <c r="L1823" s="79"/>
      <c r="M1823" s="79"/>
      <c r="N1823" s="74"/>
      <c r="O1823" s="81" t="s">
        <v>622</v>
      </c>
      <c r="P1823" s="83">
        <v>41566.256469907406</v>
      </c>
      <c r="Q1823" s="81" t="s">
        <v>1838</v>
      </c>
      <c r="R1823" s="81"/>
      <c r="S1823" s="81"/>
      <c r="T1823" s="81" t="s">
        <v>2393</v>
      </c>
      <c r="U1823" s="83">
        <v>41566.256469907406</v>
      </c>
      <c r="V1823" s="85" t="s">
        <v>3999</v>
      </c>
      <c r="W1823" s="81"/>
      <c r="X1823" s="81"/>
      <c r="Y1823" s="84" t="s">
        <v>5814</v>
      </c>
    </row>
    <row r="1824" spans="1:25">
      <c r="A1824" s="66" t="s">
        <v>492</v>
      </c>
      <c r="B1824" s="66" t="s">
        <v>554</v>
      </c>
      <c r="C1824" s="67"/>
      <c r="D1824" s="68"/>
      <c r="E1824" s="69"/>
      <c r="F1824" s="70"/>
      <c r="G1824" s="67"/>
      <c r="H1824" s="71"/>
      <c r="I1824" s="72"/>
      <c r="J1824" s="72"/>
      <c r="K1824" s="36"/>
      <c r="L1824" s="79"/>
      <c r="M1824" s="79"/>
      <c r="N1824" s="74"/>
      <c r="O1824" s="81" t="s">
        <v>622</v>
      </c>
      <c r="P1824" s="83">
        <v>41566.588460648149</v>
      </c>
      <c r="Q1824" s="81" t="s">
        <v>1891</v>
      </c>
      <c r="R1824" s="81"/>
      <c r="S1824" s="81"/>
      <c r="T1824" s="81" t="s">
        <v>2546</v>
      </c>
      <c r="U1824" s="83">
        <v>41566.588460648149</v>
      </c>
      <c r="V1824" s="85" t="s">
        <v>4076</v>
      </c>
      <c r="W1824" s="81"/>
      <c r="X1824" s="81"/>
      <c r="Y1824" s="84" t="s">
        <v>5891</v>
      </c>
    </row>
    <row r="1825" spans="1:25">
      <c r="A1825" s="66" t="s">
        <v>492</v>
      </c>
      <c r="B1825" s="66" t="s">
        <v>494</v>
      </c>
      <c r="C1825" s="67"/>
      <c r="D1825" s="68"/>
      <c r="E1825" s="69"/>
      <c r="F1825" s="70"/>
      <c r="G1825" s="67"/>
      <c r="H1825" s="71"/>
      <c r="I1825" s="72"/>
      <c r="J1825" s="72"/>
      <c r="K1825" s="36"/>
      <c r="L1825" s="79"/>
      <c r="M1825" s="79"/>
      <c r="N1825" s="74"/>
      <c r="O1825" s="81" t="s">
        <v>622</v>
      </c>
      <c r="P1825" s="83">
        <v>41566.588460648149</v>
      </c>
      <c r="Q1825" s="81" t="s">
        <v>1891</v>
      </c>
      <c r="R1825" s="81"/>
      <c r="S1825" s="81"/>
      <c r="T1825" s="81" t="s">
        <v>2546</v>
      </c>
      <c r="U1825" s="83">
        <v>41566.588460648149</v>
      </c>
      <c r="V1825" s="85" t="s">
        <v>4076</v>
      </c>
      <c r="W1825" s="81"/>
      <c r="X1825" s="81"/>
      <c r="Y1825" s="84" t="s">
        <v>5891</v>
      </c>
    </row>
    <row r="1826" spans="1:25">
      <c r="A1826" s="66" t="s">
        <v>492</v>
      </c>
      <c r="B1826" s="66" t="s">
        <v>494</v>
      </c>
      <c r="C1826" s="67"/>
      <c r="D1826" s="68"/>
      <c r="E1826" s="69"/>
      <c r="F1826" s="70"/>
      <c r="G1826" s="67"/>
      <c r="H1826" s="71"/>
      <c r="I1826" s="72"/>
      <c r="J1826" s="72"/>
      <c r="K1826" s="36"/>
      <c r="L1826" s="79"/>
      <c r="M1826" s="79"/>
      <c r="N1826" s="74"/>
      <c r="O1826" s="81" t="s">
        <v>622</v>
      </c>
      <c r="P1826" s="83">
        <v>41569.588067129633</v>
      </c>
      <c r="Q1826" s="81" t="s">
        <v>1568</v>
      </c>
      <c r="R1826" s="81"/>
      <c r="S1826" s="81"/>
      <c r="T1826" s="81" t="s">
        <v>2395</v>
      </c>
      <c r="U1826" s="83">
        <v>41569.588067129633</v>
      </c>
      <c r="V1826" s="85" t="s">
        <v>4071</v>
      </c>
      <c r="W1826" s="81"/>
      <c r="X1826" s="81"/>
      <c r="Y1826" s="84" t="s">
        <v>5886</v>
      </c>
    </row>
    <row r="1827" spans="1:25">
      <c r="A1827" s="66" t="s">
        <v>494</v>
      </c>
      <c r="B1827" s="66" t="s">
        <v>492</v>
      </c>
      <c r="C1827" s="67"/>
      <c r="D1827" s="68"/>
      <c r="E1827" s="69"/>
      <c r="F1827" s="70"/>
      <c r="G1827" s="67"/>
      <c r="H1827" s="71"/>
      <c r="I1827" s="72"/>
      <c r="J1827" s="72"/>
      <c r="K1827" s="36"/>
      <c r="L1827" s="79"/>
      <c r="M1827" s="79"/>
      <c r="N1827" s="74"/>
      <c r="O1827" s="81" t="s">
        <v>621</v>
      </c>
      <c r="P1827" s="83">
        <v>41569.589849537035</v>
      </c>
      <c r="Q1827" s="81" t="s">
        <v>1890</v>
      </c>
      <c r="R1827" s="85" t="s">
        <v>2299</v>
      </c>
      <c r="S1827" s="81" t="s">
        <v>2349</v>
      </c>
      <c r="T1827" s="81" t="s">
        <v>2393</v>
      </c>
      <c r="U1827" s="83">
        <v>41569.589849537035</v>
      </c>
      <c r="V1827" s="85" t="s">
        <v>4075</v>
      </c>
      <c r="W1827" s="81"/>
      <c r="X1827" s="81"/>
      <c r="Y1827" s="84" t="s">
        <v>5890</v>
      </c>
    </row>
    <row r="1828" spans="1:25">
      <c r="A1828" s="66" t="s">
        <v>423</v>
      </c>
      <c r="B1828" s="66" t="s">
        <v>499</v>
      </c>
      <c r="C1828" s="67"/>
      <c r="D1828" s="68"/>
      <c r="E1828" s="69"/>
      <c r="F1828" s="70"/>
      <c r="G1828" s="67"/>
      <c r="H1828" s="71"/>
      <c r="I1828" s="72"/>
      <c r="J1828" s="72"/>
      <c r="K1828" s="36"/>
      <c r="L1828" s="79"/>
      <c r="M1828" s="79"/>
      <c r="N1828" s="74"/>
      <c r="O1828" s="81" t="s">
        <v>622</v>
      </c>
      <c r="P1828" s="83">
        <v>41564.027928240743</v>
      </c>
      <c r="Q1828" s="81" t="s">
        <v>1892</v>
      </c>
      <c r="R1828" s="81"/>
      <c r="S1828" s="81"/>
      <c r="T1828" s="81" t="s">
        <v>2393</v>
      </c>
      <c r="U1828" s="83">
        <v>41564.027928240743</v>
      </c>
      <c r="V1828" s="85" t="s">
        <v>4077</v>
      </c>
      <c r="W1828" s="81"/>
      <c r="X1828" s="81"/>
      <c r="Y1828" s="84" t="s">
        <v>5892</v>
      </c>
    </row>
    <row r="1829" spans="1:25">
      <c r="A1829" s="66" t="s">
        <v>494</v>
      </c>
      <c r="B1829" s="66" t="s">
        <v>499</v>
      </c>
      <c r="C1829" s="67"/>
      <c r="D1829" s="68"/>
      <c r="E1829" s="69"/>
      <c r="F1829" s="70"/>
      <c r="G1829" s="67"/>
      <c r="H1829" s="71"/>
      <c r="I1829" s="72"/>
      <c r="J1829" s="72"/>
      <c r="K1829" s="36"/>
      <c r="L1829" s="79"/>
      <c r="M1829" s="79"/>
      <c r="N1829" s="74"/>
      <c r="O1829" s="81" t="s">
        <v>622</v>
      </c>
      <c r="P1829" s="83">
        <v>41564.02915509259</v>
      </c>
      <c r="Q1829" s="81" t="s">
        <v>1893</v>
      </c>
      <c r="R1829" s="85" t="s">
        <v>2300</v>
      </c>
      <c r="S1829" s="81" t="s">
        <v>2384</v>
      </c>
      <c r="T1829" s="81" t="s">
        <v>2393</v>
      </c>
      <c r="U1829" s="83">
        <v>41564.02915509259</v>
      </c>
      <c r="V1829" s="85" t="s">
        <v>4078</v>
      </c>
      <c r="W1829" s="81"/>
      <c r="X1829" s="81"/>
      <c r="Y1829" s="84" t="s">
        <v>5893</v>
      </c>
    </row>
    <row r="1830" spans="1:25">
      <c r="A1830" s="66" t="s">
        <v>500</v>
      </c>
      <c r="B1830" s="66" t="s">
        <v>499</v>
      </c>
      <c r="C1830" s="67"/>
      <c r="D1830" s="68"/>
      <c r="E1830" s="69"/>
      <c r="F1830" s="70"/>
      <c r="G1830" s="67"/>
      <c r="H1830" s="71"/>
      <c r="I1830" s="72"/>
      <c r="J1830" s="72"/>
      <c r="K1830" s="36"/>
      <c r="L1830" s="79"/>
      <c r="M1830" s="79"/>
      <c r="N1830" s="74"/>
      <c r="O1830" s="81" t="s">
        <v>622</v>
      </c>
      <c r="P1830" s="83">
        <v>41564.134791666664</v>
      </c>
      <c r="Q1830" s="81" t="s">
        <v>1893</v>
      </c>
      <c r="R1830" s="85" t="s">
        <v>2300</v>
      </c>
      <c r="S1830" s="81" t="s">
        <v>2384</v>
      </c>
      <c r="T1830" s="81" t="s">
        <v>2393</v>
      </c>
      <c r="U1830" s="83">
        <v>41564.134791666664</v>
      </c>
      <c r="V1830" s="85" t="s">
        <v>4079</v>
      </c>
      <c r="W1830" s="81"/>
      <c r="X1830" s="81"/>
      <c r="Y1830" s="84" t="s">
        <v>5894</v>
      </c>
    </row>
    <row r="1831" spans="1:25">
      <c r="A1831" s="66" t="s">
        <v>423</v>
      </c>
      <c r="B1831" s="66" t="s">
        <v>617</v>
      </c>
      <c r="C1831" s="67"/>
      <c r="D1831" s="68"/>
      <c r="E1831" s="69"/>
      <c r="F1831" s="70"/>
      <c r="G1831" s="67"/>
      <c r="H1831" s="71"/>
      <c r="I1831" s="72"/>
      <c r="J1831" s="72"/>
      <c r="K1831" s="36"/>
      <c r="L1831" s="79"/>
      <c r="M1831" s="79"/>
      <c r="N1831" s="74"/>
      <c r="O1831" s="81" t="s">
        <v>622</v>
      </c>
      <c r="P1831" s="83">
        <v>41564.027928240743</v>
      </c>
      <c r="Q1831" s="81" t="s">
        <v>1892</v>
      </c>
      <c r="R1831" s="81"/>
      <c r="S1831" s="81"/>
      <c r="T1831" s="81" t="s">
        <v>2393</v>
      </c>
      <c r="U1831" s="83">
        <v>41564.027928240743</v>
      </c>
      <c r="V1831" s="85" t="s">
        <v>4077</v>
      </c>
      <c r="W1831" s="81"/>
      <c r="X1831" s="81"/>
      <c r="Y1831" s="84" t="s">
        <v>5892</v>
      </c>
    </row>
    <row r="1832" spans="1:25">
      <c r="A1832" s="66" t="s">
        <v>423</v>
      </c>
      <c r="B1832" s="66" t="s">
        <v>617</v>
      </c>
      <c r="C1832" s="67"/>
      <c r="D1832" s="68"/>
      <c r="E1832" s="69"/>
      <c r="F1832" s="70"/>
      <c r="G1832" s="67"/>
      <c r="H1832" s="71"/>
      <c r="I1832" s="72"/>
      <c r="J1832" s="72"/>
      <c r="K1832" s="36"/>
      <c r="L1832" s="79"/>
      <c r="M1832" s="79"/>
      <c r="N1832" s="74"/>
      <c r="O1832" s="81" t="s">
        <v>622</v>
      </c>
      <c r="P1832" s="83">
        <v>41564.813125000001</v>
      </c>
      <c r="Q1832" s="81" t="s">
        <v>1894</v>
      </c>
      <c r="R1832" s="81"/>
      <c r="S1832" s="81"/>
      <c r="T1832" s="81" t="s">
        <v>2393</v>
      </c>
      <c r="U1832" s="83">
        <v>41564.813125000001</v>
      </c>
      <c r="V1832" s="85" t="s">
        <v>4080</v>
      </c>
      <c r="W1832" s="81"/>
      <c r="X1832" s="81"/>
      <c r="Y1832" s="84" t="s">
        <v>5895</v>
      </c>
    </row>
    <row r="1833" spans="1:25">
      <c r="A1833" s="66" t="s">
        <v>494</v>
      </c>
      <c r="B1833" s="66" t="s">
        <v>617</v>
      </c>
      <c r="C1833" s="67"/>
      <c r="D1833" s="68"/>
      <c r="E1833" s="69"/>
      <c r="F1833" s="70"/>
      <c r="G1833" s="67"/>
      <c r="H1833" s="71"/>
      <c r="I1833" s="72"/>
      <c r="J1833" s="72"/>
      <c r="K1833" s="36"/>
      <c r="L1833" s="79"/>
      <c r="M1833" s="79"/>
      <c r="N1833" s="74"/>
      <c r="O1833" s="81" t="s">
        <v>622</v>
      </c>
      <c r="P1833" s="83">
        <v>41564.02915509259</v>
      </c>
      <c r="Q1833" s="81" t="s">
        <v>1893</v>
      </c>
      <c r="R1833" s="85" t="s">
        <v>2300</v>
      </c>
      <c r="S1833" s="81" t="s">
        <v>2384</v>
      </c>
      <c r="T1833" s="81" t="s">
        <v>2393</v>
      </c>
      <c r="U1833" s="83">
        <v>41564.02915509259</v>
      </c>
      <c r="V1833" s="85" t="s">
        <v>4078</v>
      </c>
      <c r="W1833" s="81"/>
      <c r="X1833" s="81"/>
      <c r="Y1833" s="84" t="s">
        <v>5893</v>
      </c>
    </row>
    <row r="1834" spans="1:25">
      <c r="A1834" s="66" t="s">
        <v>500</v>
      </c>
      <c r="B1834" s="66" t="s">
        <v>617</v>
      </c>
      <c r="C1834" s="67"/>
      <c r="D1834" s="68"/>
      <c r="E1834" s="69"/>
      <c r="F1834" s="70"/>
      <c r="G1834" s="67"/>
      <c r="H1834" s="71"/>
      <c r="I1834" s="72"/>
      <c r="J1834" s="72"/>
      <c r="K1834" s="36"/>
      <c r="L1834" s="79"/>
      <c r="M1834" s="79"/>
      <c r="N1834" s="74"/>
      <c r="O1834" s="81" t="s">
        <v>622</v>
      </c>
      <c r="P1834" s="83">
        <v>41564.134791666664</v>
      </c>
      <c r="Q1834" s="81" t="s">
        <v>1893</v>
      </c>
      <c r="R1834" s="85" t="s">
        <v>2300</v>
      </c>
      <c r="S1834" s="81" t="s">
        <v>2384</v>
      </c>
      <c r="T1834" s="81" t="s">
        <v>2393</v>
      </c>
      <c r="U1834" s="83">
        <v>41564.134791666664</v>
      </c>
      <c r="V1834" s="85" t="s">
        <v>4079</v>
      </c>
      <c r="W1834" s="81"/>
      <c r="X1834" s="81"/>
      <c r="Y1834" s="84" t="s">
        <v>5894</v>
      </c>
    </row>
    <row r="1835" spans="1:25">
      <c r="A1835" s="66" t="s">
        <v>423</v>
      </c>
      <c r="B1835" s="66" t="s">
        <v>618</v>
      </c>
      <c r="C1835" s="67"/>
      <c r="D1835" s="68"/>
      <c r="E1835" s="69"/>
      <c r="F1835" s="70"/>
      <c r="G1835" s="67"/>
      <c r="H1835" s="71"/>
      <c r="I1835" s="72"/>
      <c r="J1835" s="72"/>
      <c r="K1835" s="36"/>
      <c r="L1835" s="79"/>
      <c r="M1835" s="79"/>
      <c r="N1835" s="74"/>
      <c r="O1835" s="81" t="s">
        <v>622</v>
      </c>
      <c r="P1835" s="83">
        <v>41564.027928240743</v>
      </c>
      <c r="Q1835" s="81" t="s">
        <v>1892</v>
      </c>
      <c r="R1835" s="81"/>
      <c r="S1835" s="81"/>
      <c r="T1835" s="81" t="s">
        <v>2393</v>
      </c>
      <c r="U1835" s="83">
        <v>41564.027928240743</v>
      </c>
      <c r="V1835" s="85" t="s">
        <v>4077</v>
      </c>
      <c r="W1835" s="81"/>
      <c r="X1835" s="81"/>
      <c r="Y1835" s="84" t="s">
        <v>5892</v>
      </c>
    </row>
    <row r="1836" spans="1:25">
      <c r="A1836" s="66" t="s">
        <v>494</v>
      </c>
      <c r="B1836" s="66" t="s">
        <v>618</v>
      </c>
      <c r="C1836" s="67"/>
      <c r="D1836" s="68"/>
      <c r="E1836" s="69"/>
      <c r="F1836" s="70"/>
      <c r="G1836" s="67"/>
      <c r="H1836" s="71"/>
      <c r="I1836" s="72"/>
      <c r="J1836" s="72"/>
      <c r="K1836" s="36"/>
      <c r="L1836" s="79"/>
      <c r="M1836" s="79"/>
      <c r="N1836" s="74"/>
      <c r="O1836" s="81" t="s">
        <v>622</v>
      </c>
      <c r="P1836" s="83">
        <v>41564.02915509259</v>
      </c>
      <c r="Q1836" s="81" t="s">
        <v>1893</v>
      </c>
      <c r="R1836" s="85" t="s">
        <v>2300</v>
      </c>
      <c r="S1836" s="81" t="s">
        <v>2384</v>
      </c>
      <c r="T1836" s="81" t="s">
        <v>2393</v>
      </c>
      <c r="U1836" s="83">
        <v>41564.02915509259</v>
      </c>
      <c r="V1836" s="85" t="s">
        <v>4078</v>
      </c>
      <c r="W1836" s="81"/>
      <c r="X1836" s="81"/>
      <c r="Y1836" s="84" t="s">
        <v>5893</v>
      </c>
    </row>
    <row r="1837" spans="1:25">
      <c r="A1837" s="66" t="s">
        <v>500</v>
      </c>
      <c r="B1837" s="66" t="s">
        <v>618</v>
      </c>
      <c r="C1837" s="67"/>
      <c r="D1837" s="68"/>
      <c r="E1837" s="69"/>
      <c r="F1837" s="70"/>
      <c r="G1837" s="67"/>
      <c r="H1837" s="71"/>
      <c r="I1837" s="72"/>
      <c r="J1837" s="72"/>
      <c r="K1837" s="36"/>
      <c r="L1837" s="79"/>
      <c r="M1837" s="79"/>
      <c r="N1837" s="74"/>
      <c r="O1837" s="81" t="s">
        <v>622</v>
      </c>
      <c r="P1837" s="83">
        <v>41564.134791666664</v>
      </c>
      <c r="Q1837" s="81" t="s">
        <v>1893</v>
      </c>
      <c r="R1837" s="85" t="s">
        <v>2300</v>
      </c>
      <c r="S1837" s="81" t="s">
        <v>2384</v>
      </c>
      <c r="T1837" s="81" t="s">
        <v>2393</v>
      </c>
      <c r="U1837" s="83">
        <v>41564.134791666664</v>
      </c>
      <c r="V1837" s="85" t="s">
        <v>4079</v>
      </c>
      <c r="W1837" s="81"/>
      <c r="X1837" s="81"/>
      <c r="Y1837" s="84" t="s">
        <v>5894</v>
      </c>
    </row>
    <row r="1838" spans="1:25">
      <c r="A1838" s="66" t="s">
        <v>423</v>
      </c>
      <c r="B1838" s="66" t="s">
        <v>619</v>
      </c>
      <c r="C1838" s="67"/>
      <c r="D1838" s="68"/>
      <c r="E1838" s="69"/>
      <c r="F1838" s="70"/>
      <c r="G1838" s="67"/>
      <c r="H1838" s="71"/>
      <c r="I1838" s="72"/>
      <c r="J1838" s="72"/>
      <c r="K1838" s="36"/>
      <c r="L1838" s="79"/>
      <c r="M1838" s="79"/>
      <c r="N1838" s="74"/>
      <c r="O1838" s="81" t="s">
        <v>622</v>
      </c>
      <c r="P1838" s="83">
        <v>41564.027928240743</v>
      </c>
      <c r="Q1838" s="81" t="s">
        <v>1892</v>
      </c>
      <c r="R1838" s="81"/>
      <c r="S1838" s="81"/>
      <c r="T1838" s="81" t="s">
        <v>2393</v>
      </c>
      <c r="U1838" s="83">
        <v>41564.027928240743</v>
      </c>
      <c r="V1838" s="85" t="s">
        <v>4077</v>
      </c>
      <c r="W1838" s="81"/>
      <c r="X1838" s="81"/>
      <c r="Y1838" s="84" t="s">
        <v>5892</v>
      </c>
    </row>
    <row r="1839" spans="1:25">
      <c r="A1839" s="66" t="s">
        <v>423</v>
      </c>
      <c r="B1839" s="66" t="s">
        <v>619</v>
      </c>
      <c r="C1839" s="67"/>
      <c r="D1839" s="68"/>
      <c r="E1839" s="69"/>
      <c r="F1839" s="70"/>
      <c r="G1839" s="67"/>
      <c r="H1839" s="71"/>
      <c r="I1839" s="72"/>
      <c r="J1839" s="72"/>
      <c r="K1839" s="36"/>
      <c r="L1839" s="79"/>
      <c r="M1839" s="79"/>
      <c r="N1839" s="74"/>
      <c r="O1839" s="81" t="s">
        <v>622</v>
      </c>
      <c r="P1839" s="83">
        <v>41564.813125000001</v>
      </c>
      <c r="Q1839" s="81" t="s">
        <v>1894</v>
      </c>
      <c r="R1839" s="81"/>
      <c r="S1839" s="81"/>
      <c r="T1839" s="81" t="s">
        <v>2393</v>
      </c>
      <c r="U1839" s="83">
        <v>41564.813125000001</v>
      </c>
      <c r="V1839" s="85" t="s">
        <v>4080</v>
      </c>
      <c r="W1839" s="81"/>
      <c r="X1839" s="81"/>
      <c r="Y1839" s="84" t="s">
        <v>5895</v>
      </c>
    </row>
    <row r="1840" spans="1:25">
      <c r="A1840" s="66" t="s">
        <v>423</v>
      </c>
      <c r="B1840" s="66" t="s">
        <v>619</v>
      </c>
      <c r="C1840" s="67"/>
      <c r="D1840" s="68"/>
      <c r="E1840" s="69"/>
      <c r="F1840" s="70"/>
      <c r="G1840" s="67"/>
      <c r="H1840" s="71"/>
      <c r="I1840" s="72"/>
      <c r="J1840" s="72"/>
      <c r="K1840" s="36"/>
      <c r="L1840" s="79"/>
      <c r="M1840" s="79"/>
      <c r="N1840" s="74"/>
      <c r="O1840" s="81" t="s">
        <v>622</v>
      </c>
      <c r="P1840" s="83">
        <v>41564.872939814813</v>
      </c>
      <c r="Q1840" s="81" t="s">
        <v>1895</v>
      </c>
      <c r="R1840" s="81"/>
      <c r="S1840" s="81"/>
      <c r="T1840" s="81" t="s">
        <v>2393</v>
      </c>
      <c r="U1840" s="83">
        <v>41564.872939814813</v>
      </c>
      <c r="V1840" s="85" t="s">
        <v>4081</v>
      </c>
      <c r="W1840" s="81"/>
      <c r="X1840" s="81"/>
      <c r="Y1840" s="84" t="s">
        <v>5896</v>
      </c>
    </row>
    <row r="1841" spans="1:25">
      <c r="A1841" s="66" t="s">
        <v>494</v>
      </c>
      <c r="B1841" s="66" t="s">
        <v>619</v>
      </c>
      <c r="C1841" s="67"/>
      <c r="D1841" s="68"/>
      <c r="E1841" s="69"/>
      <c r="F1841" s="70"/>
      <c r="G1841" s="67"/>
      <c r="H1841" s="71"/>
      <c r="I1841" s="72"/>
      <c r="J1841" s="72"/>
      <c r="K1841" s="36"/>
      <c r="L1841" s="79"/>
      <c r="M1841" s="79"/>
      <c r="N1841" s="74"/>
      <c r="O1841" s="81" t="s">
        <v>622</v>
      </c>
      <c r="P1841" s="83">
        <v>41564.02915509259</v>
      </c>
      <c r="Q1841" s="81" t="s">
        <v>1893</v>
      </c>
      <c r="R1841" s="85" t="s">
        <v>2300</v>
      </c>
      <c r="S1841" s="81" t="s">
        <v>2384</v>
      </c>
      <c r="T1841" s="81" t="s">
        <v>2393</v>
      </c>
      <c r="U1841" s="83">
        <v>41564.02915509259</v>
      </c>
      <c r="V1841" s="85" t="s">
        <v>4078</v>
      </c>
      <c r="W1841" s="81"/>
      <c r="X1841" s="81"/>
      <c r="Y1841" s="84" t="s">
        <v>5893</v>
      </c>
    </row>
    <row r="1842" spans="1:25">
      <c r="A1842" s="66" t="s">
        <v>500</v>
      </c>
      <c r="B1842" s="66" t="s">
        <v>619</v>
      </c>
      <c r="C1842" s="67"/>
      <c r="D1842" s="68"/>
      <c r="E1842" s="69"/>
      <c r="F1842" s="70"/>
      <c r="G1842" s="67"/>
      <c r="H1842" s="71"/>
      <c r="I1842" s="72"/>
      <c r="J1842" s="72"/>
      <c r="K1842" s="36"/>
      <c r="L1842" s="79"/>
      <c r="M1842" s="79"/>
      <c r="N1842" s="74"/>
      <c r="O1842" s="81" t="s">
        <v>622</v>
      </c>
      <c r="P1842" s="83">
        <v>41564.134791666664</v>
      </c>
      <c r="Q1842" s="81" t="s">
        <v>1893</v>
      </c>
      <c r="R1842" s="85" t="s">
        <v>2300</v>
      </c>
      <c r="S1842" s="81" t="s">
        <v>2384</v>
      </c>
      <c r="T1842" s="81" t="s">
        <v>2393</v>
      </c>
      <c r="U1842" s="83">
        <v>41564.134791666664</v>
      </c>
      <c r="V1842" s="85" t="s">
        <v>4079</v>
      </c>
      <c r="W1842" s="81"/>
      <c r="X1842" s="81"/>
      <c r="Y1842" s="84" t="s">
        <v>5894</v>
      </c>
    </row>
    <row r="1843" spans="1:25">
      <c r="A1843" s="66" t="s">
        <v>222</v>
      </c>
      <c r="B1843" s="66" t="s">
        <v>222</v>
      </c>
      <c r="C1843" s="67"/>
      <c r="D1843" s="68"/>
      <c r="E1843" s="69"/>
      <c r="F1843" s="70"/>
      <c r="G1843" s="67"/>
      <c r="H1843" s="71"/>
      <c r="I1843" s="72"/>
      <c r="J1843" s="72"/>
      <c r="K1843" s="36"/>
      <c r="L1843" s="79"/>
      <c r="M1843" s="79"/>
      <c r="N1843" s="74"/>
      <c r="O1843" s="81" t="s">
        <v>179</v>
      </c>
      <c r="P1843" s="83">
        <v>41564.494097222225</v>
      </c>
      <c r="Q1843" s="81" t="s">
        <v>1896</v>
      </c>
      <c r="R1843" s="81"/>
      <c r="S1843" s="81"/>
      <c r="T1843" s="81" t="s">
        <v>2393</v>
      </c>
      <c r="U1843" s="83">
        <v>41564.494097222225</v>
      </c>
      <c r="V1843" s="85" t="s">
        <v>4082</v>
      </c>
      <c r="W1843" s="81"/>
      <c r="X1843" s="81"/>
      <c r="Y1843" s="84" t="s">
        <v>5897</v>
      </c>
    </row>
    <row r="1844" spans="1:25">
      <c r="A1844" s="66" t="s">
        <v>334</v>
      </c>
      <c r="B1844" s="66" t="s">
        <v>222</v>
      </c>
      <c r="C1844" s="67"/>
      <c r="D1844" s="68"/>
      <c r="E1844" s="69"/>
      <c r="F1844" s="70"/>
      <c r="G1844" s="67"/>
      <c r="H1844" s="71"/>
      <c r="I1844" s="72"/>
      <c r="J1844" s="72"/>
      <c r="K1844" s="36"/>
      <c r="L1844" s="79"/>
      <c r="M1844" s="79"/>
      <c r="N1844" s="74"/>
      <c r="O1844" s="81" t="s">
        <v>622</v>
      </c>
      <c r="P1844" s="83">
        <v>41563.742199074077</v>
      </c>
      <c r="Q1844" s="81" t="s">
        <v>1897</v>
      </c>
      <c r="R1844" s="81"/>
      <c r="S1844" s="81"/>
      <c r="T1844" s="81" t="s">
        <v>2393</v>
      </c>
      <c r="U1844" s="83">
        <v>41563.742199074077</v>
      </c>
      <c r="V1844" s="85" t="s">
        <v>4083</v>
      </c>
      <c r="W1844" s="81"/>
      <c r="X1844" s="81"/>
      <c r="Y1844" s="84" t="s">
        <v>5898</v>
      </c>
    </row>
    <row r="1845" spans="1:25">
      <c r="A1845" s="66" t="s">
        <v>500</v>
      </c>
      <c r="B1845" s="66" t="s">
        <v>222</v>
      </c>
      <c r="C1845" s="67"/>
      <c r="D1845" s="68"/>
      <c r="E1845" s="69"/>
      <c r="F1845" s="70"/>
      <c r="G1845" s="67"/>
      <c r="H1845" s="71"/>
      <c r="I1845" s="72"/>
      <c r="J1845" s="72"/>
      <c r="K1845" s="36"/>
      <c r="L1845" s="79"/>
      <c r="M1845" s="79"/>
      <c r="N1845" s="74"/>
      <c r="O1845" s="81" t="s">
        <v>622</v>
      </c>
      <c r="P1845" s="83">
        <v>41564.514999999999</v>
      </c>
      <c r="Q1845" s="81" t="s">
        <v>1898</v>
      </c>
      <c r="R1845" s="81"/>
      <c r="S1845" s="81"/>
      <c r="T1845" s="81" t="s">
        <v>2393</v>
      </c>
      <c r="U1845" s="83">
        <v>41564.514999999999</v>
      </c>
      <c r="V1845" s="85" t="s">
        <v>4084</v>
      </c>
      <c r="W1845" s="81"/>
      <c r="X1845" s="81"/>
      <c r="Y1845" s="84" t="s">
        <v>5899</v>
      </c>
    </row>
    <row r="1846" spans="1:25">
      <c r="A1846" s="66" t="s">
        <v>413</v>
      </c>
      <c r="B1846" s="66" t="s">
        <v>497</v>
      </c>
      <c r="C1846" s="67"/>
      <c r="D1846" s="68"/>
      <c r="E1846" s="69"/>
      <c r="F1846" s="70"/>
      <c r="G1846" s="67"/>
      <c r="H1846" s="71"/>
      <c r="I1846" s="72"/>
      <c r="J1846" s="72"/>
      <c r="K1846" s="36"/>
      <c r="L1846" s="79"/>
      <c r="M1846" s="79"/>
      <c r="N1846" s="74"/>
      <c r="O1846" s="81" t="s">
        <v>622</v>
      </c>
      <c r="P1846" s="83">
        <v>41564.595497685186</v>
      </c>
      <c r="Q1846" s="81" t="s">
        <v>1425</v>
      </c>
      <c r="R1846" s="81"/>
      <c r="S1846" s="81"/>
      <c r="T1846" s="81" t="s">
        <v>2393</v>
      </c>
      <c r="U1846" s="83">
        <v>41564.595497685186</v>
      </c>
      <c r="V1846" s="85" t="s">
        <v>3469</v>
      </c>
      <c r="W1846" s="81"/>
      <c r="X1846" s="81"/>
      <c r="Y1846" s="84" t="s">
        <v>5284</v>
      </c>
    </row>
    <row r="1847" spans="1:25">
      <c r="A1847" s="66" t="s">
        <v>423</v>
      </c>
      <c r="B1847" s="66" t="s">
        <v>497</v>
      </c>
      <c r="C1847" s="67"/>
      <c r="D1847" s="68"/>
      <c r="E1847" s="69"/>
      <c r="F1847" s="70"/>
      <c r="G1847" s="67"/>
      <c r="H1847" s="71"/>
      <c r="I1847" s="72"/>
      <c r="J1847" s="72"/>
      <c r="K1847" s="36"/>
      <c r="L1847" s="79"/>
      <c r="M1847" s="79"/>
      <c r="N1847" s="74"/>
      <c r="O1847" s="81" t="s">
        <v>622</v>
      </c>
      <c r="P1847" s="83">
        <v>41564.47855324074</v>
      </c>
      <c r="Q1847" s="81" t="s">
        <v>1899</v>
      </c>
      <c r="R1847" s="81"/>
      <c r="S1847" s="81"/>
      <c r="T1847" s="81" t="s">
        <v>2440</v>
      </c>
      <c r="U1847" s="83">
        <v>41564.47855324074</v>
      </c>
      <c r="V1847" s="85" t="s">
        <v>4085</v>
      </c>
      <c r="W1847" s="81"/>
      <c r="X1847" s="81"/>
      <c r="Y1847" s="84" t="s">
        <v>5900</v>
      </c>
    </row>
    <row r="1848" spans="1:25">
      <c r="A1848" s="66" t="s">
        <v>423</v>
      </c>
      <c r="B1848" s="66" t="s">
        <v>497</v>
      </c>
      <c r="C1848" s="67"/>
      <c r="D1848" s="68"/>
      <c r="E1848" s="69"/>
      <c r="F1848" s="70"/>
      <c r="G1848" s="67"/>
      <c r="H1848" s="71"/>
      <c r="I1848" s="72"/>
      <c r="J1848" s="72"/>
      <c r="K1848" s="36"/>
      <c r="L1848" s="79"/>
      <c r="M1848" s="79"/>
      <c r="N1848" s="74"/>
      <c r="O1848" s="81" t="s">
        <v>622</v>
      </c>
      <c r="P1848" s="83">
        <v>41564.520127314812</v>
      </c>
      <c r="Q1848" s="81" t="s">
        <v>1900</v>
      </c>
      <c r="R1848" s="81"/>
      <c r="S1848" s="81"/>
      <c r="T1848" s="81" t="s">
        <v>2395</v>
      </c>
      <c r="U1848" s="83">
        <v>41564.520127314812</v>
      </c>
      <c r="V1848" s="85" t="s">
        <v>4086</v>
      </c>
      <c r="W1848" s="81"/>
      <c r="X1848" s="81"/>
      <c r="Y1848" s="84" t="s">
        <v>5901</v>
      </c>
    </row>
    <row r="1849" spans="1:25">
      <c r="A1849" s="66" t="s">
        <v>423</v>
      </c>
      <c r="B1849" s="66" t="s">
        <v>497</v>
      </c>
      <c r="C1849" s="67"/>
      <c r="D1849" s="68"/>
      <c r="E1849" s="69"/>
      <c r="F1849" s="70"/>
      <c r="G1849" s="67"/>
      <c r="H1849" s="71"/>
      <c r="I1849" s="72"/>
      <c r="J1849" s="72"/>
      <c r="K1849" s="36"/>
      <c r="L1849" s="79"/>
      <c r="M1849" s="79"/>
      <c r="N1849" s="74"/>
      <c r="O1849" s="81" t="s">
        <v>622</v>
      </c>
      <c r="P1849" s="83">
        <v>41564.521585648145</v>
      </c>
      <c r="Q1849" s="81" t="s">
        <v>1901</v>
      </c>
      <c r="R1849" s="81"/>
      <c r="S1849" s="81"/>
      <c r="T1849" s="81" t="s">
        <v>2393</v>
      </c>
      <c r="U1849" s="83">
        <v>41564.521585648145</v>
      </c>
      <c r="V1849" s="85" t="s">
        <v>4087</v>
      </c>
      <c r="W1849" s="81"/>
      <c r="X1849" s="81"/>
      <c r="Y1849" s="84" t="s">
        <v>5902</v>
      </c>
    </row>
    <row r="1850" spans="1:25">
      <c r="A1850" s="66" t="s">
        <v>423</v>
      </c>
      <c r="B1850" s="66" t="s">
        <v>497</v>
      </c>
      <c r="C1850" s="67"/>
      <c r="D1850" s="68"/>
      <c r="E1850" s="69"/>
      <c r="F1850" s="70"/>
      <c r="G1850" s="67"/>
      <c r="H1850" s="71"/>
      <c r="I1850" s="72"/>
      <c r="J1850" s="72"/>
      <c r="K1850" s="36"/>
      <c r="L1850" s="79"/>
      <c r="M1850" s="79"/>
      <c r="N1850" s="74"/>
      <c r="O1850" s="81" t="s">
        <v>622</v>
      </c>
      <c r="P1850" s="83">
        <v>41564.530925925923</v>
      </c>
      <c r="Q1850" s="81" t="s">
        <v>1767</v>
      </c>
      <c r="R1850" s="81"/>
      <c r="S1850" s="81"/>
      <c r="T1850" s="81" t="s">
        <v>2442</v>
      </c>
      <c r="U1850" s="83">
        <v>41564.530925925923</v>
      </c>
      <c r="V1850" s="85" t="s">
        <v>3894</v>
      </c>
      <c r="W1850" s="81"/>
      <c r="X1850" s="81"/>
      <c r="Y1850" s="84" t="s">
        <v>5709</v>
      </c>
    </row>
    <row r="1851" spans="1:25">
      <c r="A1851" s="66" t="s">
        <v>423</v>
      </c>
      <c r="B1851" s="66" t="s">
        <v>497</v>
      </c>
      <c r="C1851" s="67"/>
      <c r="D1851" s="68"/>
      <c r="E1851" s="69"/>
      <c r="F1851" s="70"/>
      <c r="G1851" s="67"/>
      <c r="H1851" s="71"/>
      <c r="I1851" s="72"/>
      <c r="J1851" s="72"/>
      <c r="K1851" s="36"/>
      <c r="L1851" s="79"/>
      <c r="M1851" s="79"/>
      <c r="N1851" s="74"/>
      <c r="O1851" s="81" t="s">
        <v>622</v>
      </c>
      <c r="P1851" s="83">
        <v>41564.532002314816</v>
      </c>
      <c r="Q1851" s="81" t="s">
        <v>1222</v>
      </c>
      <c r="R1851" s="81"/>
      <c r="S1851" s="81"/>
      <c r="T1851" s="81" t="s">
        <v>2481</v>
      </c>
      <c r="U1851" s="83">
        <v>41564.532002314816</v>
      </c>
      <c r="V1851" s="85" t="s">
        <v>3231</v>
      </c>
      <c r="W1851" s="81"/>
      <c r="X1851" s="81"/>
      <c r="Y1851" s="84" t="s">
        <v>5046</v>
      </c>
    </row>
    <row r="1852" spans="1:25">
      <c r="A1852" s="66" t="s">
        <v>423</v>
      </c>
      <c r="B1852" s="66" t="s">
        <v>497</v>
      </c>
      <c r="C1852" s="67"/>
      <c r="D1852" s="68"/>
      <c r="E1852" s="69"/>
      <c r="F1852" s="70"/>
      <c r="G1852" s="67"/>
      <c r="H1852" s="71"/>
      <c r="I1852" s="72"/>
      <c r="J1852" s="72"/>
      <c r="K1852" s="36"/>
      <c r="L1852" s="79"/>
      <c r="M1852" s="79"/>
      <c r="N1852" s="74"/>
      <c r="O1852" s="81" t="s">
        <v>622</v>
      </c>
      <c r="P1852" s="83">
        <v>41564.581574074073</v>
      </c>
      <c r="Q1852" s="81" t="s">
        <v>1425</v>
      </c>
      <c r="R1852" s="81"/>
      <c r="S1852" s="81"/>
      <c r="T1852" s="81" t="s">
        <v>2393</v>
      </c>
      <c r="U1852" s="83">
        <v>41564.581574074073</v>
      </c>
      <c r="V1852" s="85" t="s">
        <v>3470</v>
      </c>
      <c r="W1852" s="81"/>
      <c r="X1852" s="81"/>
      <c r="Y1852" s="84" t="s">
        <v>5285</v>
      </c>
    </row>
    <row r="1853" spans="1:25">
      <c r="A1853" s="66" t="s">
        <v>423</v>
      </c>
      <c r="B1853" s="66" t="s">
        <v>497</v>
      </c>
      <c r="C1853" s="67"/>
      <c r="D1853" s="68"/>
      <c r="E1853" s="69"/>
      <c r="F1853" s="70"/>
      <c r="G1853" s="67"/>
      <c r="H1853" s="71"/>
      <c r="I1853" s="72"/>
      <c r="J1853" s="72"/>
      <c r="K1853" s="36"/>
      <c r="L1853" s="79"/>
      <c r="M1853" s="79"/>
      <c r="N1853" s="74"/>
      <c r="O1853" s="81" t="s">
        <v>622</v>
      </c>
      <c r="P1853" s="83">
        <v>41564.581643518519</v>
      </c>
      <c r="Q1853" s="81" t="s">
        <v>1773</v>
      </c>
      <c r="R1853" s="81"/>
      <c r="S1853" s="81"/>
      <c r="T1853" s="81" t="s">
        <v>2393</v>
      </c>
      <c r="U1853" s="83">
        <v>41564.581643518519</v>
      </c>
      <c r="V1853" s="85" t="s">
        <v>3902</v>
      </c>
      <c r="W1853" s="81"/>
      <c r="X1853" s="81"/>
      <c r="Y1853" s="84" t="s">
        <v>5717</v>
      </c>
    </row>
    <row r="1854" spans="1:25">
      <c r="A1854" s="66" t="s">
        <v>423</v>
      </c>
      <c r="B1854" s="66" t="s">
        <v>497</v>
      </c>
      <c r="C1854" s="67"/>
      <c r="D1854" s="68"/>
      <c r="E1854" s="69"/>
      <c r="F1854" s="70"/>
      <c r="G1854" s="67"/>
      <c r="H1854" s="71"/>
      <c r="I1854" s="72"/>
      <c r="J1854" s="72"/>
      <c r="K1854" s="36"/>
      <c r="L1854" s="79"/>
      <c r="M1854" s="79"/>
      <c r="N1854" s="74"/>
      <c r="O1854" s="81" t="s">
        <v>622</v>
      </c>
      <c r="P1854" s="83">
        <v>41566.573576388888</v>
      </c>
      <c r="Q1854" s="81" t="s">
        <v>1902</v>
      </c>
      <c r="R1854" s="81"/>
      <c r="S1854" s="81"/>
      <c r="T1854" s="81" t="s">
        <v>2393</v>
      </c>
      <c r="U1854" s="83">
        <v>41566.573576388888</v>
      </c>
      <c r="V1854" s="85" t="s">
        <v>4088</v>
      </c>
      <c r="W1854" s="81"/>
      <c r="X1854" s="81"/>
      <c r="Y1854" s="84" t="s">
        <v>5903</v>
      </c>
    </row>
    <row r="1855" spans="1:25">
      <c r="A1855" s="66" t="s">
        <v>423</v>
      </c>
      <c r="B1855" s="66" t="s">
        <v>497</v>
      </c>
      <c r="C1855" s="67"/>
      <c r="D1855" s="68"/>
      <c r="E1855" s="69"/>
      <c r="F1855" s="70"/>
      <c r="G1855" s="67"/>
      <c r="H1855" s="71"/>
      <c r="I1855" s="72"/>
      <c r="J1855" s="72"/>
      <c r="K1855" s="36"/>
      <c r="L1855" s="79"/>
      <c r="M1855" s="79"/>
      <c r="N1855" s="74"/>
      <c r="O1855" s="81" t="s">
        <v>622</v>
      </c>
      <c r="P1855" s="83">
        <v>41566.72855324074</v>
      </c>
      <c r="Q1855" s="81" t="s">
        <v>883</v>
      </c>
      <c r="R1855" s="81"/>
      <c r="S1855" s="81"/>
      <c r="T1855" s="81" t="s">
        <v>2393</v>
      </c>
      <c r="U1855" s="83">
        <v>41566.72855324074</v>
      </c>
      <c r="V1855" s="85" t="s">
        <v>3691</v>
      </c>
      <c r="W1855" s="81"/>
      <c r="X1855" s="81"/>
      <c r="Y1855" s="84" t="s">
        <v>5506</v>
      </c>
    </row>
    <row r="1856" spans="1:25">
      <c r="A1856" s="66" t="s">
        <v>497</v>
      </c>
      <c r="B1856" s="66" t="s">
        <v>423</v>
      </c>
      <c r="C1856" s="67"/>
      <c r="D1856" s="68"/>
      <c r="E1856" s="69"/>
      <c r="F1856" s="70"/>
      <c r="G1856" s="67"/>
      <c r="H1856" s="71"/>
      <c r="I1856" s="72"/>
      <c r="J1856" s="72"/>
      <c r="K1856" s="36"/>
      <c r="L1856" s="79"/>
      <c r="M1856" s="79"/>
      <c r="N1856" s="74"/>
      <c r="O1856" s="81" t="s">
        <v>622</v>
      </c>
      <c r="P1856" s="83">
        <v>41564.64025462963</v>
      </c>
      <c r="Q1856" s="81" t="s">
        <v>1903</v>
      </c>
      <c r="R1856" s="81"/>
      <c r="S1856" s="81"/>
      <c r="T1856" s="81" t="s">
        <v>2393</v>
      </c>
      <c r="U1856" s="83">
        <v>41564.64025462963</v>
      </c>
      <c r="V1856" s="85" t="s">
        <v>4089</v>
      </c>
      <c r="W1856" s="81"/>
      <c r="X1856" s="81"/>
      <c r="Y1856" s="84" t="s">
        <v>5904</v>
      </c>
    </row>
    <row r="1857" spans="1:25">
      <c r="A1857" s="66" t="s">
        <v>497</v>
      </c>
      <c r="B1857" s="66" t="s">
        <v>494</v>
      </c>
      <c r="C1857" s="67"/>
      <c r="D1857" s="68"/>
      <c r="E1857" s="69"/>
      <c r="F1857" s="70"/>
      <c r="G1857" s="67"/>
      <c r="H1857" s="71"/>
      <c r="I1857" s="72"/>
      <c r="J1857" s="72"/>
      <c r="K1857" s="36"/>
      <c r="L1857" s="79"/>
      <c r="M1857" s="79"/>
      <c r="N1857" s="74"/>
      <c r="O1857" s="81" t="s">
        <v>622</v>
      </c>
      <c r="P1857" s="83">
        <v>41565.545219907406</v>
      </c>
      <c r="Q1857" s="81" t="s">
        <v>772</v>
      </c>
      <c r="R1857" s="85" t="s">
        <v>2163</v>
      </c>
      <c r="S1857" s="81" t="s">
        <v>2349</v>
      </c>
      <c r="T1857" s="81" t="s">
        <v>2393</v>
      </c>
      <c r="U1857" s="83">
        <v>41565.545219907406</v>
      </c>
      <c r="V1857" s="85" t="s">
        <v>4090</v>
      </c>
      <c r="W1857" s="81"/>
      <c r="X1857" s="81"/>
      <c r="Y1857" s="84" t="s">
        <v>5905</v>
      </c>
    </row>
    <row r="1858" spans="1:25">
      <c r="A1858" s="66" t="s">
        <v>494</v>
      </c>
      <c r="B1858" s="66" t="s">
        <v>497</v>
      </c>
      <c r="C1858" s="67"/>
      <c r="D1858" s="68"/>
      <c r="E1858" s="69"/>
      <c r="F1858" s="70"/>
      <c r="G1858" s="67"/>
      <c r="H1858" s="71"/>
      <c r="I1858" s="72"/>
      <c r="J1858" s="72"/>
      <c r="K1858" s="36"/>
      <c r="L1858" s="79"/>
      <c r="M1858" s="79"/>
      <c r="N1858" s="74"/>
      <c r="O1858" s="81" t="s">
        <v>622</v>
      </c>
      <c r="P1858" s="83">
        <v>41564.548981481479</v>
      </c>
      <c r="Q1858" s="81" t="s">
        <v>1776</v>
      </c>
      <c r="R1858" s="81"/>
      <c r="S1858" s="81"/>
      <c r="T1858" s="81" t="s">
        <v>2393</v>
      </c>
      <c r="U1858" s="83">
        <v>41564.548981481479</v>
      </c>
      <c r="V1858" s="85" t="s">
        <v>3905</v>
      </c>
      <c r="W1858" s="81"/>
      <c r="X1858" s="81"/>
      <c r="Y1858" s="84" t="s">
        <v>5720</v>
      </c>
    </row>
    <row r="1859" spans="1:25">
      <c r="A1859" s="66" t="s">
        <v>494</v>
      </c>
      <c r="B1859" s="66" t="s">
        <v>497</v>
      </c>
      <c r="C1859" s="67"/>
      <c r="D1859" s="68"/>
      <c r="E1859" s="69"/>
      <c r="F1859" s="70"/>
      <c r="G1859" s="67"/>
      <c r="H1859" s="71"/>
      <c r="I1859" s="72"/>
      <c r="J1859" s="72"/>
      <c r="K1859" s="36"/>
      <c r="L1859" s="79"/>
      <c r="M1859" s="79"/>
      <c r="N1859" s="74"/>
      <c r="O1859" s="81" t="s">
        <v>622</v>
      </c>
      <c r="P1859" s="83">
        <v>41566.062777777777</v>
      </c>
      <c r="Q1859" s="81" t="s">
        <v>1848</v>
      </c>
      <c r="R1859" s="81"/>
      <c r="S1859" s="81"/>
      <c r="T1859" s="81" t="s">
        <v>2393</v>
      </c>
      <c r="U1859" s="83">
        <v>41566.062777777777</v>
      </c>
      <c r="V1859" s="85" t="s">
        <v>4003</v>
      </c>
      <c r="W1859" s="81"/>
      <c r="X1859" s="81"/>
      <c r="Y1859" s="84" t="s">
        <v>5818</v>
      </c>
    </row>
    <row r="1860" spans="1:25">
      <c r="A1860" s="66" t="s">
        <v>494</v>
      </c>
      <c r="B1860" s="66" t="s">
        <v>497</v>
      </c>
      <c r="C1860" s="67"/>
      <c r="D1860" s="68"/>
      <c r="E1860" s="69"/>
      <c r="F1860" s="70"/>
      <c r="G1860" s="67"/>
      <c r="H1860" s="71"/>
      <c r="I1860" s="72"/>
      <c r="J1860" s="72"/>
      <c r="K1860" s="36"/>
      <c r="L1860" s="79"/>
      <c r="M1860" s="79"/>
      <c r="N1860" s="74"/>
      <c r="O1860" s="81" t="s">
        <v>622</v>
      </c>
      <c r="P1860" s="83">
        <v>41566.063287037039</v>
      </c>
      <c r="Q1860" s="81" t="s">
        <v>830</v>
      </c>
      <c r="R1860" s="85" t="s">
        <v>2173</v>
      </c>
      <c r="S1860" s="81" t="s">
        <v>2352</v>
      </c>
      <c r="T1860" s="81" t="s">
        <v>2426</v>
      </c>
      <c r="U1860" s="83">
        <v>41566.063287037039</v>
      </c>
      <c r="V1860" s="85" t="s">
        <v>4055</v>
      </c>
      <c r="W1860" s="81"/>
      <c r="X1860" s="81"/>
      <c r="Y1860" s="84" t="s">
        <v>5870</v>
      </c>
    </row>
    <row r="1861" spans="1:25">
      <c r="A1861" s="66" t="s">
        <v>500</v>
      </c>
      <c r="B1861" s="66" t="s">
        <v>497</v>
      </c>
      <c r="C1861" s="67"/>
      <c r="D1861" s="68"/>
      <c r="E1861" s="69"/>
      <c r="F1861" s="70"/>
      <c r="G1861" s="67"/>
      <c r="H1861" s="71"/>
      <c r="I1861" s="72"/>
      <c r="J1861" s="72"/>
      <c r="K1861" s="36"/>
      <c r="L1861" s="79"/>
      <c r="M1861" s="79"/>
      <c r="N1861" s="74"/>
      <c r="O1861" s="81" t="s">
        <v>622</v>
      </c>
      <c r="P1861" s="83">
        <v>41564.52238425926</v>
      </c>
      <c r="Q1861" s="81" t="s">
        <v>1130</v>
      </c>
      <c r="R1861" s="81"/>
      <c r="S1861" s="81"/>
      <c r="T1861" s="81" t="s">
        <v>2393</v>
      </c>
      <c r="U1861" s="83">
        <v>41564.52238425926</v>
      </c>
      <c r="V1861" s="85" t="s">
        <v>4091</v>
      </c>
      <c r="W1861" s="81"/>
      <c r="X1861" s="81"/>
      <c r="Y1861" s="84" t="s">
        <v>5906</v>
      </c>
    </row>
    <row r="1862" spans="1:25">
      <c r="A1862" s="66" t="s">
        <v>501</v>
      </c>
      <c r="B1862" s="66" t="s">
        <v>399</v>
      </c>
      <c r="C1862" s="67"/>
      <c r="D1862" s="68"/>
      <c r="E1862" s="69"/>
      <c r="F1862" s="70"/>
      <c r="G1862" s="67"/>
      <c r="H1862" s="71"/>
      <c r="I1862" s="72"/>
      <c r="J1862" s="72"/>
      <c r="K1862" s="36"/>
      <c r="L1862" s="79"/>
      <c r="M1862" s="79"/>
      <c r="N1862" s="74"/>
      <c r="O1862" s="81" t="s">
        <v>622</v>
      </c>
      <c r="P1862" s="83">
        <v>41566.471377314818</v>
      </c>
      <c r="Q1862" s="81" t="s">
        <v>1904</v>
      </c>
      <c r="R1862" s="81"/>
      <c r="S1862" s="81"/>
      <c r="T1862" s="81" t="s">
        <v>2393</v>
      </c>
      <c r="U1862" s="83">
        <v>41566.471377314818</v>
      </c>
      <c r="V1862" s="85" t="s">
        <v>4092</v>
      </c>
      <c r="W1862" s="81"/>
      <c r="X1862" s="81"/>
      <c r="Y1862" s="84" t="s">
        <v>5907</v>
      </c>
    </row>
    <row r="1863" spans="1:25">
      <c r="A1863" s="66" t="s">
        <v>501</v>
      </c>
      <c r="B1863" s="66" t="s">
        <v>399</v>
      </c>
      <c r="C1863" s="67"/>
      <c r="D1863" s="68"/>
      <c r="E1863" s="69"/>
      <c r="F1863" s="70"/>
      <c r="G1863" s="67"/>
      <c r="H1863" s="71"/>
      <c r="I1863" s="72"/>
      <c r="J1863" s="72"/>
      <c r="K1863" s="36"/>
      <c r="L1863" s="79"/>
      <c r="M1863" s="79"/>
      <c r="N1863" s="74"/>
      <c r="O1863" s="81" t="s">
        <v>622</v>
      </c>
      <c r="P1863" s="83">
        <v>41566.622696759259</v>
      </c>
      <c r="Q1863" s="81" t="s">
        <v>1905</v>
      </c>
      <c r="R1863" s="81"/>
      <c r="S1863" s="81"/>
      <c r="T1863" s="81" t="s">
        <v>2393</v>
      </c>
      <c r="U1863" s="83">
        <v>41566.622696759259</v>
      </c>
      <c r="V1863" s="85" t="s">
        <v>4093</v>
      </c>
      <c r="W1863" s="81"/>
      <c r="X1863" s="81"/>
      <c r="Y1863" s="84" t="s">
        <v>5908</v>
      </c>
    </row>
    <row r="1864" spans="1:25">
      <c r="A1864" s="66" t="s">
        <v>358</v>
      </c>
      <c r="B1864" s="66" t="s">
        <v>399</v>
      </c>
      <c r="C1864" s="67"/>
      <c r="D1864" s="68"/>
      <c r="E1864" s="69"/>
      <c r="F1864" s="70"/>
      <c r="G1864" s="67"/>
      <c r="H1864" s="71"/>
      <c r="I1864" s="72"/>
      <c r="J1864" s="72"/>
      <c r="K1864" s="36"/>
      <c r="L1864" s="79"/>
      <c r="M1864" s="79"/>
      <c r="N1864" s="74"/>
      <c r="O1864" s="81" t="s">
        <v>621</v>
      </c>
      <c r="P1864" s="83">
        <v>41566.553414351853</v>
      </c>
      <c r="Q1864" s="81" t="s">
        <v>1906</v>
      </c>
      <c r="R1864" s="85" t="s">
        <v>2301</v>
      </c>
      <c r="S1864" s="81" t="s">
        <v>2385</v>
      </c>
      <c r="T1864" s="81" t="s">
        <v>2393</v>
      </c>
      <c r="U1864" s="83">
        <v>41566.553414351853</v>
      </c>
      <c r="V1864" s="85" t="s">
        <v>4094</v>
      </c>
      <c r="W1864" s="81"/>
      <c r="X1864" s="81"/>
      <c r="Y1864" s="84" t="s">
        <v>5909</v>
      </c>
    </row>
    <row r="1865" spans="1:25">
      <c r="A1865" s="66" t="s">
        <v>399</v>
      </c>
      <c r="B1865" s="66" t="s">
        <v>399</v>
      </c>
      <c r="C1865" s="67"/>
      <c r="D1865" s="68"/>
      <c r="E1865" s="69"/>
      <c r="F1865" s="70"/>
      <c r="G1865" s="67"/>
      <c r="H1865" s="71"/>
      <c r="I1865" s="72"/>
      <c r="J1865" s="72"/>
      <c r="K1865" s="36"/>
      <c r="L1865" s="79"/>
      <c r="M1865" s="79"/>
      <c r="N1865" s="74"/>
      <c r="O1865" s="81" t="s">
        <v>179</v>
      </c>
      <c r="P1865" s="83">
        <v>41563.142314814817</v>
      </c>
      <c r="Q1865" s="81" t="s">
        <v>1907</v>
      </c>
      <c r="R1865" s="81"/>
      <c r="S1865" s="81"/>
      <c r="T1865" s="81" t="s">
        <v>2547</v>
      </c>
      <c r="U1865" s="83">
        <v>41563.142314814817</v>
      </c>
      <c r="V1865" s="85" t="s">
        <v>4095</v>
      </c>
      <c r="W1865" s="81"/>
      <c r="X1865" s="81"/>
      <c r="Y1865" s="84" t="s">
        <v>5910</v>
      </c>
    </row>
    <row r="1866" spans="1:25">
      <c r="A1866" s="66" t="s">
        <v>399</v>
      </c>
      <c r="B1866" s="66" t="s">
        <v>399</v>
      </c>
      <c r="C1866" s="67"/>
      <c r="D1866" s="68"/>
      <c r="E1866" s="69"/>
      <c r="F1866" s="70"/>
      <c r="G1866" s="67"/>
      <c r="H1866" s="71"/>
      <c r="I1866" s="72"/>
      <c r="J1866" s="72"/>
      <c r="K1866" s="36"/>
      <c r="L1866" s="79"/>
      <c r="M1866" s="79"/>
      <c r="N1866" s="74"/>
      <c r="O1866" s="81" t="s">
        <v>179</v>
      </c>
      <c r="P1866" s="83">
        <v>41563.953298611108</v>
      </c>
      <c r="Q1866" s="81" t="s">
        <v>1908</v>
      </c>
      <c r="R1866" s="81"/>
      <c r="S1866" s="81"/>
      <c r="T1866" s="81" t="s">
        <v>2393</v>
      </c>
      <c r="U1866" s="83">
        <v>41563.953298611108</v>
      </c>
      <c r="V1866" s="85" t="s">
        <v>4096</v>
      </c>
      <c r="W1866" s="81"/>
      <c r="X1866" s="81"/>
      <c r="Y1866" s="84" t="s">
        <v>5911</v>
      </c>
    </row>
    <row r="1867" spans="1:25">
      <c r="A1867" s="66" t="s">
        <v>399</v>
      </c>
      <c r="B1867" s="66" t="s">
        <v>399</v>
      </c>
      <c r="C1867" s="67"/>
      <c r="D1867" s="68"/>
      <c r="E1867" s="69"/>
      <c r="F1867" s="70"/>
      <c r="G1867" s="67"/>
      <c r="H1867" s="71"/>
      <c r="I1867" s="72"/>
      <c r="J1867" s="72"/>
      <c r="K1867" s="36"/>
      <c r="L1867" s="79"/>
      <c r="M1867" s="79"/>
      <c r="N1867" s="74"/>
      <c r="O1867" s="81" t="s">
        <v>179</v>
      </c>
      <c r="P1867" s="83">
        <v>41564.527592592596</v>
      </c>
      <c r="Q1867" s="81" t="s">
        <v>1909</v>
      </c>
      <c r="R1867" s="81"/>
      <c r="S1867" s="81"/>
      <c r="T1867" s="81" t="s">
        <v>2440</v>
      </c>
      <c r="U1867" s="83">
        <v>41564.527592592596</v>
      </c>
      <c r="V1867" s="85" t="s">
        <v>4097</v>
      </c>
      <c r="W1867" s="81"/>
      <c r="X1867" s="81"/>
      <c r="Y1867" s="84" t="s">
        <v>5912</v>
      </c>
    </row>
    <row r="1868" spans="1:25">
      <c r="A1868" s="66" t="s">
        <v>399</v>
      </c>
      <c r="B1868" s="66" t="s">
        <v>399</v>
      </c>
      <c r="C1868" s="67"/>
      <c r="D1868" s="68"/>
      <c r="E1868" s="69"/>
      <c r="F1868" s="70"/>
      <c r="G1868" s="67"/>
      <c r="H1868" s="71"/>
      <c r="I1868" s="72"/>
      <c r="J1868" s="72"/>
      <c r="K1868" s="36"/>
      <c r="L1868" s="79"/>
      <c r="M1868" s="79"/>
      <c r="N1868" s="74"/>
      <c r="O1868" s="81" t="s">
        <v>179</v>
      </c>
      <c r="P1868" s="83">
        <v>41564.644629629627</v>
      </c>
      <c r="Q1868" s="81" t="s">
        <v>1910</v>
      </c>
      <c r="R1868" s="81"/>
      <c r="S1868" s="81"/>
      <c r="T1868" s="81" t="s">
        <v>2524</v>
      </c>
      <c r="U1868" s="83">
        <v>41564.644629629627</v>
      </c>
      <c r="V1868" s="85" t="s">
        <v>4098</v>
      </c>
      <c r="W1868" s="81"/>
      <c r="X1868" s="81"/>
      <c r="Y1868" s="84" t="s">
        <v>5913</v>
      </c>
    </row>
    <row r="1869" spans="1:25">
      <c r="A1869" s="66" t="s">
        <v>399</v>
      </c>
      <c r="B1869" s="66" t="s">
        <v>399</v>
      </c>
      <c r="C1869" s="67"/>
      <c r="D1869" s="68"/>
      <c r="E1869" s="69"/>
      <c r="F1869" s="70"/>
      <c r="G1869" s="67"/>
      <c r="H1869" s="71"/>
      <c r="I1869" s="72"/>
      <c r="J1869" s="72"/>
      <c r="K1869" s="36"/>
      <c r="L1869" s="79"/>
      <c r="M1869" s="79"/>
      <c r="N1869" s="74"/>
      <c r="O1869" s="81" t="s">
        <v>179</v>
      </c>
      <c r="P1869" s="83">
        <v>41564.884722222225</v>
      </c>
      <c r="Q1869" s="81" t="s">
        <v>1911</v>
      </c>
      <c r="R1869" s="81"/>
      <c r="S1869" s="81"/>
      <c r="T1869" s="81" t="s">
        <v>2393</v>
      </c>
      <c r="U1869" s="83">
        <v>41564.884722222225</v>
      </c>
      <c r="V1869" s="85" t="s">
        <v>4099</v>
      </c>
      <c r="W1869" s="81"/>
      <c r="X1869" s="81"/>
      <c r="Y1869" s="84" t="s">
        <v>5914</v>
      </c>
    </row>
    <row r="1870" spans="1:25">
      <c r="A1870" s="66" t="s">
        <v>399</v>
      </c>
      <c r="B1870" s="66" t="s">
        <v>399</v>
      </c>
      <c r="C1870" s="67"/>
      <c r="D1870" s="68"/>
      <c r="E1870" s="69"/>
      <c r="F1870" s="70"/>
      <c r="G1870" s="67"/>
      <c r="H1870" s="71"/>
      <c r="I1870" s="72"/>
      <c r="J1870" s="72"/>
      <c r="K1870" s="36"/>
      <c r="L1870" s="79"/>
      <c r="M1870" s="79"/>
      <c r="N1870" s="74"/>
      <c r="O1870" s="81" t="s">
        <v>179</v>
      </c>
      <c r="P1870" s="83">
        <v>41565.638726851852</v>
      </c>
      <c r="Q1870" s="81" t="s">
        <v>1912</v>
      </c>
      <c r="R1870" s="81"/>
      <c r="S1870" s="81"/>
      <c r="T1870" s="81" t="s">
        <v>2486</v>
      </c>
      <c r="U1870" s="83">
        <v>41565.638726851852</v>
      </c>
      <c r="V1870" s="85" t="s">
        <v>4100</v>
      </c>
      <c r="W1870" s="81"/>
      <c r="X1870" s="81"/>
      <c r="Y1870" s="84" t="s">
        <v>5915</v>
      </c>
    </row>
    <row r="1871" spans="1:25">
      <c r="A1871" s="66" t="s">
        <v>399</v>
      </c>
      <c r="B1871" s="66" t="s">
        <v>501</v>
      </c>
      <c r="C1871" s="67"/>
      <c r="D1871" s="68"/>
      <c r="E1871" s="69"/>
      <c r="F1871" s="70"/>
      <c r="G1871" s="67"/>
      <c r="H1871" s="71"/>
      <c r="I1871" s="72"/>
      <c r="J1871" s="72"/>
      <c r="K1871" s="36"/>
      <c r="L1871" s="79"/>
      <c r="M1871" s="79"/>
      <c r="N1871" s="74"/>
      <c r="O1871" s="81" t="s">
        <v>622</v>
      </c>
      <c r="P1871" s="83">
        <v>41566.487870370373</v>
      </c>
      <c r="Q1871" s="81" t="s">
        <v>1913</v>
      </c>
      <c r="R1871" s="81"/>
      <c r="S1871" s="81"/>
      <c r="T1871" s="81" t="s">
        <v>2393</v>
      </c>
      <c r="U1871" s="83">
        <v>41566.487870370373</v>
      </c>
      <c r="V1871" s="85" t="s">
        <v>4101</v>
      </c>
      <c r="W1871" s="81"/>
      <c r="X1871" s="81"/>
      <c r="Y1871" s="84" t="s">
        <v>5916</v>
      </c>
    </row>
    <row r="1872" spans="1:25">
      <c r="A1872" s="66" t="s">
        <v>399</v>
      </c>
      <c r="B1872" s="66" t="s">
        <v>620</v>
      </c>
      <c r="C1872" s="67"/>
      <c r="D1872" s="68"/>
      <c r="E1872" s="69"/>
      <c r="F1872" s="70"/>
      <c r="G1872" s="67"/>
      <c r="H1872" s="71"/>
      <c r="I1872" s="72"/>
      <c r="J1872" s="72"/>
      <c r="K1872" s="36"/>
      <c r="L1872" s="79"/>
      <c r="M1872" s="79"/>
      <c r="N1872" s="74"/>
      <c r="O1872" s="81" t="s">
        <v>622</v>
      </c>
      <c r="P1872" s="83">
        <v>41566.487870370373</v>
      </c>
      <c r="Q1872" s="81" t="s">
        <v>1913</v>
      </c>
      <c r="R1872" s="81"/>
      <c r="S1872" s="81"/>
      <c r="T1872" s="81" t="s">
        <v>2393</v>
      </c>
      <c r="U1872" s="83">
        <v>41566.487870370373</v>
      </c>
      <c r="V1872" s="85" t="s">
        <v>4101</v>
      </c>
      <c r="W1872" s="81"/>
      <c r="X1872" s="81"/>
      <c r="Y1872" s="84" t="s">
        <v>5916</v>
      </c>
    </row>
    <row r="1873" spans="1:25">
      <c r="A1873" s="66" t="s">
        <v>399</v>
      </c>
      <c r="B1873" s="66" t="s">
        <v>500</v>
      </c>
      <c r="C1873" s="67"/>
      <c r="D1873" s="68"/>
      <c r="E1873" s="69"/>
      <c r="F1873" s="70"/>
      <c r="G1873" s="67"/>
      <c r="H1873" s="71"/>
      <c r="I1873" s="72"/>
      <c r="J1873" s="72"/>
      <c r="K1873" s="36"/>
      <c r="L1873" s="79"/>
      <c r="M1873" s="79"/>
      <c r="N1873" s="74"/>
      <c r="O1873" s="81" t="s">
        <v>622</v>
      </c>
      <c r="P1873" s="83">
        <v>41566.487870370373</v>
      </c>
      <c r="Q1873" s="81" t="s">
        <v>1913</v>
      </c>
      <c r="R1873" s="81"/>
      <c r="S1873" s="81"/>
      <c r="T1873" s="81" t="s">
        <v>2393</v>
      </c>
      <c r="U1873" s="83">
        <v>41566.487870370373</v>
      </c>
      <c r="V1873" s="85" t="s">
        <v>4101</v>
      </c>
      <c r="W1873" s="81"/>
      <c r="X1873" s="81"/>
      <c r="Y1873" s="84" t="s">
        <v>5916</v>
      </c>
    </row>
    <row r="1874" spans="1:25">
      <c r="A1874" s="66" t="s">
        <v>399</v>
      </c>
      <c r="B1874" s="66" t="s">
        <v>470</v>
      </c>
      <c r="C1874" s="67"/>
      <c r="D1874" s="68"/>
      <c r="E1874" s="69"/>
      <c r="F1874" s="70"/>
      <c r="G1874" s="67"/>
      <c r="H1874" s="71"/>
      <c r="I1874" s="72"/>
      <c r="J1874" s="72"/>
      <c r="K1874" s="36"/>
      <c r="L1874" s="79"/>
      <c r="M1874" s="79"/>
      <c r="N1874" s="74"/>
      <c r="O1874" s="81" t="s">
        <v>622</v>
      </c>
      <c r="P1874" s="83">
        <v>41566.487870370373</v>
      </c>
      <c r="Q1874" s="81" t="s">
        <v>1913</v>
      </c>
      <c r="R1874" s="81"/>
      <c r="S1874" s="81"/>
      <c r="T1874" s="81" t="s">
        <v>2393</v>
      </c>
      <c r="U1874" s="83">
        <v>41566.487870370373</v>
      </c>
      <c r="V1874" s="85" t="s">
        <v>4101</v>
      </c>
      <c r="W1874" s="81"/>
      <c r="X1874" s="81"/>
      <c r="Y1874" s="84" t="s">
        <v>5916</v>
      </c>
    </row>
    <row r="1875" spans="1:25">
      <c r="A1875" s="66" t="s">
        <v>399</v>
      </c>
      <c r="B1875" s="66" t="s">
        <v>554</v>
      </c>
      <c r="C1875" s="67"/>
      <c r="D1875" s="68"/>
      <c r="E1875" s="69"/>
      <c r="F1875" s="70"/>
      <c r="G1875" s="67"/>
      <c r="H1875" s="71"/>
      <c r="I1875" s="72"/>
      <c r="J1875" s="72"/>
      <c r="K1875" s="36"/>
      <c r="L1875" s="79"/>
      <c r="M1875" s="79"/>
      <c r="N1875" s="74"/>
      <c r="O1875" s="81" t="s">
        <v>622</v>
      </c>
      <c r="P1875" s="83">
        <v>41566.571412037039</v>
      </c>
      <c r="Q1875" s="81" t="s">
        <v>905</v>
      </c>
      <c r="R1875" s="81"/>
      <c r="S1875" s="81"/>
      <c r="T1875" s="81" t="s">
        <v>2393</v>
      </c>
      <c r="U1875" s="83">
        <v>41566.571412037039</v>
      </c>
      <c r="V1875" s="85" t="s">
        <v>4102</v>
      </c>
      <c r="W1875" s="81"/>
      <c r="X1875" s="81"/>
      <c r="Y1875" s="84" t="s">
        <v>5917</v>
      </c>
    </row>
    <row r="1876" spans="1:25">
      <c r="A1876" s="66" t="s">
        <v>399</v>
      </c>
      <c r="B1876" s="66" t="s">
        <v>358</v>
      </c>
      <c r="C1876" s="67"/>
      <c r="D1876" s="68"/>
      <c r="E1876" s="69"/>
      <c r="F1876" s="70"/>
      <c r="G1876" s="67"/>
      <c r="H1876" s="71"/>
      <c r="I1876" s="72"/>
      <c r="J1876" s="72"/>
      <c r="K1876" s="36"/>
      <c r="L1876" s="79"/>
      <c r="M1876" s="79"/>
      <c r="N1876" s="74"/>
      <c r="O1876" s="81" t="s">
        <v>622</v>
      </c>
      <c r="P1876" s="83">
        <v>41566.571412037039</v>
      </c>
      <c r="Q1876" s="81" t="s">
        <v>905</v>
      </c>
      <c r="R1876" s="81"/>
      <c r="S1876" s="81"/>
      <c r="T1876" s="81" t="s">
        <v>2393</v>
      </c>
      <c r="U1876" s="83">
        <v>41566.571412037039</v>
      </c>
      <c r="V1876" s="85" t="s">
        <v>4102</v>
      </c>
      <c r="W1876" s="81"/>
      <c r="X1876" s="81"/>
      <c r="Y1876" s="84" t="s">
        <v>5917</v>
      </c>
    </row>
    <row r="1877" spans="1:25">
      <c r="A1877" s="66" t="s">
        <v>399</v>
      </c>
      <c r="B1877" s="66" t="s">
        <v>399</v>
      </c>
      <c r="C1877" s="67"/>
      <c r="D1877" s="68"/>
      <c r="E1877" s="69"/>
      <c r="F1877" s="70"/>
      <c r="G1877" s="67"/>
      <c r="H1877" s="71"/>
      <c r="I1877" s="72"/>
      <c r="J1877" s="72"/>
      <c r="K1877" s="36"/>
      <c r="L1877" s="79"/>
      <c r="M1877" s="79"/>
      <c r="N1877" s="74"/>
      <c r="O1877" s="81" t="s">
        <v>179</v>
      </c>
      <c r="P1877" s="83">
        <v>41566.605937499997</v>
      </c>
      <c r="Q1877" s="81" t="s">
        <v>1914</v>
      </c>
      <c r="R1877" s="81"/>
      <c r="S1877" s="81"/>
      <c r="T1877" s="81" t="s">
        <v>2393</v>
      </c>
      <c r="U1877" s="83">
        <v>41566.605937499997</v>
      </c>
      <c r="V1877" s="85" t="s">
        <v>4103</v>
      </c>
      <c r="W1877" s="81"/>
      <c r="X1877" s="81"/>
      <c r="Y1877" s="84" t="s">
        <v>5918</v>
      </c>
    </row>
    <row r="1878" spans="1:25">
      <c r="A1878" s="66" t="s">
        <v>399</v>
      </c>
      <c r="B1878" s="66" t="s">
        <v>399</v>
      </c>
      <c r="C1878" s="67"/>
      <c r="D1878" s="68"/>
      <c r="E1878" s="69"/>
      <c r="F1878" s="70"/>
      <c r="G1878" s="67"/>
      <c r="H1878" s="71"/>
      <c r="I1878" s="72"/>
      <c r="J1878" s="72"/>
      <c r="K1878" s="36"/>
      <c r="L1878" s="79"/>
      <c r="M1878" s="79"/>
      <c r="N1878" s="74"/>
      <c r="O1878" s="81" t="s">
        <v>179</v>
      </c>
      <c r="P1878" s="83">
        <v>41566.647581018522</v>
      </c>
      <c r="Q1878" s="81" t="s">
        <v>1915</v>
      </c>
      <c r="R1878" s="81"/>
      <c r="S1878" s="81"/>
      <c r="T1878" s="81" t="s">
        <v>2393</v>
      </c>
      <c r="U1878" s="83">
        <v>41566.647581018522</v>
      </c>
      <c r="V1878" s="85" t="s">
        <v>4104</v>
      </c>
      <c r="W1878" s="81"/>
      <c r="X1878" s="81"/>
      <c r="Y1878" s="84" t="s">
        <v>5919</v>
      </c>
    </row>
    <row r="1879" spans="1:25">
      <c r="A1879" s="66" t="s">
        <v>399</v>
      </c>
      <c r="B1879" s="66" t="s">
        <v>470</v>
      </c>
      <c r="C1879" s="67"/>
      <c r="D1879" s="68"/>
      <c r="E1879" s="69"/>
      <c r="F1879" s="70"/>
      <c r="G1879" s="67"/>
      <c r="H1879" s="71"/>
      <c r="I1879" s="72"/>
      <c r="J1879" s="72"/>
      <c r="K1879" s="36"/>
      <c r="L1879" s="79"/>
      <c r="M1879" s="79"/>
      <c r="N1879" s="74"/>
      <c r="O1879" s="81" t="s">
        <v>622</v>
      </c>
      <c r="P1879" s="83">
        <v>41567.069212962961</v>
      </c>
      <c r="Q1879" s="81" t="s">
        <v>1916</v>
      </c>
      <c r="R1879" s="81"/>
      <c r="S1879" s="81"/>
      <c r="T1879" s="81" t="s">
        <v>2393</v>
      </c>
      <c r="U1879" s="83">
        <v>41567.069212962961</v>
      </c>
      <c r="V1879" s="85" t="s">
        <v>4105</v>
      </c>
      <c r="W1879" s="81"/>
      <c r="X1879" s="81"/>
      <c r="Y1879" s="84" t="s">
        <v>5920</v>
      </c>
    </row>
    <row r="1880" spans="1:25">
      <c r="A1880" s="66" t="s">
        <v>399</v>
      </c>
      <c r="B1880" s="66" t="s">
        <v>620</v>
      </c>
      <c r="C1880" s="67"/>
      <c r="D1880" s="68"/>
      <c r="E1880" s="69"/>
      <c r="F1880" s="70"/>
      <c r="G1880" s="67"/>
      <c r="H1880" s="71"/>
      <c r="I1880" s="72"/>
      <c r="J1880" s="72"/>
      <c r="K1880" s="36"/>
      <c r="L1880" s="79"/>
      <c r="M1880" s="79"/>
      <c r="N1880" s="74"/>
      <c r="O1880" s="81" t="s">
        <v>622</v>
      </c>
      <c r="P1880" s="83">
        <v>41567.069212962961</v>
      </c>
      <c r="Q1880" s="81" t="s">
        <v>1916</v>
      </c>
      <c r="R1880" s="81"/>
      <c r="S1880" s="81"/>
      <c r="T1880" s="81" t="s">
        <v>2393</v>
      </c>
      <c r="U1880" s="83">
        <v>41567.069212962961</v>
      </c>
      <c r="V1880" s="85" t="s">
        <v>4105</v>
      </c>
      <c r="W1880" s="81"/>
      <c r="X1880" s="81"/>
      <c r="Y1880" s="84" t="s">
        <v>5920</v>
      </c>
    </row>
    <row r="1881" spans="1:25">
      <c r="A1881" s="66" t="s">
        <v>399</v>
      </c>
      <c r="B1881" s="66" t="s">
        <v>501</v>
      </c>
      <c r="C1881" s="67"/>
      <c r="D1881" s="68"/>
      <c r="E1881" s="69"/>
      <c r="F1881" s="70"/>
      <c r="G1881" s="67"/>
      <c r="H1881" s="71"/>
      <c r="I1881" s="72"/>
      <c r="J1881" s="72"/>
      <c r="K1881" s="36"/>
      <c r="L1881" s="79"/>
      <c r="M1881" s="79"/>
      <c r="N1881" s="74"/>
      <c r="O1881" s="81" t="s">
        <v>622</v>
      </c>
      <c r="P1881" s="83">
        <v>41567.069212962961</v>
      </c>
      <c r="Q1881" s="81" t="s">
        <v>1916</v>
      </c>
      <c r="R1881" s="81"/>
      <c r="S1881" s="81"/>
      <c r="T1881" s="81" t="s">
        <v>2393</v>
      </c>
      <c r="U1881" s="83">
        <v>41567.069212962961</v>
      </c>
      <c r="V1881" s="85" t="s">
        <v>4105</v>
      </c>
      <c r="W1881" s="81"/>
      <c r="X1881" s="81"/>
      <c r="Y1881" s="84" t="s">
        <v>5920</v>
      </c>
    </row>
    <row r="1882" spans="1:25">
      <c r="A1882" s="66" t="s">
        <v>399</v>
      </c>
      <c r="B1882" s="66" t="s">
        <v>413</v>
      </c>
      <c r="C1882" s="67"/>
      <c r="D1882" s="68"/>
      <c r="E1882" s="69"/>
      <c r="F1882" s="70"/>
      <c r="G1882" s="67"/>
      <c r="H1882" s="71"/>
      <c r="I1882" s="72"/>
      <c r="J1882" s="72"/>
      <c r="K1882" s="36"/>
      <c r="L1882" s="79"/>
      <c r="M1882" s="79"/>
      <c r="N1882" s="74"/>
      <c r="O1882" s="81" t="s">
        <v>622</v>
      </c>
      <c r="P1882" s="83">
        <v>41567.069212962961</v>
      </c>
      <c r="Q1882" s="81" t="s">
        <v>1916</v>
      </c>
      <c r="R1882" s="81"/>
      <c r="S1882" s="81"/>
      <c r="T1882" s="81" t="s">
        <v>2393</v>
      </c>
      <c r="U1882" s="83">
        <v>41567.069212962961</v>
      </c>
      <c r="V1882" s="85" t="s">
        <v>4105</v>
      </c>
      <c r="W1882" s="81"/>
      <c r="X1882" s="81"/>
      <c r="Y1882" s="84" t="s">
        <v>5920</v>
      </c>
    </row>
    <row r="1883" spans="1:25">
      <c r="A1883" s="66" t="s">
        <v>399</v>
      </c>
      <c r="B1883" s="66" t="s">
        <v>500</v>
      </c>
      <c r="C1883" s="67"/>
      <c r="D1883" s="68"/>
      <c r="E1883" s="69"/>
      <c r="F1883" s="70"/>
      <c r="G1883" s="67"/>
      <c r="H1883" s="71"/>
      <c r="I1883" s="72"/>
      <c r="J1883" s="72"/>
      <c r="K1883" s="36"/>
      <c r="L1883" s="79"/>
      <c r="M1883" s="79"/>
      <c r="N1883" s="74"/>
      <c r="O1883" s="81" t="s">
        <v>622</v>
      </c>
      <c r="P1883" s="83">
        <v>41567.069212962961</v>
      </c>
      <c r="Q1883" s="81" t="s">
        <v>1916</v>
      </c>
      <c r="R1883" s="81"/>
      <c r="S1883" s="81"/>
      <c r="T1883" s="81" t="s">
        <v>2393</v>
      </c>
      <c r="U1883" s="83">
        <v>41567.069212962961</v>
      </c>
      <c r="V1883" s="85" t="s">
        <v>4105</v>
      </c>
      <c r="W1883" s="81"/>
      <c r="X1883" s="81"/>
      <c r="Y1883" s="84" t="s">
        <v>5920</v>
      </c>
    </row>
    <row r="1884" spans="1:25">
      <c r="A1884" s="66" t="s">
        <v>413</v>
      </c>
      <c r="B1884" s="66" t="s">
        <v>399</v>
      </c>
      <c r="C1884" s="67"/>
      <c r="D1884" s="68"/>
      <c r="E1884" s="69"/>
      <c r="F1884" s="70"/>
      <c r="G1884" s="67"/>
      <c r="H1884" s="71"/>
      <c r="I1884" s="72"/>
      <c r="J1884" s="72"/>
      <c r="K1884" s="36"/>
      <c r="L1884" s="79"/>
      <c r="M1884" s="79"/>
      <c r="N1884" s="74"/>
      <c r="O1884" s="81" t="s">
        <v>622</v>
      </c>
      <c r="P1884" s="83">
        <v>41565.644444444442</v>
      </c>
      <c r="Q1884" s="81" t="s">
        <v>1917</v>
      </c>
      <c r="R1884" s="81"/>
      <c r="S1884" s="81"/>
      <c r="T1884" s="81" t="s">
        <v>2486</v>
      </c>
      <c r="U1884" s="83">
        <v>41565.644444444442</v>
      </c>
      <c r="V1884" s="85" t="s">
        <v>4106</v>
      </c>
      <c r="W1884" s="81"/>
      <c r="X1884" s="81"/>
      <c r="Y1884" s="84" t="s">
        <v>5921</v>
      </c>
    </row>
    <row r="1885" spans="1:25">
      <c r="A1885" s="66" t="s">
        <v>413</v>
      </c>
      <c r="B1885" s="66" t="s">
        <v>399</v>
      </c>
      <c r="C1885" s="67"/>
      <c r="D1885" s="68"/>
      <c r="E1885" s="69"/>
      <c r="F1885" s="70"/>
      <c r="G1885" s="67"/>
      <c r="H1885" s="71"/>
      <c r="I1885" s="72"/>
      <c r="J1885" s="72"/>
      <c r="K1885" s="36"/>
      <c r="L1885" s="79"/>
      <c r="M1885" s="79"/>
      <c r="N1885" s="74"/>
      <c r="O1885" s="81" t="s">
        <v>622</v>
      </c>
      <c r="P1885" s="83">
        <v>41566.619120370371</v>
      </c>
      <c r="Q1885" s="81" t="s">
        <v>1918</v>
      </c>
      <c r="R1885" s="81"/>
      <c r="S1885" s="81"/>
      <c r="T1885" s="81" t="s">
        <v>2393</v>
      </c>
      <c r="U1885" s="83">
        <v>41566.619120370371</v>
      </c>
      <c r="V1885" s="85" t="s">
        <v>4107</v>
      </c>
      <c r="W1885" s="81"/>
      <c r="X1885" s="81"/>
      <c r="Y1885" s="84" t="s">
        <v>5922</v>
      </c>
    </row>
    <row r="1886" spans="1:25">
      <c r="A1886" s="66" t="s">
        <v>423</v>
      </c>
      <c r="B1886" s="66" t="s">
        <v>399</v>
      </c>
      <c r="C1886" s="67"/>
      <c r="D1886" s="68"/>
      <c r="E1886" s="69"/>
      <c r="F1886" s="70"/>
      <c r="G1886" s="67"/>
      <c r="H1886" s="71"/>
      <c r="I1886" s="72"/>
      <c r="J1886" s="72"/>
      <c r="K1886" s="36"/>
      <c r="L1886" s="79"/>
      <c r="M1886" s="79"/>
      <c r="N1886" s="74"/>
      <c r="O1886" s="81" t="s">
        <v>622</v>
      </c>
      <c r="P1886" s="83">
        <v>41564.528217592589</v>
      </c>
      <c r="Q1886" s="81" t="s">
        <v>904</v>
      </c>
      <c r="R1886" s="81"/>
      <c r="S1886" s="81"/>
      <c r="T1886" s="81" t="s">
        <v>2440</v>
      </c>
      <c r="U1886" s="83">
        <v>41564.528217592589</v>
      </c>
      <c r="V1886" s="85" t="s">
        <v>4108</v>
      </c>
      <c r="W1886" s="81"/>
      <c r="X1886" s="81"/>
      <c r="Y1886" s="84" t="s">
        <v>5923</v>
      </c>
    </row>
    <row r="1887" spans="1:25">
      <c r="A1887" s="66" t="s">
        <v>423</v>
      </c>
      <c r="B1887" s="66" t="s">
        <v>399</v>
      </c>
      <c r="C1887" s="67"/>
      <c r="D1887" s="68"/>
      <c r="E1887" s="69"/>
      <c r="F1887" s="70"/>
      <c r="G1887" s="67"/>
      <c r="H1887" s="71"/>
      <c r="I1887" s="72"/>
      <c r="J1887" s="72"/>
      <c r="K1887" s="36"/>
      <c r="L1887" s="79"/>
      <c r="M1887" s="79"/>
      <c r="N1887" s="74"/>
      <c r="O1887" s="81" t="s">
        <v>622</v>
      </c>
      <c r="P1887" s="83">
        <v>41566.458993055552</v>
      </c>
      <c r="Q1887" s="81" t="s">
        <v>1919</v>
      </c>
      <c r="R1887" s="81"/>
      <c r="S1887" s="81"/>
      <c r="T1887" s="81" t="s">
        <v>2393</v>
      </c>
      <c r="U1887" s="83">
        <v>41566.458993055552</v>
      </c>
      <c r="V1887" s="85" t="s">
        <v>4109</v>
      </c>
      <c r="W1887" s="81"/>
      <c r="X1887" s="81"/>
      <c r="Y1887" s="84" t="s">
        <v>5924</v>
      </c>
    </row>
    <row r="1888" spans="1:25">
      <c r="A1888" s="66" t="s">
        <v>423</v>
      </c>
      <c r="B1888" s="66" t="s">
        <v>399</v>
      </c>
      <c r="C1888" s="67"/>
      <c r="D1888" s="68"/>
      <c r="E1888" s="69"/>
      <c r="F1888" s="70"/>
      <c r="G1888" s="67"/>
      <c r="H1888" s="71"/>
      <c r="I1888" s="72"/>
      <c r="J1888" s="72"/>
      <c r="K1888" s="36"/>
      <c r="L1888" s="79"/>
      <c r="M1888" s="79"/>
      <c r="N1888" s="74"/>
      <c r="O1888" s="81" t="s">
        <v>622</v>
      </c>
      <c r="P1888" s="83">
        <v>41566.554675925923</v>
      </c>
      <c r="Q1888" s="81" t="s">
        <v>1920</v>
      </c>
      <c r="R1888" s="81"/>
      <c r="S1888" s="81"/>
      <c r="T1888" s="81" t="s">
        <v>2393</v>
      </c>
      <c r="U1888" s="83">
        <v>41566.554675925923</v>
      </c>
      <c r="V1888" s="85" t="s">
        <v>4110</v>
      </c>
      <c r="W1888" s="81"/>
      <c r="X1888" s="81"/>
      <c r="Y1888" s="84" t="s">
        <v>5925</v>
      </c>
    </row>
    <row r="1889" spans="1:25">
      <c r="A1889" s="66" t="s">
        <v>423</v>
      </c>
      <c r="B1889" s="66" t="s">
        <v>399</v>
      </c>
      <c r="C1889" s="67"/>
      <c r="D1889" s="68"/>
      <c r="E1889" s="69"/>
      <c r="F1889" s="70"/>
      <c r="G1889" s="67"/>
      <c r="H1889" s="71"/>
      <c r="I1889" s="72"/>
      <c r="J1889" s="72"/>
      <c r="K1889" s="36"/>
      <c r="L1889" s="79"/>
      <c r="M1889" s="79"/>
      <c r="N1889" s="74"/>
      <c r="O1889" s="81" t="s">
        <v>622</v>
      </c>
      <c r="P1889" s="83">
        <v>41566.657604166663</v>
      </c>
      <c r="Q1889" s="81" t="s">
        <v>1921</v>
      </c>
      <c r="R1889" s="81"/>
      <c r="S1889" s="81"/>
      <c r="T1889" s="81" t="s">
        <v>2393</v>
      </c>
      <c r="U1889" s="83">
        <v>41566.657604166663</v>
      </c>
      <c r="V1889" s="85" t="s">
        <v>4111</v>
      </c>
      <c r="W1889" s="81"/>
      <c r="X1889" s="81"/>
      <c r="Y1889" s="84" t="s">
        <v>5926</v>
      </c>
    </row>
    <row r="1890" spans="1:25">
      <c r="A1890" s="66" t="s">
        <v>423</v>
      </c>
      <c r="B1890" s="66" t="s">
        <v>399</v>
      </c>
      <c r="C1890" s="67"/>
      <c r="D1890" s="68"/>
      <c r="E1890" s="69"/>
      <c r="F1890" s="70"/>
      <c r="G1890" s="67"/>
      <c r="H1890" s="71"/>
      <c r="I1890" s="72"/>
      <c r="J1890" s="72"/>
      <c r="K1890" s="36"/>
      <c r="L1890" s="79"/>
      <c r="M1890" s="79"/>
      <c r="N1890" s="74"/>
      <c r="O1890" s="81" t="s">
        <v>622</v>
      </c>
      <c r="P1890" s="83">
        <v>41566.719085648147</v>
      </c>
      <c r="Q1890" s="81" t="s">
        <v>937</v>
      </c>
      <c r="R1890" s="81"/>
      <c r="S1890" s="81"/>
      <c r="T1890" s="81" t="s">
        <v>2393</v>
      </c>
      <c r="U1890" s="83">
        <v>41566.719085648147</v>
      </c>
      <c r="V1890" s="85" t="s">
        <v>4112</v>
      </c>
      <c r="W1890" s="81"/>
      <c r="X1890" s="81"/>
      <c r="Y1890" s="84" t="s">
        <v>5927</v>
      </c>
    </row>
    <row r="1891" spans="1:25">
      <c r="A1891" s="66" t="s">
        <v>470</v>
      </c>
      <c r="B1891" s="66" t="s">
        <v>399</v>
      </c>
      <c r="C1891" s="67"/>
      <c r="D1891" s="68"/>
      <c r="E1891" s="69"/>
      <c r="F1891" s="70"/>
      <c r="G1891" s="67"/>
      <c r="H1891" s="71"/>
      <c r="I1891" s="72"/>
      <c r="J1891" s="72"/>
      <c r="K1891" s="36"/>
      <c r="L1891" s="79"/>
      <c r="M1891" s="79"/>
      <c r="N1891" s="74"/>
      <c r="O1891" s="81" t="s">
        <v>622</v>
      </c>
      <c r="P1891" s="83">
        <v>41566.467106481483</v>
      </c>
      <c r="Q1891" s="81" t="s">
        <v>1922</v>
      </c>
      <c r="R1891" s="81"/>
      <c r="S1891" s="81"/>
      <c r="T1891" s="81" t="s">
        <v>2393</v>
      </c>
      <c r="U1891" s="83">
        <v>41566.467106481483</v>
      </c>
      <c r="V1891" s="85" t="s">
        <v>4113</v>
      </c>
      <c r="W1891" s="81"/>
      <c r="X1891" s="81"/>
      <c r="Y1891" s="84" t="s">
        <v>5928</v>
      </c>
    </row>
    <row r="1892" spans="1:25">
      <c r="A1892" s="66" t="s">
        <v>470</v>
      </c>
      <c r="B1892" s="66" t="s">
        <v>399</v>
      </c>
      <c r="C1892" s="67"/>
      <c r="D1892" s="68"/>
      <c r="E1892" s="69"/>
      <c r="F1892" s="70"/>
      <c r="G1892" s="67"/>
      <c r="H1892" s="71"/>
      <c r="I1892" s="72"/>
      <c r="J1892" s="72"/>
      <c r="K1892" s="36"/>
      <c r="L1892" s="79"/>
      <c r="M1892" s="79"/>
      <c r="N1892" s="74"/>
      <c r="O1892" s="81" t="s">
        <v>622</v>
      </c>
      <c r="P1892" s="83">
        <v>41566.904756944445</v>
      </c>
      <c r="Q1892" s="81" t="s">
        <v>1923</v>
      </c>
      <c r="R1892" s="81"/>
      <c r="S1892" s="81"/>
      <c r="T1892" s="81" t="s">
        <v>2393</v>
      </c>
      <c r="U1892" s="83">
        <v>41566.904756944445</v>
      </c>
      <c r="V1892" s="85" t="s">
        <v>4114</v>
      </c>
      <c r="W1892" s="81">
        <v>38.91707383</v>
      </c>
      <c r="X1892" s="81">
        <v>-77.042021160000004</v>
      </c>
      <c r="Y1892" s="84" t="s">
        <v>5929</v>
      </c>
    </row>
    <row r="1893" spans="1:25">
      <c r="A1893" s="66" t="s">
        <v>494</v>
      </c>
      <c r="B1893" s="66" t="s">
        <v>399</v>
      </c>
      <c r="C1893" s="67"/>
      <c r="D1893" s="68"/>
      <c r="E1893" s="69"/>
      <c r="F1893" s="70"/>
      <c r="G1893" s="67"/>
      <c r="H1893" s="71"/>
      <c r="I1893" s="72"/>
      <c r="J1893" s="72"/>
      <c r="K1893" s="36"/>
      <c r="L1893" s="79"/>
      <c r="M1893" s="79"/>
      <c r="N1893" s="74"/>
      <c r="O1893" s="81" t="s">
        <v>622</v>
      </c>
      <c r="P1893" s="83">
        <v>41566.461493055554</v>
      </c>
      <c r="Q1893" s="81" t="s">
        <v>1904</v>
      </c>
      <c r="R1893" s="81"/>
      <c r="S1893" s="81"/>
      <c r="T1893" s="81" t="s">
        <v>2393</v>
      </c>
      <c r="U1893" s="83">
        <v>41566.461493055554</v>
      </c>
      <c r="V1893" s="85" t="s">
        <v>4115</v>
      </c>
      <c r="W1893" s="81"/>
      <c r="X1893" s="81"/>
      <c r="Y1893" s="84" t="s">
        <v>5930</v>
      </c>
    </row>
    <row r="1894" spans="1:25">
      <c r="A1894" s="66" t="s">
        <v>500</v>
      </c>
      <c r="B1894" s="66" t="s">
        <v>399</v>
      </c>
      <c r="C1894" s="67"/>
      <c r="D1894" s="68"/>
      <c r="E1894" s="69"/>
      <c r="F1894" s="70"/>
      <c r="G1894" s="67"/>
      <c r="H1894" s="71"/>
      <c r="I1894" s="72"/>
      <c r="J1894" s="72"/>
      <c r="K1894" s="36"/>
      <c r="L1894" s="79"/>
      <c r="M1894" s="79"/>
      <c r="N1894" s="74"/>
      <c r="O1894" s="81" t="s">
        <v>622</v>
      </c>
      <c r="P1894" s="83">
        <v>41566.484456018516</v>
      </c>
      <c r="Q1894" s="81" t="s">
        <v>1904</v>
      </c>
      <c r="R1894" s="81"/>
      <c r="S1894" s="81"/>
      <c r="T1894" s="81" t="s">
        <v>2393</v>
      </c>
      <c r="U1894" s="83">
        <v>41566.484456018516</v>
      </c>
      <c r="V1894" s="85" t="s">
        <v>4116</v>
      </c>
      <c r="W1894" s="81"/>
      <c r="X1894" s="81"/>
      <c r="Y1894" s="84" t="s">
        <v>5931</v>
      </c>
    </row>
    <row r="1895" spans="1:25">
      <c r="A1895" s="66" t="s">
        <v>501</v>
      </c>
      <c r="B1895" s="66" t="s">
        <v>620</v>
      </c>
      <c r="C1895" s="67"/>
      <c r="D1895" s="68"/>
      <c r="E1895" s="69"/>
      <c r="F1895" s="70"/>
      <c r="G1895" s="67"/>
      <c r="H1895" s="71"/>
      <c r="I1895" s="72"/>
      <c r="J1895" s="72"/>
      <c r="K1895" s="36"/>
      <c r="L1895" s="79"/>
      <c r="M1895" s="79"/>
      <c r="N1895" s="74"/>
      <c r="O1895" s="81" t="s">
        <v>622</v>
      </c>
      <c r="P1895" s="83">
        <v>41566.471377314818</v>
      </c>
      <c r="Q1895" s="81" t="s">
        <v>1904</v>
      </c>
      <c r="R1895" s="81"/>
      <c r="S1895" s="81"/>
      <c r="T1895" s="81" t="s">
        <v>2393</v>
      </c>
      <c r="U1895" s="83">
        <v>41566.471377314818</v>
      </c>
      <c r="V1895" s="85" t="s">
        <v>4092</v>
      </c>
      <c r="W1895" s="81"/>
      <c r="X1895" s="81"/>
      <c r="Y1895" s="84" t="s">
        <v>5907</v>
      </c>
    </row>
    <row r="1896" spans="1:25">
      <c r="A1896" s="66" t="s">
        <v>501</v>
      </c>
      <c r="B1896" s="66" t="s">
        <v>470</v>
      </c>
      <c r="C1896" s="67"/>
      <c r="D1896" s="68"/>
      <c r="E1896" s="69"/>
      <c r="F1896" s="70"/>
      <c r="G1896" s="67"/>
      <c r="H1896" s="71"/>
      <c r="I1896" s="72"/>
      <c r="J1896" s="72"/>
      <c r="K1896" s="36"/>
      <c r="L1896" s="79"/>
      <c r="M1896" s="79"/>
      <c r="N1896" s="74"/>
      <c r="O1896" s="81" t="s">
        <v>622</v>
      </c>
      <c r="P1896" s="83">
        <v>41566.471377314818</v>
      </c>
      <c r="Q1896" s="81" t="s">
        <v>1904</v>
      </c>
      <c r="R1896" s="81"/>
      <c r="S1896" s="81"/>
      <c r="T1896" s="81" t="s">
        <v>2393</v>
      </c>
      <c r="U1896" s="83">
        <v>41566.471377314818</v>
      </c>
      <c r="V1896" s="85" t="s">
        <v>4092</v>
      </c>
      <c r="W1896" s="81"/>
      <c r="X1896" s="81"/>
      <c r="Y1896" s="84" t="s">
        <v>5907</v>
      </c>
    </row>
    <row r="1897" spans="1:25">
      <c r="A1897" s="66" t="s">
        <v>501</v>
      </c>
      <c r="B1897" s="66" t="s">
        <v>500</v>
      </c>
      <c r="C1897" s="67"/>
      <c r="D1897" s="68"/>
      <c r="E1897" s="69"/>
      <c r="F1897" s="70"/>
      <c r="G1897" s="67"/>
      <c r="H1897" s="71"/>
      <c r="I1897" s="72"/>
      <c r="J1897" s="72"/>
      <c r="K1897" s="36"/>
      <c r="L1897" s="79"/>
      <c r="M1897" s="79"/>
      <c r="N1897" s="74"/>
      <c r="O1897" s="81" t="s">
        <v>622</v>
      </c>
      <c r="P1897" s="83">
        <v>41566.471377314818</v>
      </c>
      <c r="Q1897" s="81" t="s">
        <v>1904</v>
      </c>
      <c r="R1897" s="81"/>
      <c r="S1897" s="81"/>
      <c r="T1897" s="81" t="s">
        <v>2393</v>
      </c>
      <c r="U1897" s="83">
        <v>41566.471377314818</v>
      </c>
      <c r="V1897" s="85" t="s">
        <v>4092</v>
      </c>
      <c r="W1897" s="81"/>
      <c r="X1897" s="81"/>
      <c r="Y1897" s="84" t="s">
        <v>5907</v>
      </c>
    </row>
    <row r="1898" spans="1:25">
      <c r="A1898" s="66" t="s">
        <v>501</v>
      </c>
      <c r="B1898" s="66" t="s">
        <v>423</v>
      </c>
      <c r="C1898" s="67"/>
      <c r="D1898" s="68"/>
      <c r="E1898" s="69"/>
      <c r="F1898" s="70"/>
      <c r="G1898" s="67"/>
      <c r="H1898" s="71"/>
      <c r="I1898" s="72"/>
      <c r="J1898" s="72"/>
      <c r="K1898" s="36"/>
      <c r="L1898" s="79"/>
      <c r="M1898" s="79"/>
      <c r="N1898" s="74"/>
      <c r="O1898" s="81" t="s">
        <v>622</v>
      </c>
      <c r="P1898" s="83">
        <v>41566.471377314818</v>
      </c>
      <c r="Q1898" s="81" t="s">
        <v>1904</v>
      </c>
      <c r="R1898" s="81"/>
      <c r="S1898" s="81"/>
      <c r="T1898" s="81" t="s">
        <v>2393</v>
      </c>
      <c r="U1898" s="83">
        <v>41566.471377314818</v>
      </c>
      <c r="V1898" s="85" t="s">
        <v>4092</v>
      </c>
      <c r="W1898" s="81"/>
      <c r="X1898" s="81"/>
      <c r="Y1898" s="84" t="s">
        <v>5907</v>
      </c>
    </row>
    <row r="1899" spans="1:25">
      <c r="A1899" s="66" t="s">
        <v>501</v>
      </c>
      <c r="B1899" s="66" t="s">
        <v>554</v>
      </c>
      <c r="C1899" s="67"/>
      <c r="D1899" s="68"/>
      <c r="E1899" s="69"/>
      <c r="F1899" s="70"/>
      <c r="G1899" s="67"/>
      <c r="H1899" s="71"/>
      <c r="I1899" s="72"/>
      <c r="J1899" s="72"/>
      <c r="K1899" s="36"/>
      <c r="L1899" s="79"/>
      <c r="M1899" s="79"/>
      <c r="N1899" s="74"/>
      <c r="O1899" s="81" t="s">
        <v>622</v>
      </c>
      <c r="P1899" s="83">
        <v>41566.584143518521</v>
      </c>
      <c r="Q1899" s="81" t="s">
        <v>905</v>
      </c>
      <c r="R1899" s="81"/>
      <c r="S1899" s="81"/>
      <c r="T1899" s="81" t="s">
        <v>2393</v>
      </c>
      <c r="U1899" s="83">
        <v>41566.584143518521</v>
      </c>
      <c r="V1899" s="85" t="s">
        <v>4117</v>
      </c>
      <c r="W1899" s="81"/>
      <c r="X1899" s="81"/>
      <c r="Y1899" s="84" t="s">
        <v>5932</v>
      </c>
    </row>
    <row r="1900" spans="1:25">
      <c r="A1900" s="66" t="s">
        <v>501</v>
      </c>
      <c r="B1900" s="66" t="s">
        <v>358</v>
      </c>
      <c r="C1900" s="67"/>
      <c r="D1900" s="68"/>
      <c r="E1900" s="69"/>
      <c r="F1900" s="70"/>
      <c r="G1900" s="67"/>
      <c r="H1900" s="71"/>
      <c r="I1900" s="72"/>
      <c r="J1900" s="72"/>
      <c r="K1900" s="36"/>
      <c r="L1900" s="79"/>
      <c r="M1900" s="79"/>
      <c r="N1900" s="74"/>
      <c r="O1900" s="81" t="s">
        <v>622</v>
      </c>
      <c r="P1900" s="83">
        <v>41566.584143518521</v>
      </c>
      <c r="Q1900" s="81" t="s">
        <v>905</v>
      </c>
      <c r="R1900" s="81"/>
      <c r="S1900" s="81"/>
      <c r="T1900" s="81" t="s">
        <v>2393</v>
      </c>
      <c r="U1900" s="83">
        <v>41566.584143518521</v>
      </c>
      <c r="V1900" s="85" t="s">
        <v>4117</v>
      </c>
      <c r="W1900" s="81"/>
      <c r="X1900" s="81"/>
      <c r="Y1900" s="84" t="s">
        <v>5932</v>
      </c>
    </row>
    <row r="1901" spans="1:25">
      <c r="A1901" s="66" t="s">
        <v>501</v>
      </c>
      <c r="B1901" s="66" t="s">
        <v>470</v>
      </c>
      <c r="C1901" s="67"/>
      <c r="D1901" s="68"/>
      <c r="E1901" s="69"/>
      <c r="F1901" s="70"/>
      <c r="G1901" s="67"/>
      <c r="H1901" s="71"/>
      <c r="I1901" s="72"/>
      <c r="J1901" s="72"/>
      <c r="K1901" s="36"/>
      <c r="L1901" s="79"/>
      <c r="M1901" s="79"/>
      <c r="N1901" s="74"/>
      <c r="O1901" s="81" t="s">
        <v>622</v>
      </c>
      <c r="P1901" s="83">
        <v>41566.584317129629</v>
      </c>
      <c r="Q1901" s="81" t="s">
        <v>1924</v>
      </c>
      <c r="R1901" s="81"/>
      <c r="S1901" s="81"/>
      <c r="T1901" s="81" t="s">
        <v>2393</v>
      </c>
      <c r="U1901" s="83">
        <v>41566.584317129629</v>
      </c>
      <c r="V1901" s="85" t="s">
        <v>4118</v>
      </c>
      <c r="W1901" s="81"/>
      <c r="X1901" s="81"/>
      <c r="Y1901" s="84" t="s">
        <v>5933</v>
      </c>
    </row>
    <row r="1902" spans="1:25">
      <c r="A1902" s="66" t="s">
        <v>501</v>
      </c>
      <c r="B1902" s="66" t="s">
        <v>413</v>
      </c>
      <c r="C1902" s="67"/>
      <c r="D1902" s="68"/>
      <c r="E1902" s="69"/>
      <c r="F1902" s="70"/>
      <c r="G1902" s="67"/>
      <c r="H1902" s="71"/>
      <c r="I1902" s="72"/>
      <c r="J1902" s="72"/>
      <c r="K1902" s="36"/>
      <c r="L1902" s="79"/>
      <c r="M1902" s="79"/>
      <c r="N1902" s="74"/>
      <c r="O1902" s="81" t="s">
        <v>622</v>
      </c>
      <c r="P1902" s="83">
        <v>41566.584317129629</v>
      </c>
      <c r="Q1902" s="81" t="s">
        <v>1924</v>
      </c>
      <c r="R1902" s="81"/>
      <c r="S1902" s="81"/>
      <c r="T1902" s="81" t="s">
        <v>2393</v>
      </c>
      <c r="U1902" s="83">
        <v>41566.584317129629</v>
      </c>
      <c r="V1902" s="85" t="s">
        <v>4118</v>
      </c>
      <c r="W1902" s="81"/>
      <c r="X1902" s="81"/>
      <c r="Y1902" s="84" t="s">
        <v>5933</v>
      </c>
    </row>
    <row r="1903" spans="1:25">
      <c r="A1903" s="66" t="s">
        <v>501</v>
      </c>
      <c r="B1903" s="66" t="s">
        <v>334</v>
      </c>
      <c r="C1903" s="67"/>
      <c r="D1903" s="68"/>
      <c r="E1903" s="69"/>
      <c r="F1903" s="70"/>
      <c r="G1903" s="67"/>
      <c r="H1903" s="71"/>
      <c r="I1903" s="72"/>
      <c r="J1903" s="72"/>
      <c r="K1903" s="36"/>
      <c r="L1903" s="79"/>
      <c r="M1903" s="79"/>
      <c r="N1903" s="74"/>
      <c r="O1903" s="81" t="s">
        <v>622</v>
      </c>
      <c r="P1903" s="83">
        <v>41566.584317129629</v>
      </c>
      <c r="Q1903" s="81" t="s">
        <v>1924</v>
      </c>
      <c r="R1903" s="81"/>
      <c r="S1903" s="81"/>
      <c r="T1903" s="81" t="s">
        <v>2393</v>
      </c>
      <c r="U1903" s="83">
        <v>41566.584317129629</v>
      </c>
      <c r="V1903" s="85" t="s">
        <v>4118</v>
      </c>
      <c r="W1903" s="81"/>
      <c r="X1903" s="81"/>
      <c r="Y1903" s="84" t="s">
        <v>5933</v>
      </c>
    </row>
    <row r="1904" spans="1:25">
      <c r="A1904" s="66" t="s">
        <v>501</v>
      </c>
      <c r="B1904" s="66" t="s">
        <v>358</v>
      </c>
      <c r="C1904" s="67"/>
      <c r="D1904" s="68"/>
      <c r="E1904" s="69"/>
      <c r="F1904" s="70"/>
      <c r="G1904" s="67"/>
      <c r="H1904" s="71"/>
      <c r="I1904" s="72"/>
      <c r="J1904" s="72"/>
      <c r="K1904" s="36"/>
      <c r="L1904" s="79"/>
      <c r="M1904" s="79"/>
      <c r="N1904" s="74"/>
      <c r="O1904" s="81" t="s">
        <v>622</v>
      </c>
      <c r="P1904" s="83">
        <v>41566.584675925929</v>
      </c>
      <c r="Q1904" s="81" t="s">
        <v>1873</v>
      </c>
      <c r="R1904" s="85" t="s">
        <v>2297</v>
      </c>
      <c r="S1904" s="81" t="s">
        <v>2382</v>
      </c>
      <c r="T1904" s="81" t="s">
        <v>2393</v>
      </c>
      <c r="U1904" s="83">
        <v>41566.584675925929</v>
      </c>
      <c r="V1904" s="85" t="s">
        <v>4119</v>
      </c>
      <c r="W1904" s="81"/>
      <c r="X1904" s="81"/>
      <c r="Y1904" s="84" t="s">
        <v>5934</v>
      </c>
    </row>
    <row r="1905" spans="1:25">
      <c r="A1905" s="66" t="s">
        <v>501</v>
      </c>
      <c r="B1905" s="66" t="s">
        <v>494</v>
      </c>
      <c r="C1905" s="67"/>
      <c r="D1905" s="68"/>
      <c r="E1905" s="69"/>
      <c r="F1905" s="70"/>
      <c r="G1905" s="67"/>
      <c r="H1905" s="71"/>
      <c r="I1905" s="72"/>
      <c r="J1905" s="72"/>
      <c r="K1905" s="36"/>
      <c r="L1905" s="79"/>
      <c r="M1905" s="79"/>
      <c r="N1905" s="74"/>
      <c r="O1905" s="81" t="s">
        <v>621</v>
      </c>
      <c r="P1905" s="83">
        <v>41566.639178240737</v>
      </c>
      <c r="Q1905" s="81" t="s">
        <v>1925</v>
      </c>
      <c r="R1905" s="81"/>
      <c r="S1905" s="81"/>
      <c r="T1905" s="81" t="s">
        <v>2393</v>
      </c>
      <c r="U1905" s="83">
        <v>41566.639178240737</v>
      </c>
      <c r="V1905" s="85" t="s">
        <v>4120</v>
      </c>
      <c r="W1905" s="81"/>
      <c r="X1905" s="81"/>
      <c r="Y1905" s="84" t="s">
        <v>5935</v>
      </c>
    </row>
    <row r="1906" spans="1:25">
      <c r="A1906" s="66" t="s">
        <v>501</v>
      </c>
      <c r="B1906" s="66" t="s">
        <v>501</v>
      </c>
      <c r="C1906" s="67"/>
      <c r="D1906" s="68"/>
      <c r="E1906" s="69"/>
      <c r="F1906" s="70"/>
      <c r="G1906" s="67"/>
      <c r="H1906" s="71"/>
      <c r="I1906" s="72"/>
      <c r="J1906" s="72"/>
      <c r="K1906" s="36"/>
      <c r="L1906" s="79"/>
      <c r="M1906" s="79"/>
      <c r="N1906" s="74"/>
      <c r="O1906" s="81" t="s">
        <v>179</v>
      </c>
      <c r="P1906" s="83">
        <v>41566.648668981485</v>
      </c>
      <c r="Q1906" s="81" t="s">
        <v>1926</v>
      </c>
      <c r="R1906" s="85" t="s">
        <v>2302</v>
      </c>
      <c r="S1906" s="81" t="s">
        <v>2386</v>
      </c>
      <c r="T1906" s="81" t="s">
        <v>2393</v>
      </c>
      <c r="U1906" s="83">
        <v>41566.648668981485</v>
      </c>
      <c r="V1906" s="85" t="s">
        <v>4121</v>
      </c>
      <c r="W1906" s="81"/>
      <c r="X1906" s="81"/>
      <c r="Y1906" s="84" t="s">
        <v>5936</v>
      </c>
    </row>
    <row r="1907" spans="1:25">
      <c r="A1907" s="66" t="s">
        <v>501</v>
      </c>
      <c r="B1907" s="66" t="s">
        <v>554</v>
      </c>
      <c r="C1907" s="67"/>
      <c r="D1907" s="68"/>
      <c r="E1907" s="69"/>
      <c r="F1907" s="70"/>
      <c r="G1907" s="67"/>
      <c r="H1907" s="71"/>
      <c r="I1907" s="72"/>
      <c r="J1907" s="72"/>
      <c r="K1907" s="36"/>
      <c r="L1907" s="79"/>
      <c r="M1907" s="79"/>
      <c r="N1907" s="74"/>
      <c r="O1907" s="81" t="s">
        <v>622</v>
      </c>
      <c r="P1907" s="83">
        <v>41566.651030092595</v>
      </c>
      <c r="Q1907" s="81" t="s">
        <v>1927</v>
      </c>
      <c r="R1907" s="81"/>
      <c r="S1907" s="81"/>
      <c r="T1907" s="81" t="s">
        <v>2393</v>
      </c>
      <c r="U1907" s="83">
        <v>41566.651030092595</v>
      </c>
      <c r="V1907" s="85" t="s">
        <v>4122</v>
      </c>
      <c r="W1907" s="81"/>
      <c r="X1907" s="81"/>
      <c r="Y1907" s="84" t="s">
        <v>5937</v>
      </c>
    </row>
    <row r="1908" spans="1:25">
      <c r="A1908" s="66" t="s">
        <v>423</v>
      </c>
      <c r="B1908" s="66" t="s">
        <v>501</v>
      </c>
      <c r="C1908" s="67"/>
      <c r="D1908" s="68"/>
      <c r="E1908" s="69"/>
      <c r="F1908" s="70"/>
      <c r="G1908" s="67"/>
      <c r="H1908" s="71"/>
      <c r="I1908" s="72"/>
      <c r="J1908" s="72"/>
      <c r="K1908" s="36"/>
      <c r="L1908" s="79"/>
      <c r="M1908" s="79"/>
      <c r="N1908" s="74"/>
      <c r="O1908" s="81" t="s">
        <v>622</v>
      </c>
      <c r="P1908" s="83">
        <v>41564.813125000001</v>
      </c>
      <c r="Q1908" s="81" t="s">
        <v>1894</v>
      </c>
      <c r="R1908" s="81"/>
      <c r="S1908" s="81"/>
      <c r="T1908" s="81" t="s">
        <v>2393</v>
      </c>
      <c r="U1908" s="83">
        <v>41564.813125000001</v>
      </c>
      <c r="V1908" s="85" t="s">
        <v>4080</v>
      </c>
      <c r="W1908" s="81"/>
      <c r="X1908" s="81"/>
      <c r="Y1908" s="84" t="s">
        <v>5895</v>
      </c>
    </row>
    <row r="1909" spans="1:25">
      <c r="A1909" s="66" t="s">
        <v>423</v>
      </c>
      <c r="B1909" s="66" t="s">
        <v>501</v>
      </c>
      <c r="C1909" s="67"/>
      <c r="D1909" s="68"/>
      <c r="E1909" s="69"/>
      <c r="F1909" s="70"/>
      <c r="G1909" s="67"/>
      <c r="H1909" s="71"/>
      <c r="I1909" s="72"/>
      <c r="J1909" s="72"/>
      <c r="K1909" s="36"/>
      <c r="L1909" s="79"/>
      <c r="M1909" s="79"/>
      <c r="N1909" s="74"/>
      <c r="O1909" s="81" t="s">
        <v>622</v>
      </c>
      <c r="P1909" s="83">
        <v>41566.458993055552</v>
      </c>
      <c r="Q1909" s="81" t="s">
        <v>1919</v>
      </c>
      <c r="R1909" s="81"/>
      <c r="S1909" s="81"/>
      <c r="T1909" s="81" t="s">
        <v>2393</v>
      </c>
      <c r="U1909" s="83">
        <v>41566.458993055552</v>
      </c>
      <c r="V1909" s="85" t="s">
        <v>4109</v>
      </c>
      <c r="W1909" s="81"/>
      <c r="X1909" s="81"/>
      <c r="Y1909" s="84" t="s">
        <v>5924</v>
      </c>
    </row>
    <row r="1910" spans="1:25">
      <c r="A1910" s="66" t="s">
        <v>423</v>
      </c>
      <c r="B1910" s="66" t="s">
        <v>501</v>
      </c>
      <c r="C1910" s="67"/>
      <c r="D1910" s="68"/>
      <c r="E1910" s="69"/>
      <c r="F1910" s="70"/>
      <c r="G1910" s="67"/>
      <c r="H1910" s="71"/>
      <c r="I1910" s="72"/>
      <c r="J1910" s="72"/>
      <c r="K1910" s="36"/>
      <c r="L1910" s="79"/>
      <c r="M1910" s="79"/>
      <c r="N1910" s="74"/>
      <c r="O1910" s="81" t="s">
        <v>622</v>
      </c>
      <c r="P1910" s="83">
        <v>41566.554675925923</v>
      </c>
      <c r="Q1910" s="81" t="s">
        <v>1920</v>
      </c>
      <c r="R1910" s="81"/>
      <c r="S1910" s="81"/>
      <c r="T1910" s="81" t="s">
        <v>2393</v>
      </c>
      <c r="U1910" s="83">
        <v>41566.554675925923</v>
      </c>
      <c r="V1910" s="85" t="s">
        <v>4110</v>
      </c>
      <c r="W1910" s="81"/>
      <c r="X1910" s="81"/>
      <c r="Y1910" s="84" t="s">
        <v>5925</v>
      </c>
    </row>
    <row r="1911" spans="1:25">
      <c r="A1911" s="66" t="s">
        <v>423</v>
      </c>
      <c r="B1911" s="66" t="s">
        <v>501</v>
      </c>
      <c r="C1911" s="67"/>
      <c r="D1911" s="68"/>
      <c r="E1911" s="69"/>
      <c r="F1911" s="70"/>
      <c r="G1911" s="67"/>
      <c r="H1911" s="71"/>
      <c r="I1911" s="72"/>
      <c r="J1911" s="72"/>
      <c r="K1911" s="36"/>
      <c r="L1911" s="79"/>
      <c r="M1911" s="79"/>
      <c r="N1911" s="74"/>
      <c r="O1911" s="81" t="s">
        <v>622</v>
      </c>
      <c r="P1911" s="83">
        <v>41566.729560185187</v>
      </c>
      <c r="Q1911" s="81" t="s">
        <v>1617</v>
      </c>
      <c r="R1911" s="81"/>
      <c r="S1911" s="81"/>
      <c r="T1911" s="81" t="s">
        <v>2393</v>
      </c>
      <c r="U1911" s="83">
        <v>41566.729560185187</v>
      </c>
      <c r="V1911" s="85" t="s">
        <v>4123</v>
      </c>
      <c r="W1911" s="81"/>
      <c r="X1911" s="81"/>
      <c r="Y1911" s="84" t="s">
        <v>5938</v>
      </c>
    </row>
    <row r="1912" spans="1:25">
      <c r="A1912" s="66" t="s">
        <v>423</v>
      </c>
      <c r="B1912" s="66" t="s">
        <v>501</v>
      </c>
      <c r="C1912" s="67"/>
      <c r="D1912" s="68"/>
      <c r="E1912" s="69"/>
      <c r="F1912" s="70"/>
      <c r="G1912" s="67"/>
      <c r="H1912" s="71"/>
      <c r="I1912" s="72"/>
      <c r="J1912" s="72"/>
      <c r="K1912" s="36"/>
      <c r="L1912" s="79"/>
      <c r="M1912" s="79"/>
      <c r="N1912" s="74"/>
      <c r="O1912" s="81" t="s">
        <v>622</v>
      </c>
      <c r="P1912" s="83">
        <v>41566.729872685188</v>
      </c>
      <c r="Q1912" s="81" t="s">
        <v>1928</v>
      </c>
      <c r="R1912" s="81"/>
      <c r="S1912" s="81"/>
      <c r="T1912" s="81" t="s">
        <v>2393</v>
      </c>
      <c r="U1912" s="83">
        <v>41566.729872685188</v>
      </c>
      <c r="V1912" s="85" t="s">
        <v>4124</v>
      </c>
      <c r="W1912" s="81"/>
      <c r="X1912" s="81"/>
      <c r="Y1912" s="84" t="s">
        <v>5939</v>
      </c>
    </row>
    <row r="1913" spans="1:25">
      <c r="A1913" s="66" t="s">
        <v>470</v>
      </c>
      <c r="B1913" s="66" t="s">
        <v>501</v>
      </c>
      <c r="C1913" s="67"/>
      <c r="D1913" s="68"/>
      <c r="E1913" s="69"/>
      <c r="F1913" s="70"/>
      <c r="G1913" s="67"/>
      <c r="H1913" s="71"/>
      <c r="I1913" s="72"/>
      <c r="J1913" s="72"/>
      <c r="K1913" s="36"/>
      <c r="L1913" s="79"/>
      <c r="M1913" s="79"/>
      <c r="N1913" s="74"/>
      <c r="O1913" s="81" t="s">
        <v>622</v>
      </c>
      <c r="P1913" s="83">
        <v>41566.467106481483</v>
      </c>
      <c r="Q1913" s="81" t="s">
        <v>1922</v>
      </c>
      <c r="R1913" s="81"/>
      <c r="S1913" s="81"/>
      <c r="T1913" s="81" t="s">
        <v>2393</v>
      </c>
      <c r="U1913" s="83">
        <v>41566.467106481483</v>
      </c>
      <c r="V1913" s="85" t="s">
        <v>4113</v>
      </c>
      <c r="W1913" s="81"/>
      <c r="X1913" s="81"/>
      <c r="Y1913" s="84" t="s">
        <v>5928</v>
      </c>
    </row>
    <row r="1914" spans="1:25">
      <c r="A1914" s="66" t="s">
        <v>470</v>
      </c>
      <c r="B1914" s="66" t="s">
        <v>501</v>
      </c>
      <c r="C1914" s="67"/>
      <c r="D1914" s="68"/>
      <c r="E1914" s="69"/>
      <c r="F1914" s="70"/>
      <c r="G1914" s="67"/>
      <c r="H1914" s="71"/>
      <c r="I1914" s="72"/>
      <c r="J1914" s="72"/>
      <c r="K1914" s="36"/>
      <c r="L1914" s="79"/>
      <c r="M1914" s="79"/>
      <c r="N1914" s="74"/>
      <c r="O1914" s="81" t="s">
        <v>622</v>
      </c>
      <c r="P1914" s="83">
        <v>41566.90315972222</v>
      </c>
      <c r="Q1914" s="81" t="s">
        <v>1929</v>
      </c>
      <c r="R1914" s="81"/>
      <c r="S1914" s="81"/>
      <c r="T1914" s="81" t="s">
        <v>2393</v>
      </c>
      <c r="U1914" s="83">
        <v>41566.90315972222</v>
      </c>
      <c r="V1914" s="85" t="s">
        <v>4125</v>
      </c>
      <c r="W1914" s="81">
        <v>38.917051219999998</v>
      </c>
      <c r="X1914" s="81">
        <v>-77.042040049999997</v>
      </c>
      <c r="Y1914" s="84" t="s">
        <v>5940</v>
      </c>
    </row>
    <row r="1915" spans="1:25">
      <c r="A1915" s="66" t="s">
        <v>470</v>
      </c>
      <c r="B1915" s="66" t="s">
        <v>501</v>
      </c>
      <c r="C1915" s="67"/>
      <c r="D1915" s="68"/>
      <c r="E1915" s="69"/>
      <c r="F1915" s="70"/>
      <c r="G1915" s="67"/>
      <c r="H1915" s="71"/>
      <c r="I1915" s="72"/>
      <c r="J1915" s="72"/>
      <c r="K1915" s="36"/>
      <c r="L1915" s="79"/>
      <c r="M1915" s="79"/>
      <c r="N1915" s="74"/>
      <c r="O1915" s="81" t="s">
        <v>622</v>
      </c>
      <c r="P1915" s="83">
        <v>41566.904756944445</v>
      </c>
      <c r="Q1915" s="81" t="s">
        <v>1923</v>
      </c>
      <c r="R1915" s="81"/>
      <c r="S1915" s="81"/>
      <c r="T1915" s="81" t="s">
        <v>2393</v>
      </c>
      <c r="U1915" s="83">
        <v>41566.904756944445</v>
      </c>
      <c r="V1915" s="85" t="s">
        <v>4114</v>
      </c>
      <c r="W1915" s="81">
        <v>38.91707383</v>
      </c>
      <c r="X1915" s="81">
        <v>-77.042021160000004</v>
      </c>
      <c r="Y1915" s="84" t="s">
        <v>5929</v>
      </c>
    </row>
    <row r="1916" spans="1:25">
      <c r="A1916" s="66" t="s">
        <v>494</v>
      </c>
      <c r="B1916" s="66" t="s">
        <v>501</v>
      </c>
      <c r="C1916" s="67"/>
      <c r="D1916" s="68"/>
      <c r="E1916" s="69"/>
      <c r="F1916" s="70"/>
      <c r="G1916" s="67"/>
      <c r="H1916" s="71"/>
      <c r="I1916" s="72"/>
      <c r="J1916" s="72"/>
      <c r="K1916" s="36"/>
      <c r="L1916" s="79"/>
      <c r="M1916" s="79"/>
      <c r="N1916" s="74"/>
      <c r="O1916" s="81" t="s">
        <v>622</v>
      </c>
      <c r="P1916" s="83">
        <v>41566.461493055554</v>
      </c>
      <c r="Q1916" s="81" t="s">
        <v>1904</v>
      </c>
      <c r="R1916" s="81"/>
      <c r="S1916" s="81"/>
      <c r="T1916" s="81" t="s">
        <v>2393</v>
      </c>
      <c r="U1916" s="83">
        <v>41566.461493055554</v>
      </c>
      <c r="V1916" s="85" t="s">
        <v>4115</v>
      </c>
      <c r="W1916" s="81"/>
      <c r="X1916" s="81"/>
      <c r="Y1916" s="84" t="s">
        <v>5930</v>
      </c>
    </row>
    <row r="1917" spans="1:25">
      <c r="A1917" s="66" t="s">
        <v>500</v>
      </c>
      <c r="B1917" s="66" t="s">
        <v>501</v>
      </c>
      <c r="C1917" s="67"/>
      <c r="D1917" s="68"/>
      <c r="E1917" s="69"/>
      <c r="F1917" s="70"/>
      <c r="G1917" s="67"/>
      <c r="H1917" s="71"/>
      <c r="I1917" s="72"/>
      <c r="J1917" s="72"/>
      <c r="K1917" s="36"/>
      <c r="L1917" s="79"/>
      <c r="M1917" s="79"/>
      <c r="N1917" s="74"/>
      <c r="O1917" s="81" t="s">
        <v>622</v>
      </c>
      <c r="P1917" s="83">
        <v>41566.484456018516</v>
      </c>
      <c r="Q1917" s="81" t="s">
        <v>1904</v>
      </c>
      <c r="R1917" s="81"/>
      <c r="S1917" s="81"/>
      <c r="T1917" s="81" t="s">
        <v>2393</v>
      </c>
      <c r="U1917" s="83">
        <v>41566.484456018516</v>
      </c>
      <c r="V1917" s="85" t="s">
        <v>4116</v>
      </c>
      <c r="W1917" s="81"/>
      <c r="X1917" s="81"/>
      <c r="Y1917" s="84" t="s">
        <v>5931</v>
      </c>
    </row>
    <row r="1918" spans="1:25">
      <c r="A1918" s="66" t="s">
        <v>423</v>
      </c>
      <c r="B1918" s="66" t="s">
        <v>620</v>
      </c>
      <c r="C1918" s="67"/>
      <c r="D1918" s="68"/>
      <c r="E1918" s="69"/>
      <c r="F1918" s="70"/>
      <c r="G1918" s="67"/>
      <c r="H1918" s="71"/>
      <c r="I1918" s="72"/>
      <c r="J1918" s="72"/>
      <c r="K1918" s="36"/>
      <c r="L1918" s="79"/>
      <c r="M1918" s="79"/>
      <c r="N1918" s="74"/>
      <c r="O1918" s="81" t="s">
        <v>622</v>
      </c>
      <c r="P1918" s="83">
        <v>41565.872349537036</v>
      </c>
      <c r="Q1918" s="81" t="s">
        <v>1930</v>
      </c>
      <c r="R1918" s="81"/>
      <c r="S1918" s="81"/>
      <c r="T1918" s="81" t="s">
        <v>2393</v>
      </c>
      <c r="U1918" s="83">
        <v>41565.872349537036</v>
      </c>
      <c r="V1918" s="85" t="s">
        <v>4126</v>
      </c>
      <c r="W1918" s="81"/>
      <c r="X1918" s="81"/>
      <c r="Y1918" s="84" t="s">
        <v>5941</v>
      </c>
    </row>
    <row r="1919" spans="1:25">
      <c r="A1919" s="66" t="s">
        <v>423</v>
      </c>
      <c r="B1919" s="66" t="s">
        <v>620</v>
      </c>
      <c r="C1919" s="67"/>
      <c r="D1919" s="68"/>
      <c r="E1919" s="69"/>
      <c r="F1919" s="70"/>
      <c r="G1919" s="67"/>
      <c r="H1919" s="71"/>
      <c r="I1919" s="72"/>
      <c r="J1919" s="72"/>
      <c r="K1919" s="36"/>
      <c r="L1919" s="79"/>
      <c r="M1919" s="79"/>
      <c r="N1919" s="74"/>
      <c r="O1919" s="81" t="s">
        <v>622</v>
      </c>
      <c r="P1919" s="83">
        <v>41565.884409722225</v>
      </c>
      <c r="Q1919" s="81" t="s">
        <v>1236</v>
      </c>
      <c r="R1919" s="81"/>
      <c r="S1919" s="81"/>
      <c r="T1919" s="81" t="s">
        <v>2393</v>
      </c>
      <c r="U1919" s="83">
        <v>41565.884409722225</v>
      </c>
      <c r="V1919" s="85" t="s">
        <v>3246</v>
      </c>
      <c r="W1919" s="81"/>
      <c r="X1919" s="81"/>
      <c r="Y1919" s="84" t="s">
        <v>5061</v>
      </c>
    </row>
    <row r="1920" spans="1:25">
      <c r="A1920" s="66" t="s">
        <v>423</v>
      </c>
      <c r="B1920" s="66" t="s">
        <v>620</v>
      </c>
      <c r="C1920" s="67"/>
      <c r="D1920" s="68"/>
      <c r="E1920" s="69"/>
      <c r="F1920" s="70"/>
      <c r="G1920" s="67"/>
      <c r="H1920" s="71"/>
      <c r="I1920" s="72"/>
      <c r="J1920" s="72"/>
      <c r="K1920" s="36"/>
      <c r="L1920" s="79"/>
      <c r="M1920" s="79"/>
      <c r="N1920" s="74"/>
      <c r="O1920" s="81" t="s">
        <v>622</v>
      </c>
      <c r="P1920" s="83">
        <v>41566.458993055552</v>
      </c>
      <c r="Q1920" s="81" t="s">
        <v>1919</v>
      </c>
      <c r="R1920" s="81"/>
      <c r="S1920" s="81"/>
      <c r="T1920" s="81" t="s">
        <v>2393</v>
      </c>
      <c r="U1920" s="83">
        <v>41566.458993055552</v>
      </c>
      <c r="V1920" s="85" t="s">
        <v>4109</v>
      </c>
      <c r="W1920" s="81"/>
      <c r="X1920" s="81"/>
      <c r="Y1920" s="84" t="s">
        <v>5924</v>
      </c>
    </row>
    <row r="1921" spans="1:25">
      <c r="A1921" s="66" t="s">
        <v>423</v>
      </c>
      <c r="B1921" s="66" t="s">
        <v>620</v>
      </c>
      <c r="C1921" s="67"/>
      <c r="D1921" s="68"/>
      <c r="E1921" s="69"/>
      <c r="F1921" s="70"/>
      <c r="G1921" s="67"/>
      <c r="H1921" s="71"/>
      <c r="I1921" s="72"/>
      <c r="J1921" s="72"/>
      <c r="K1921" s="36"/>
      <c r="L1921" s="79"/>
      <c r="M1921" s="79"/>
      <c r="N1921" s="74"/>
      <c r="O1921" s="81" t="s">
        <v>622</v>
      </c>
      <c r="P1921" s="83">
        <v>41566.554675925923</v>
      </c>
      <c r="Q1921" s="81" t="s">
        <v>1920</v>
      </c>
      <c r="R1921" s="81"/>
      <c r="S1921" s="81"/>
      <c r="T1921" s="81" t="s">
        <v>2393</v>
      </c>
      <c r="U1921" s="83">
        <v>41566.554675925923</v>
      </c>
      <c r="V1921" s="85" t="s">
        <v>4110</v>
      </c>
      <c r="W1921" s="81"/>
      <c r="X1921" s="81"/>
      <c r="Y1921" s="84" t="s">
        <v>5925</v>
      </c>
    </row>
    <row r="1922" spans="1:25">
      <c r="A1922" s="66" t="s">
        <v>470</v>
      </c>
      <c r="B1922" s="66" t="s">
        <v>620</v>
      </c>
      <c r="C1922" s="67"/>
      <c r="D1922" s="68"/>
      <c r="E1922" s="69"/>
      <c r="F1922" s="70"/>
      <c r="G1922" s="67"/>
      <c r="H1922" s="71"/>
      <c r="I1922" s="72"/>
      <c r="J1922" s="72"/>
      <c r="K1922" s="36"/>
      <c r="L1922" s="79"/>
      <c r="M1922" s="79"/>
      <c r="N1922" s="74"/>
      <c r="O1922" s="81" t="s">
        <v>622</v>
      </c>
      <c r="P1922" s="83">
        <v>41566.467106481483</v>
      </c>
      <c r="Q1922" s="81" t="s">
        <v>1922</v>
      </c>
      <c r="R1922" s="81"/>
      <c r="S1922" s="81"/>
      <c r="T1922" s="81" t="s">
        <v>2393</v>
      </c>
      <c r="U1922" s="83">
        <v>41566.467106481483</v>
      </c>
      <c r="V1922" s="85" t="s">
        <v>4113</v>
      </c>
      <c r="W1922" s="81"/>
      <c r="X1922" s="81"/>
      <c r="Y1922" s="84" t="s">
        <v>5928</v>
      </c>
    </row>
    <row r="1923" spans="1:25">
      <c r="A1923" s="66" t="s">
        <v>470</v>
      </c>
      <c r="B1923" s="66" t="s">
        <v>620</v>
      </c>
      <c r="C1923" s="67"/>
      <c r="D1923" s="68"/>
      <c r="E1923" s="69"/>
      <c r="F1923" s="70"/>
      <c r="G1923" s="67"/>
      <c r="H1923" s="71"/>
      <c r="I1923" s="72"/>
      <c r="J1923" s="72"/>
      <c r="K1923" s="36"/>
      <c r="L1923" s="79"/>
      <c r="M1923" s="79"/>
      <c r="N1923" s="74"/>
      <c r="O1923" s="81" t="s">
        <v>622</v>
      </c>
      <c r="P1923" s="83">
        <v>41566.904756944445</v>
      </c>
      <c r="Q1923" s="81" t="s">
        <v>1923</v>
      </c>
      <c r="R1923" s="81"/>
      <c r="S1923" s="81"/>
      <c r="T1923" s="81" t="s">
        <v>2393</v>
      </c>
      <c r="U1923" s="83">
        <v>41566.904756944445</v>
      </c>
      <c r="V1923" s="85" t="s">
        <v>4114</v>
      </c>
      <c r="W1923" s="81">
        <v>38.91707383</v>
      </c>
      <c r="X1923" s="81">
        <v>-77.042021160000004</v>
      </c>
      <c r="Y1923" s="84" t="s">
        <v>5929</v>
      </c>
    </row>
    <row r="1924" spans="1:25">
      <c r="A1924" s="66" t="s">
        <v>494</v>
      </c>
      <c r="B1924" s="66" t="s">
        <v>620</v>
      </c>
      <c r="C1924" s="67"/>
      <c r="D1924" s="68"/>
      <c r="E1924" s="69"/>
      <c r="F1924" s="70"/>
      <c r="G1924" s="67"/>
      <c r="H1924" s="71"/>
      <c r="I1924" s="72"/>
      <c r="J1924" s="72"/>
      <c r="K1924" s="36"/>
      <c r="L1924" s="79"/>
      <c r="M1924" s="79"/>
      <c r="N1924" s="74"/>
      <c r="O1924" s="81" t="s">
        <v>622</v>
      </c>
      <c r="P1924" s="83">
        <v>41566.461493055554</v>
      </c>
      <c r="Q1924" s="81" t="s">
        <v>1904</v>
      </c>
      <c r="R1924" s="81"/>
      <c r="S1924" s="81"/>
      <c r="T1924" s="81" t="s">
        <v>2393</v>
      </c>
      <c r="U1924" s="83">
        <v>41566.461493055554</v>
      </c>
      <c r="V1924" s="85" t="s">
        <v>4115</v>
      </c>
      <c r="W1924" s="81"/>
      <c r="X1924" s="81"/>
      <c r="Y1924" s="84" t="s">
        <v>5930</v>
      </c>
    </row>
    <row r="1925" spans="1:25">
      <c r="A1925" s="66" t="s">
        <v>500</v>
      </c>
      <c r="B1925" s="66" t="s">
        <v>620</v>
      </c>
      <c r="C1925" s="67"/>
      <c r="D1925" s="68"/>
      <c r="E1925" s="69"/>
      <c r="F1925" s="70"/>
      <c r="G1925" s="67"/>
      <c r="H1925" s="71"/>
      <c r="I1925" s="72"/>
      <c r="J1925" s="72"/>
      <c r="K1925" s="36"/>
      <c r="L1925" s="79"/>
      <c r="M1925" s="79"/>
      <c r="N1925" s="74"/>
      <c r="O1925" s="81" t="s">
        <v>622</v>
      </c>
      <c r="P1925" s="83">
        <v>41566.484456018516</v>
      </c>
      <c r="Q1925" s="81" t="s">
        <v>1904</v>
      </c>
      <c r="R1925" s="81"/>
      <c r="S1925" s="81"/>
      <c r="T1925" s="81" t="s">
        <v>2393</v>
      </c>
      <c r="U1925" s="83">
        <v>41566.484456018516</v>
      </c>
      <c r="V1925" s="85" t="s">
        <v>4116</v>
      </c>
      <c r="W1925" s="81"/>
      <c r="X1925" s="81"/>
      <c r="Y1925" s="84" t="s">
        <v>5931</v>
      </c>
    </row>
    <row r="1926" spans="1:25">
      <c r="A1926" s="66" t="s">
        <v>358</v>
      </c>
      <c r="B1926" s="66" t="s">
        <v>554</v>
      </c>
      <c r="C1926" s="67"/>
      <c r="D1926" s="68"/>
      <c r="E1926" s="69"/>
      <c r="F1926" s="70"/>
      <c r="G1926" s="67"/>
      <c r="H1926" s="71"/>
      <c r="I1926" s="72"/>
      <c r="J1926" s="72"/>
      <c r="K1926" s="36"/>
      <c r="L1926" s="79"/>
      <c r="M1926" s="79"/>
      <c r="N1926" s="74"/>
      <c r="O1926" s="81" t="s">
        <v>622</v>
      </c>
      <c r="P1926" s="83">
        <v>41566.566423611112</v>
      </c>
      <c r="Q1926" s="81" t="s">
        <v>1931</v>
      </c>
      <c r="R1926" s="81"/>
      <c r="S1926" s="81"/>
      <c r="T1926" s="81" t="s">
        <v>2393</v>
      </c>
      <c r="U1926" s="83">
        <v>41566.566423611112</v>
      </c>
      <c r="V1926" s="85" t="s">
        <v>4127</v>
      </c>
      <c r="W1926" s="81"/>
      <c r="X1926" s="81"/>
      <c r="Y1926" s="84" t="s">
        <v>5942</v>
      </c>
    </row>
    <row r="1927" spans="1:25">
      <c r="A1927" s="66" t="s">
        <v>413</v>
      </c>
      <c r="B1927" s="66" t="s">
        <v>554</v>
      </c>
      <c r="C1927" s="67"/>
      <c r="D1927" s="68"/>
      <c r="E1927" s="69"/>
      <c r="F1927" s="70"/>
      <c r="G1927" s="67"/>
      <c r="H1927" s="71"/>
      <c r="I1927" s="72"/>
      <c r="J1927" s="72"/>
      <c r="K1927" s="36"/>
      <c r="L1927" s="79"/>
      <c r="M1927" s="79"/>
      <c r="N1927" s="74"/>
      <c r="O1927" s="81" t="s">
        <v>622</v>
      </c>
      <c r="P1927" s="83">
        <v>41566.595856481479</v>
      </c>
      <c r="Q1927" s="81" t="s">
        <v>1932</v>
      </c>
      <c r="R1927" s="85" t="s">
        <v>2303</v>
      </c>
      <c r="S1927" s="81" t="s">
        <v>2387</v>
      </c>
      <c r="T1927" s="81" t="s">
        <v>2393</v>
      </c>
      <c r="U1927" s="83">
        <v>41566.595856481479</v>
      </c>
      <c r="V1927" s="85" t="s">
        <v>4128</v>
      </c>
      <c r="W1927" s="81"/>
      <c r="X1927" s="81"/>
      <c r="Y1927" s="84" t="s">
        <v>5943</v>
      </c>
    </row>
    <row r="1928" spans="1:25">
      <c r="A1928" s="66" t="s">
        <v>423</v>
      </c>
      <c r="B1928" s="66" t="s">
        <v>554</v>
      </c>
      <c r="C1928" s="67"/>
      <c r="D1928" s="68"/>
      <c r="E1928" s="69"/>
      <c r="F1928" s="70"/>
      <c r="G1928" s="67"/>
      <c r="H1928" s="71"/>
      <c r="I1928" s="72"/>
      <c r="J1928" s="72"/>
      <c r="K1928" s="36"/>
      <c r="L1928" s="79"/>
      <c r="M1928" s="79"/>
      <c r="N1928" s="74"/>
      <c r="O1928" s="81" t="s">
        <v>622</v>
      </c>
      <c r="P1928" s="83">
        <v>41563.744201388887</v>
      </c>
      <c r="Q1928" s="81" t="s">
        <v>1933</v>
      </c>
      <c r="R1928" s="81"/>
      <c r="S1928" s="81"/>
      <c r="T1928" s="81" t="s">
        <v>2393</v>
      </c>
      <c r="U1928" s="83">
        <v>41563.744201388887</v>
      </c>
      <c r="V1928" s="85" t="s">
        <v>4129</v>
      </c>
      <c r="W1928" s="81"/>
      <c r="X1928" s="81"/>
      <c r="Y1928" s="84" t="s">
        <v>5944</v>
      </c>
    </row>
    <row r="1929" spans="1:25">
      <c r="A1929" s="66" t="s">
        <v>423</v>
      </c>
      <c r="B1929" s="66" t="s">
        <v>554</v>
      </c>
      <c r="C1929" s="67"/>
      <c r="D1929" s="68"/>
      <c r="E1929" s="69"/>
      <c r="F1929" s="70"/>
      <c r="G1929" s="67"/>
      <c r="H1929" s="71"/>
      <c r="I1929" s="72"/>
      <c r="J1929" s="72"/>
      <c r="K1929" s="36"/>
      <c r="L1929" s="79"/>
      <c r="M1929" s="79"/>
      <c r="N1929" s="74"/>
      <c r="O1929" s="81" t="s">
        <v>622</v>
      </c>
      <c r="P1929" s="83">
        <v>41563.813113425924</v>
      </c>
      <c r="Q1929" s="81" t="s">
        <v>1934</v>
      </c>
      <c r="R1929" s="81"/>
      <c r="S1929" s="81"/>
      <c r="T1929" s="81" t="s">
        <v>2393</v>
      </c>
      <c r="U1929" s="83">
        <v>41563.813113425924</v>
      </c>
      <c r="V1929" s="85" t="s">
        <v>4130</v>
      </c>
      <c r="W1929" s="81"/>
      <c r="X1929" s="81"/>
      <c r="Y1929" s="84" t="s">
        <v>5945</v>
      </c>
    </row>
    <row r="1930" spans="1:25">
      <c r="A1930" s="66" t="s">
        <v>423</v>
      </c>
      <c r="B1930" s="66" t="s">
        <v>554</v>
      </c>
      <c r="C1930" s="67"/>
      <c r="D1930" s="68"/>
      <c r="E1930" s="69"/>
      <c r="F1930" s="70"/>
      <c r="G1930" s="67"/>
      <c r="H1930" s="71"/>
      <c r="I1930" s="72"/>
      <c r="J1930" s="72"/>
      <c r="K1930" s="36"/>
      <c r="L1930" s="79"/>
      <c r="M1930" s="79"/>
      <c r="N1930" s="74"/>
      <c r="O1930" s="81" t="s">
        <v>622</v>
      </c>
      <c r="P1930" s="83">
        <v>41564.736724537041</v>
      </c>
      <c r="Q1930" s="81" t="s">
        <v>1935</v>
      </c>
      <c r="R1930" s="81"/>
      <c r="S1930" s="81"/>
      <c r="T1930" s="81" t="s">
        <v>2548</v>
      </c>
      <c r="U1930" s="83">
        <v>41564.736724537041</v>
      </c>
      <c r="V1930" s="85" t="s">
        <v>4131</v>
      </c>
      <c r="W1930" s="81"/>
      <c r="X1930" s="81"/>
      <c r="Y1930" s="84" t="s">
        <v>5946</v>
      </c>
    </row>
    <row r="1931" spans="1:25">
      <c r="A1931" s="66" t="s">
        <v>423</v>
      </c>
      <c r="B1931" s="66" t="s">
        <v>554</v>
      </c>
      <c r="C1931" s="67"/>
      <c r="D1931" s="68"/>
      <c r="E1931" s="69"/>
      <c r="F1931" s="70"/>
      <c r="G1931" s="67"/>
      <c r="H1931" s="71"/>
      <c r="I1931" s="72"/>
      <c r="J1931" s="72"/>
      <c r="K1931" s="36"/>
      <c r="L1931" s="79"/>
      <c r="M1931" s="79"/>
      <c r="N1931" s="74"/>
      <c r="O1931" s="81" t="s">
        <v>622</v>
      </c>
      <c r="P1931" s="83">
        <v>41566.65792824074</v>
      </c>
      <c r="Q1931" s="81" t="s">
        <v>905</v>
      </c>
      <c r="R1931" s="81"/>
      <c r="S1931" s="81"/>
      <c r="T1931" s="81" t="s">
        <v>2393</v>
      </c>
      <c r="U1931" s="83">
        <v>41566.65792824074</v>
      </c>
      <c r="V1931" s="85" t="s">
        <v>4132</v>
      </c>
      <c r="W1931" s="81"/>
      <c r="X1931" s="81"/>
      <c r="Y1931" s="84" t="s">
        <v>5947</v>
      </c>
    </row>
    <row r="1932" spans="1:25">
      <c r="A1932" s="66" t="s">
        <v>423</v>
      </c>
      <c r="B1932" s="66" t="s">
        <v>554</v>
      </c>
      <c r="C1932" s="67"/>
      <c r="D1932" s="68"/>
      <c r="E1932" s="69"/>
      <c r="F1932" s="70"/>
      <c r="G1932" s="67"/>
      <c r="H1932" s="71"/>
      <c r="I1932" s="72"/>
      <c r="J1932" s="72"/>
      <c r="K1932" s="36"/>
      <c r="L1932" s="79"/>
      <c r="M1932" s="79"/>
      <c r="N1932" s="74"/>
      <c r="O1932" s="81" t="s">
        <v>622</v>
      </c>
      <c r="P1932" s="83">
        <v>41566.670312499999</v>
      </c>
      <c r="Q1932" s="81" t="s">
        <v>1936</v>
      </c>
      <c r="R1932" s="81"/>
      <c r="S1932" s="81"/>
      <c r="T1932" s="81" t="s">
        <v>2393</v>
      </c>
      <c r="U1932" s="83">
        <v>41566.670312499999</v>
      </c>
      <c r="V1932" s="85" t="s">
        <v>4133</v>
      </c>
      <c r="W1932" s="81"/>
      <c r="X1932" s="81"/>
      <c r="Y1932" s="84" t="s">
        <v>5948</v>
      </c>
    </row>
    <row r="1933" spans="1:25">
      <c r="A1933" s="66" t="s">
        <v>423</v>
      </c>
      <c r="B1933" s="66" t="s">
        <v>554</v>
      </c>
      <c r="C1933" s="67"/>
      <c r="D1933" s="68"/>
      <c r="E1933" s="69"/>
      <c r="F1933" s="70"/>
      <c r="G1933" s="67"/>
      <c r="H1933" s="71"/>
      <c r="I1933" s="72"/>
      <c r="J1933" s="72"/>
      <c r="K1933" s="36"/>
      <c r="L1933" s="79"/>
      <c r="M1933" s="79"/>
      <c r="N1933" s="74"/>
      <c r="O1933" s="81" t="s">
        <v>622</v>
      </c>
      <c r="P1933" s="83">
        <v>41566.729872685188</v>
      </c>
      <c r="Q1933" s="81" t="s">
        <v>1928</v>
      </c>
      <c r="R1933" s="81"/>
      <c r="S1933" s="81"/>
      <c r="T1933" s="81" t="s">
        <v>2393</v>
      </c>
      <c r="U1933" s="83">
        <v>41566.729872685188</v>
      </c>
      <c r="V1933" s="85" t="s">
        <v>4124</v>
      </c>
      <c r="W1933" s="81"/>
      <c r="X1933" s="81"/>
      <c r="Y1933" s="84" t="s">
        <v>5939</v>
      </c>
    </row>
    <row r="1934" spans="1:25">
      <c r="A1934" s="66" t="s">
        <v>470</v>
      </c>
      <c r="B1934" s="66" t="s">
        <v>554</v>
      </c>
      <c r="C1934" s="67"/>
      <c r="D1934" s="68"/>
      <c r="E1934" s="69"/>
      <c r="F1934" s="70"/>
      <c r="G1934" s="67"/>
      <c r="H1934" s="71"/>
      <c r="I1934" s="72"/>
      <c r="J1934" s="72"/>
      <c r="K1934" s="36"/>
      <c r="L1934" s="79"/>
      <c r="M1934" s="79"/>
      <c r="N1934" s="74"/>
      <c r="O1934" s="81" t="s">
        <v>622</v>
      </c>
      <c r="P1934" s="83">
        <v>41566.884525462963</v>
      </c>
      <c r="Q1934" s="81" t="s">
        <v>1891</v>
      </c>
      <c r="R1934" s="81"/>
      <c r="S1934" s="81"/>
      <c r="T1934" s="81" t="s">
        <v>2546</v>
      </c>
      <c r="U1934" s="83">
        <v>41566.884525462963</v>
      </c>
      <c r="V1934" s="85" t="s">
        <v>4134</v>
      </c>
      <c r="W1934" s="81"/>
      <c r="X1934" s="81"/>
      <c r="Y1934" s="84" t="s">
        <v>5949</v>
      </c>
    </row>
    <row r="1935" spans="1:25">
      <c r="A1935" s="66" t="s">
        <v>470</v>
      </c>
      <c r="B1935" s="66" t="s">
        <v>554</v>
      </c>
      <c r="C1935" s="67"/>
      <c r="D1935" s="68"/>
      <c r="E1935" s="69"/>
      <c r="F1935" s="70"/>
      <c r="G1935" s="67"/>
      <c r="H1935" s="71"/>
      <c r="I1935" s="72"/>
      <c r="J1935" s="72"/>
      <c r="K1935" s="36"/>
      <c r="L1935" s="79"/>
      <c r="M1935" s="79"/>
      <c r="N1935" s="74"/>
      <c r="O1935" s="81" t="s">
        <v>622</v>
      </c>
      <c r="P1935" s="83">
        <v>41566.90315972222</v>
      </c>
      <c r="Q1935" s="81" t="s">
        <v>1929</v>
      </c>
      <c r="R1935" s="81"/>
      <c r="S1935" s="81"/>
      <c r="T1935" s="81" t="s">
        <v>2393</v>
      </c>
      <c r="U1935" s="83">
        <v>41566.90315972222</v>
      </c>
      <c r="V1935" s="85" t="s">
        <v>4125</v>
      </c>
      <c r="W1935" s="81">
        <v>38.917051219999998</v>
      </c>
      <c r="X1935" s="81">
        <v>-77.042040049999997</v>
      </c>
      <c r="Y1935" s="84" t="s">
        <v>5940</v>
      </c>
    </row>
    <row r="1936" spans="1:25">
      <c r="A1936" s="66" t="s">
        <v>470</v>
      </c>
      <c r="B1936" s="66" t="s">
        <v>554</v>
      </c>
      <c r="C1936" s="67"/>
      <c r="D1936" s="68"/>
      <c r="E1936" s="69"/>
      <c r="F1936" s="70"/>
      <c r="G1936" s="67"/>
      <c r="H1936" s="71"/>
      <c r="I1936" s="72"/>
      <c r="J1936" s="72"/>
      <c r="K1936" s="36"/>
      <c r="L1936" s="79"/>
      <c r="M1936" s="79"/>
      <c r="N1936" s="74"/>
      <c r="O1936" s="81" t="s">
        <v>622</v>
      </c>
      <c r="P1936" s="83">
        <v>41568.985231481478</v>
      </c>
      <c r="Q1936" s="81" t="s">
        <v>905</v>
      </c>
      <c r="R1936" s="81"/>
      <c r="S1936" s="81"/>
      <c r="T1936" s="81" t="s">
        <v>2393</v>
      </c>
      <c r="U1936" s="83">
        <v>41568.985231481478</v>
      </c>
      <c r="V1936" s="85" t="s">
        <v>4135</v>
      </c>
      <c r="W1936" s="81"/>
      <c r="X1936" s="81"/>
      <c r="Y1936" s="84" t="s">
        <v>5950</v>
      </c>
    </row>
    <row r="1937" spans="1:25">
      <c r="A1937" s="66" t="s">
        <v>489</v>
      </c>
      <c r="B1937" s="66" t="s">
        <v>554</v>
      </c>
      <c r="C1937" s="67"/>
      <c r="D1937" s="68"/>
      <c r="E1937" s="69"/>
      <c r="F1937" s="70"/>
      <c r="G1937" s="67"/>
      <c r="H1937" s="71"/>
      <c r="I1937" s="72"/>
      <c r="J1937" s="72"/>
      <c r="K1937" s="36"/>
      <c r="L1937" s="79"/>
      <c r="M1937" s="79"/>
      <c r="N1937" s="74"/>
      <c r="O1937" s="81" t="s">
        <v>622</v>
      </c>
      <c r="P1937" s="83">
        <v>41566.825648148151</v>
      </c>
      <c r="Q1937" s="81" t="s">
        <v>1041</v>
      </c>
      <c r="R1937" s="81"/>
      <c r="S1937" s="81"/>
      <c r="T1937" s="81" t="s">
        <v>2393</v>
      </c>
      <c r="U1937" s="83">
        <v>41566.825648148151</v>
      </c>
      <c r="V1937" s="85" t="s">
        <v>4136</v>
      </c>
      <c r="W1937" s="81"/>
      <c r="X1937" s="81"/>
      <c r="Y1937" s="84" t="s">
        <v>5951</v>
      </c>
    </row>
    <row r="1938" spans="1:25">
      <c r="A1938" s="66" t="s">
        <v>494</v>
      </c>
      <c r="B1938" s="66" t="s">
        <v>554</v>
      </c>
      <c r="C1938" s="67"/>
      <c r="D1938" s="68"/>
      <c r="E1938" s="69"/>
      <c r="F1938" s="70"/>
      <c r="G1938" s="67"/>
      <c r="H1938" s="71"/>
      <c r="I1938" s="72"/>
      <c r="J1938" s="72"/>
      <c r="K1938" s="36"/>
      <c r="L1938" s="79"/>
      <c r="M1938" s="79"/>
      <c r="N1938" s="74"/>
      <c r="O1938" s="81" t="s">
        <v>622</v>
      </c>
      <c r="P1938" s="83">
        <v>41566.516689814816</v>
      </c>
      <c r="Q1938" s="81" t="s">
        <v>1937</v>
      </c>
      <c r="R1938" s="81"/>
      <c r="S1938" s="81"/>
      <c r="T1938" s="81" t="s">
        <v>2546</v>
      </c>
      <c r="U1938" s="83">
        <v>41566.516689814816</v>
      </c>
      <c r="V1938" s="85" t="s">
        <v>4137</v>
      </c>
      <c r="W1938" s="81"/>
      <c r="X1938" s="81"/>
      <c r="Y1938" s="84" t="s">
        <v>5952</v>
      </c>
    </row>
    <row r="1939" spans="1:25">
      <c r="A1939" s="66" t="s">
        <v>494</v>
      </c>
      <c r="B1939" s="66" t="s">
        <v>554</v>
      </c>
      <c r="C1939" s="67"/>
      <c r="D1939" s="68"/>
      <c r="E1939" s="69"/>
      <c r="F1939" s="70"/>
      <c r="G1939" s="67"/>
      <c r="H1939" s="71"/>
      <c r="I1939" s="72"/>
      <c r="J1939" s="72"/>
      <c r="K1939" s="36"/>
      <c r="L1939" s="79"/>
      <c r="M1939" s="79"/>
      <c r="N1939" s="74"/>
      <c r="O1939" s="81" t="s">
        <v>622</v>
      </c>
      <c r="P1939" s="83">
        <v>41566.518101851849</v>
      </c>
      <c r="Q1939" s="81" t="s">
        <v>1938</v>
      </c>
      <c r="R1939" s="81"/>
      <c r="S1939" s="81"/>
      <c r="T1939" s="81" t="s">
        <v>2393</v>
      </c>
      <c r="U1939" s="83">
        <v>41566.518101851849</v>
      </c>
      <c r="V1939" s="85" t="s">
        <v>4138</v>
      </c>
      <c r="W1939" s="81"/>
      <c r="X1939" s="81"/>
      <c r="Y1939" s="84" t="s">
        <v>5953</v>
      </c>
    </row>
    <row r="1940" spans="1:25">
      <c r="A1940" s="66" t="s">
        <v>494</v>
      </c>
      <c r="B1940" s="66" t="s">
        <v>554</v>
      </c>
      <c r="C1940" s="67"/>
      <c r="D1940" s="68"/>
      <c r="E1940" s="69"/>
      <c r="F1940" s="70"/>
      <c r="G1940" s="67"/>
      <c r="H1940" s="71"/>
      <c r="I1940" s="72"/>
      <c r="J1940" s="72"/>
      <c r="K1940" s="36"/>
      <c r="L1940" s="79"/>
      <c r="M1940" s="79"/>
      <c r="N1940" s="74"/>
      <c r="O1940" s="81" t="s">
        <v>622</v>
      </c>
      <c r="P1940" s="83">
        <v>41566.701944444445</v>
      </c>
      <c r="Q1940" s="81" t="s">
        <v>1041</v>
      </c>
      <c r="R1940" s="81"/>
      <c r="S1940" s="81"/>
      <c r="T1940" s="81" t="s">
        <v>2393</v>
      </c>
      <c r="U1940" s="83">
        <v>41566.701944444445</v>
      </c>
      <c r="V1940" s="85" t="s">
        <v>4139</v>
      </c>
      <c r="W1940" s="81"/>
      <c r="X1940" s="81"/>
      <c r="Y1940" s="84" t="s">
        <v>5954</v>
      </c>
    </row>
    <row r="1941" spans="1:25">
      <c r="A1941" s="66" t="s">
        <v>500</v>
      </c>
      <c r="B1941" s="66" t="s">
        <v>554</v>
      </c>
      <c r="C1941" s="67"/>
      <c r="D1941" s="68"/>
      <c r="E1941" s="69"/>
      <c r="F1941" s="70"/>
      <c r="G1941" s="67"/>
      <c r="H1941" s="71"/>
      <c r="I1941" s="72"/>
      <c r="J1941" s="72"/>
      <c r="K1941" s="36"/>
      <c r="L1941" s="79"/>
      <c r="M1941" s="79"/>
      <c r="N1941" s="74"/>
      <c r="O1941" s="81" t="s">
        <v>622</v>
      </c>
      <c r="P1941" s="83">
        <v>41566.86042824074</v>
      </c>
      <c r="Q1941" s="81" t="s">
        <v>1041</v>
      </c>
      <c r="R1941" s="81"/>
      <c r="S1941" s="81"/>
      <c r="T1941" s="81" t="s">
        <v>2393</v>
      </c>
      <c r="U1941" s="83">
        <v>41566.86042824074</v>
      </c>
      <c r="V1941" s="85" t="s">
        <v>4140</v>
      </c>
      <c r="W1941" s="81"/>
      <c r="X1941" s="81"/>
      <c r="Y1941" s="84" t="s">
        <v>5955</v>
      </c>
    </row>
    <row r="1942" spans="1:25">
      <c r="A1942" s="66" t="s">
        <v>500</v>
      </c>
      <c r="B1942" s="66" t="s">
        <v>554</v>
      </c>
      <c r="C1942" s="67"/>
      <c r="D1942" s="68"/>
      <c r="E1942" s="69"/>
      <c r="F1942" s="70"/>
      <c r="G1942" s="67"/>
      <c r="H1942" s="71"/>
      <c r="I1942" s="72"/>
      <c r="J1942" s="72"/>
      <c r="K1942" s="36"/>
      <c r="L1942" s="79"/>
      <c r="M1942" s="79"/>
      <c r="N1942" s="74"/>
      <c r="O1942" s="81" t="s">
        <v>622</v>
      </c>
      <c r="P1942" s="83">
        <v>41566.860879629632</v>
      </c>
      <c r="Q1942" s="81" t="s">
        <v>1891</v>
      </c>
      <c r="R1942" s="81"/>
      <c r="S1942" s="81"/>
      <c r="T1942" s="81" t="s">
        <v>2546</v>
      </c>
      <c r="U1942" s="83">
        <v>41566.860879629632</v>
      </c>
      <c r="V1942" s="85" t="s">
        <v>4141</v>
      </c>
      <c r="W1942" s="81"/>
      <c r="X1942" s="81"/>
      <c r="Y1942" s="84" t="s">
        <v>5956</v>
      </c>
    </row>
    <row r="1943" spans="1:25">
      <c r="A1943" s="66" t="s">
        <v>358</v>
      </c>
      <c r="B1943" s="66" t="s">
        <v>494</v>
      </c>
      <c r="C1943" s="67"/>
      <c r="D1943" s="68"/>
      <c r="E1943" s="69"/>
      <c r="F1943" s="70"/>
      <c r="G1943" s="67"/>
      <c r="H1943" s="71"/>
      <c r="I1943" s="72"/>
      <c r="J1943" s="72"/>
      <c r="K1943" s="36"/>
      <c r="L1943" s="79"/>
      <c r="M1943" s="79"/>
      <c r="N1943" s="74"/>
      <c r="O1943" s="81" t="s">
        <v>622</v>
      </c>
      <c r="P1943" s="83">
        <v>41564.72283564815</v>
      </c>
      <c r="Q1943" s="81" t="s">
        <v>1666</v>
      </c>
      <c r="R1943" s="81"/>
      <c r="S1943" s="81"/>
      <c r="T1943" s="81" t="s">
        <v>2393</v>
      </c>
      <c r="U1943" s="83">
        <v>41564.72283564815</v>
      </c>
      <c r="V1943" s="85" t="s">
        <v>3771</v>
      </c>
      <c r="W1943" s="81"/>
      <c r="X1943" s="81"/>
      <c r="Y1943" s="84" t="s">
        <v>5586</v>
      </c>
    </row>
    <row r="1944" spans="1:25">
      <c r="A1944" s="66" t="s">
        <v>413</v>
      </c>
      <c r="B1944" s="66" t="s">
        <v>494</v>
      </c>
      <c r="C1944" s="67"/>
      <c r="D1944" s="68"/>
      <c r="E1944" s="69"/>
      <c r="F1944" s="70"/>
      <c r="G1944" s="67"/>
      <c r="H1944" s="71"/>
      <c r="I1944" s="72"/>
      <c r="J1944" s="72"/>
      <c r="K1944" s="36"/>
      <c r="L1944" s="79"/>
      <c r="M1944" s="79"/>
      <c r="N1944" s="74"/>
      <c r="O1944" s="81" t="s">
        <v>622</v>
      </c>
      <c r="P1944" s="83">
        <v>41564.832002314812</v>
      </c>
      <c r="Q1944" s="81" t="s">
        <v>1939</v>
      </c>
      <c r="R1944" s="85" t="s">
        <v>2304</v>
      </c>
      <c r="S1944" s="81" t="s">
        <v>2387</v>
      </c>
      <c r="T1944" s="81" t="s">
        <v>2459</v>
      </c>
      <c r="U1944" s="83">
        <v>41564.832002314812</v>
      </c>
      <c r="V1944" s="85" t="s">
        <v>4142</v>
      </c>
      <c r="W1944" s="81"/>
      <c r="X1944" s="81"/>
      <c r="Y1944" s="84" t="s">
        <v>5957</v>
      </c>
    </row>
    <row r="1945" spans="1:25">
      <c r="A1945" s="66" t="s">
        <v>413</v>
      </c>
      <c r="B1945" s="66" t="s">
        <v>494</v>
      </c>
      <c r="C1945" s="67"/>
      <c r="D1945" s="68"/>
      <c r="E1945" s="69"/>
      <c r="F1945" s="70"/>
      <c r="G1945" s="67"/>
      <c r="H1945" s="71"/>
      <c r="I1945" s="72"/>
      <c r="J1945" s="72"/>
      <c r="K1945" s="36"/>
      <c r="L1945" s="79"/>
      <c r="M1945" s="79"/>
      <c r="N1945" s="74"/>
      <c r="O1945" s="81" t="s">
        <v>622</v>
      </c>
      <c r="P1945" s="83">
        <v>41566.595856481479</v>
      </c>
      <c r="Q1945" s="81" t="s">
        <v>1932</v>
      </c>
      <c r="R1945" s="85" t="s">
        <v>2303</v>
      </c>
      <c r="S1945" s="81" t="s">
        <v>2387</v>
      </c>
      <c r="T1945" s="81" t="s">
        <v>2393</v>
      </c>
      <c r="U1945" s="83">
        <v>41566.595856481479</v>
      </c>
      <c r="V1945" s="85" t="s">
        <v>4128</v>
      </c>
      <c r="W1945" s="81"/>
      <c r="X1945" s="81"/>
      <c r="Y1945" s="84" t="s">
        <v>5943</v>
      </c>
    </row>
    <row r="1946" spans="1:25">
      <c r="A1946" s="66" t="s">
        <v>423</v>
      </c>
      <c r="B1946" s="66" t="s">
        <v>494</v>
      </c>
      <c r="C1946" s="67"/>
      <c r="D1946" s="68"/>
      <c r="E1946" s="69"/>
      <c r="F1946" s="70"/>
      <c r="G1946" s="67"/>
      <c r="H1946" s="71"/>
      <c r="I1946" s="72"/>
      <c r="J1946" s="72"/>
      <c r="K1946" s="36"/>
      <c r="L1946" s="79"/>
      <c r="M1946" s="79"/>
      <c r="N1946" s="74"/>
      <c r="O1946" s="81" t="s">
        <v>622</v>
      </c>
      <c r="P1946" s="83">
        <v>41563.8825462963</v>
      </c>
      <c r="Q1946" s="81" t="s">
        <v>1940</v>
      </c>
      <c r="R1946" s="81"/>
      <c r="S1946" s="81"/>
      <c r="T1946" s="81" t="s">
        <v>2549</v>
      </c>
      <c r="U1946" s="83">
        <v>41563.8825462963</v>
      </c>
      <c r="V1946" s="85" t="s">
        <v>4143</v>
      </c>
      <c r="W1946" s="81"/>
      <c r="X1946" s="81"/>
      <c r="Y1946" s="84" t="s">
        <v>5958</v>
      </c>
    </row>
    <row r="1947" spans="1:25">
      <c r="A1947" s="66" t="s">
        <v>423</v>
      </c>
      <c r="B1947" s="66" t="s">
        <v>494</v>
      </c>
      <c r="C1947" s="67"/>
      <c r="D1947" s="68"/>
      <c r="E1947" s="69"/>
      <c r="F1947" s="70"/>
      <c r="G1947" s="67"/>
      <c r="H1947" s="71"/>
      <c r="I1947" s="72"/>
      <c r="J1947" s="72"/>
      <c r="K1947" s="36"/>
      <c r="L1947" s="79"/>
      <c r="M1947" s="79"/>
      <c r="N1947" s="74"/>
      <c r="O1947" s="81" t="s">
        <v>622</v>
      </c>
      <c r="P1947" s="83">
        <v>41564.579004629632</v>
      </c>
      <c r="Q1947" s="81" t="s">
        <v>1521</v>
      </c>
      <c r="R1947" s="81"/>
      <c r="S1947" s="81"/>
      <c r="T1947" s="81" t="s">
        <v>2393</v>
      </c>
      <c r="U1947" s="83">
        <v>41564.579004629632</v>
      </c>
      <c r="V1947" s="85" t="s">
        <v>4144</v>
      </c>
      <c r="W1947" s="81"/>
      <c r="X1947" s="81"/>
      <c r="Y1947" s="84" t="s">
        <v>5959</v>
      </c>
    </row>
    <row r="1948" spans="1:25">
      <c r="A1948" s="66" t="s">
        <v>423</v>
      </c>
      <c r="B1948" s="66" t="s">
        <v>494</v>
      </c>
      <c r="C1948" s="67"/>
      <c r="D1948" s="68"/>
      <c r="E1948" s="69"/>
      <c r="F1948" s="70"/>
      <c r="G1948" s="67"/>
      <c r="H1948" s="71"/>
      <c r="I1948" s="72"/>
      <c r="J1948" s="72"/>
      <c r="K1948" s="36"/>
      <c r="L1948" s="79"/>
      <c r="M1948" s="79"/>
      <c r="N1948" s="74"/>
      <c r="O1948" s="81" t="s">
        <v>622</v>
      </c>
      <c r="P1948" s="83">
        <v>41564.581643518519</v>
      </c>
      <c r="Q1948" s="81" t="s">
        <v>1773</v>
      </c>
      <c r="R1948" s="81"/>
      <c r="S1948" s="81"/>
      <c r="T1948" s="81" t="s">
        <v>2393</v>
      </c>
      <c r="U1948" s="83">
        <v>41564.581643518519</v>
      </c>
      <c r="V1948" s="85" t="s">
        <v>3902</v>
      </c>
      <c r="W1948" s="81"/>
      <c r="X1948" s="81"/>
      <c r="Y1948" s="84" t="s">
        <v>5717</v>
      </c>
    </row>
    <row r="1949" spans="1:25">
      <c r="A1949" s="66" t="s">
        <v>423</v>
      </c>
      <c r="B1949" s="66" t="s">
        <v>494</v>
      </c>
      <c r="C1949" s="67"/>
      <c r="D1949" s="68"/>
      <c r="E1949" s="69"/>
      <c r="F1949" s="70"/>
      <c r="G1949" s="67"/>
      <c r="H1949" s="71"/>
      <c r="I1949" s="72"/>
      <c r="J1949" s="72"/>
      <c r="K1949" s="36"/>
      <c r="L1949" s="79"/>
      <c r="M1949" s="79"/>
      <c r="N1949" s="74"/>
      <c r="O1949" s="81" t="s">
        <v>622</v>
      </c>
      <c r="P1949" s="83">
        <v>41564.583958333336</v>
      </c>
      <c r="Q1949" s="81" t="s">
        <v>1941</v>
      </c>
      <c r="R1949" s="81"/>
      <c r="S1949" s="81"/>
      <c r="T1949" s="81" t="s">
        <v>2411</v>
      </c>
      <c r="U1949" s="83">
        <v>41564.583958333336</v>
      </c>
      <c r="V1949" s="85" t="s">
        <v>4145</v>
      </c>
      <c r="W1949" s="81"/>
      <c r="X1949" s="81"/>
      <c r="Y1949" s="84" t="s">
        <v>5960</v>
      </c>
    </row>
    <row r="1950" spans="1:25">
      <c r="A1950" s="66" t="s">
        <v>423</v>
      </c>
      <c r="B1950" s="66" t="s">
        <v>494</v>
      </c>
      <c r="C1950" s="67"/>
      <c r="D1950" s="68"/>
      <c r="E1950" s="69"/>
      <c r="F1950" s="70"/>
      <c r="G1950" s="67"/>
      <c r="H1950" s="71"/>
      <c r="I1950" s="72"/>
      <c r="J1950" s="72"/>
      <c r="K1950" s="36"/>
      <c r="L1950" s="79"/>
      <c r="M1950" s="79"/>
      <c r="N1950" s="74"/>
      <c r="O1950" s="81" t="s">
        <v>622</v>
      </c>
      <c r="P1950" s="83">
        <v>41564.607986111114</v>
      </c>
      <c r="Q1950" s="81" t="s">
        <v>656</v>
      </c>
      <c r="R1950" s="81"/>
      <c r="S1950" s="81"/>
      <c r="T1950" s="81" t="s">
        <v>2393</v>
      </c>
      <c r="U1950" s="83">
        <v>41564.607986111114</v>
      </c>
      <c r="V1950" s="85" t="s">
        <v>4146</v>
      </c>
      <c r="W1950" s="81"/>
      <c r="X1950" s="81"/>
      <c r="Y1950" s="84" t="s">
        <v>5961</v>
      </c>
    </row>
    <row r="1951" spans="1:25">
      <c r="A1951" s="66" t="s">
        <v>423</v>
      </c>
      <c r="B1951" s="66" t="s">
        <v>494</v>
      </c>
      <c r="C1951" s="67"/>
      <c r="D1951" s="68"/>
      <c r="E1951" s="69"/>
      <c r="F1951" s="70"/>
      <c r="G1951" s="67"/>
      <c r="H1951" s="71"/>
      <c r="I1951" s="72"/>
      <c r="J1951" s="72"/>
      <c r="K1951" s="36"/>
      <c r="L1951" s="79"/>
      <c r="M1951" s="79"/>
      <c r="N1951" s="74"/>
      <c r="O1951" s="81" t="s">
        <v>622</v>
      </c>
      <c r="P1951" s="83">
        <v>41564.722418981481</v>
      </c>
      <c r="Q1951" s="81" t="s">
        <v>1667</v>
      </c>
      <c r="R1951" s="81"/>
      <c r="S1951" s="81"/>
      <c r="T1951" s="81" t="s">
        <v>2413</v>
      </c>
      <c r="U1951" s="83">
        <v>41564.722418981481</v>
      </c>
      <c r="V1951" s="85" t="s">
        <v>3772</v>
      </c>
      <c r="W1951" s="81"/>
      <c r="X1951" s="81"/>
      <c r="Y1951" s="84" t="s">
        <v>5587</v>
      </c>
    </row>
    <row r="1952" spans="1:25">
      <c r="A1952" s="66" t="s">
        <v>423</v>
      </c>
      <c r="B1952" s="66" t="s">
        <v>494</v>
      </c>
      <c r="C1952" s="67"/>
      <c r="D1952" s="68"/>
      <c r="E1952" s="69"/>
      <c r="F1952" s="70"/>
      <c r="G1952" s="67"/>
      <c r="H1952" s="71"/>
      <c r="I1952" s="72"/>
      <c r="J1952" s="72"/>
      <c r="K1952" s="36"/>
      <c r="L1952" s="79"/>
      <c r="M1952" s="79"/>
      <c r="N1952" s="74"/>
      <c r="O1952" s="81" t="s">
        <v>622</v>
      </c>
      <c r="P1952" s="83">
        <v>41564.722986111112</v>
      </c>
      <c r="Q1952" s="81" t="s">
        <v>1774</v>
      </c>
      <c r="R1952" s="81"/>
      <c r="S1952" s="81"/>
      <c r="T1952" s="81" t="s">
        <v>2393</v>
      </c>
      <c r="U1952" s="83">
        <v>41564.722986111112</v>
      </c>
      <c r="V1952" s="85" t="s">
        <v>3903</v>
      </c>
      <c r="W1952" s="81"/>
      <c r="X1952" s="81"/>
      <c r="Y1952" s="84" t="s">
        <v>5718</v>
      </c>
    </row>
    <row r="1953" spans="1:25">
      <c r="A1953" s="66" t="s">
        <v>423</v>
      </c>
      <c r="B1953" s="66" t="s">
        <v>494</v>
      </c>
      <c r="C1953" s="67"/>
      <c r="D1953" s="68"/>
      <c r="E1953" s="69"/>
      <c r="F1953" s="70"/>
      <c r="G1953" s="67"/>
      <c r="H1953" s="71"/>
      <c r="I1953" s="72"/>
      <c r="J1953" s="72"/>
      <c r="K1953" s="36"/>
      <c r="L1953" s="79"/>
      <c r="M1953" s="79"/>
      <c r="N1953" s="74"/>
      <c r="O1953" s="81" t="s">
        <v>622</v>
      </c>
      <c r="P1953" s="83">
        <v>41564.802662037036</v>
      </c>
      <c r="Q1953" s="81" t="s">
        <v>772</v>
      </c>
      <c r="R1953" s="85" t="s">
        <v>2163</v>
      </c>
      <c r="S1953" s="81" t="s">
        <v>2349</v>
      </c>
      <c r="T1953" s="81" t="s">
        <v>2393</v>
      </c>
      <c r="U1953" s="83">
        <v>41564.802662037036</v>
      </c>
      <c r="V1953" s="85" t="s">
        <v>4147</v>
      </c>
      <c r="W1953" s="81"/>
      <c r="X1953" s="81"/>
      <c r="Y1953" s="84" t="s">
        <v>5962</v>
      </c>
    </row>
    <row r="1954" spans="1:25">
      <c r="A1954" s="66" t="s">
        <v>423</v>
      </c>
      <c r="B1954" s="66" t="s">
        <v>494</v>
      </c>
      <c r="C1954" s="67"/>
      <c r="D1954" s="68"/>
      <c r="E1954" s="69"/>
      <c r="F1954" s="70"/>
      <c r="G1954" s="67"/>
      <c r="H1954" s="71"/>
      <c r="I1954" s="72"/>
      <c r="J1954" s="72"/>
      <c r="K1954" s="36"/>
      <c r="L1954" s="79"/>
      <c r="M1954" s="79"/>
      <c r="N1954" s="74"/>
      <c r="O1954" s="81" t="s">
        <v>622</v>
      </c>
      <c r="P1954" s="83">
        <v>41565.555277777778</v>
      </c>
      <c r="Q1954" s="81" t="s">
        <v>727</v>
      </c>
      <c r="R1954" s="81"/>
      <c r="S1954" s="81"/>
      <c r="T1954" s="81" t="s">
        <v>2393</v>
      </c>
      <c r="U1954" s="83">
        <v>41565.555277777778</v>
      </c>
      <c r="V1954" s="85" t="s">
        <v>4059</v>
      </c>
      <c r="W1954" s="81"/>
      <c r="X1954" s="81"/>
      <c r="Y1954" s="84" t="s">
        <v>5874</v>
      </c>
    </row>
    <row r="1955" spans="1:25">
      <c r="A1955" s="66" t="s">
        <v>423</v>
      </c>
      <c r="B1955" s="66" t="s">
        <v>494</v>
      </c>
      <c r="C1955" s="67"/>
      <c r="D1955" s="68"/>
      <c r="E1955" s="69"/>
      <c r="F1955" s="70"/>
      <c r="G1955" s="67"/>
      <c r="H1955" s="71"/>
      <c r="I1955" s="72"/>
      <c r="J1955" s="72"/>
      <c r="K1955" s="36"/>
      <c r="L1955" s="79"/>
      <c r="M1955" s="79"/>
      <c r="N1955" s="74"/>
      <c r="O1955" s="81" t="s">
        <v>622</v>
      </c>
      <c r="P1955" s="83">
        <v>41565.813148148147</v>
      </c>
      <c r="Q1955" s="81" t="s">
        <v>1235</v>
      </c>
      <c r="R1955" s="81"/>
      <c r="S1955" s="81"/>
      <c r="T1955" s="81" t="s">
        <v>2450</v>
      </c>
      <c r="U1955" s="83">
        <v>41565.813148148147</v>
      </c>
      <c r="V1955" s="85" t="s">
        <v>3245</v>
      </c>
      <c r="W1955" s="81"/>
      <c r="X1955" s="81"/>
      <c r="Y1955" s="84" t="s">
        <v>5060</v>
      </c>
    </row>
    <row r="1956" spans="1:25">
      <c r="A1956" s="66" t="s">
        <v>423</v>
      </c>
      <c r="B1956" s="66" t="s">
        <v>494</v>
      </c>
      <c r="C1956" s="67"/>
      <c r="D1956" s="68"/>
      <c r="E1956" s="69"/>
      <c r="F1956" s="70"/>
      <c r="G1956" s="67"/>
      <c r="H1956" s="71"/>
      <c r="I1956" s="72"/>
      <c r="J1956" s="72"/>
      <c r="K1956" s="36"/>
      <c r="L1956" s="79"/>
      <c r="M1956" s="79"/>
      <c r="N1956" s="74"/>
      <c r="O1956" s="81" t="s">
        <v>622</v>
      </c>
      <c r="P1956" s="83">
        <v>41566.535381944443</v>
      </c>
      <c r="Q1956" s="81" t="s">
        <v>1820</v>
      </c>
      <c r="R1956" s="81"/>
      <c r="S1956" s="81"/>
      <c r="T1956" s="81" t="s">
        <v>2541</v>
      </c>
      <c r="U1956" s="83">
        <v>41566.535381944443</v>
      </c>
      <c r="V1956" s="85" t="s">
        <v>3964</v>
      </c>
      <c r="W1956" s="81"/>
      <c r="X1956" s="81"/>
      <c r="Y1956" s="84" t="s">
        <v>5779</v>
      </c>
    </row>
    <row r="1957" spans="1:25">
      <c r="A1957" s="66" t="s">
        <v>423</v>
      </c>
      <c r="B1957" s="66" t="s">
        <v>494</v>
      </c>
      <c r="C1957" s="67"/>
      <c r="D1957" s="68"/>
      <c r="E1957" s="69"/>
      <c r="F1957" s="70"/>
      <c r="G1957" s="67"/>
      <c r="H1957" s="71"/>
      <c r="I1957" s="72"/>
      <c r="J1957" s="72"/>
      <c r="K1957" s="36"/>
      <c r="L1957" s="79"/>
      <c r="M1957" s="79"/>
      <c r="N1957" s="74"/>
      <c r="O1957" s="81" t="s">
        <v>622</v>
      </c>
      <c r="P1957" s="83">
        <v>41566.573576388888</v>
      </c>
      <c r="Q1957" s="81" t="s">
        <v>1902</v>
      </c>
      <c r="R1957" s="81"/>
      <c r="S1957" s="81"/>
      <c r="T1957" s="81" t="s">
        <v>2393</v>
      </c>
      <c r="U1957" s="83">
        <v>41566.573576388888</v>
      </c>
      <c r="V1957" s="85" t="s">
        <v>4088</v>
      </c>
      <c r="W1957" s="81"/>
      <c r="X1957" s="81"/>
      <c r="Y1957" s="84" t="s">
        <v>5903</v>
      </c>
    </row>
    <row r="1958" spans="1:25">
      <c r="A1958" s="66" t="s">
        <v>423</v>
      </c>
      <c r="B1958" s="66" t="s">
        <v>494</v>
      </c>
      <c r="C1958" s="67"/>
      <c r="D1958" s="68"/>
      <c r="E1958" s="69"/>
      <c r="F1958" s="70"/>
      <c r="G1958" s="67"/>
      <c r="H1958" s="71"/>
      <c r="I1958" s="72"/>
      <c r="J1958" s="72"/>
      <c r="K1958" s="36"/>
      <c r="L1958" s="79"/>
      <c r="M1958" s="79"/>
      <c r="N1958" s="74"/>
      <c r="O1958" s="81" t="s">
        <v>622</v>
      </c>
      <c r="P1958" s="83">
        <v>41566.729560185187</v>
      </c>
      <c r="Q1958" s="81" t="s">
        <v>1617</v>
      </c>
      <c r="R1958" s="81"/>
      <c r="S1958" s="81"/>
      <c r="T1958" s="81" t="s">
        <v>2393</v>
      </c>
      <c r="U1958" s="83">
        <v>41566.729560185187</v>
      </c>
      <c r="V1958" s="85" t="s">
        <v>4123</v>
      </c>
      <c r="W1958" s="81"/>
      <c r="X1958" s="81"/>
      <c r="Y1958" s="84" t="s">
        <v>5938</v>
      </c>
    </row>
    <row r="1959" spans="1:25">
      <c r="A1959" s="66" t="s">
        <v>470</v>
      </c>
      <c r="B1959" s="66" t="s">
        <v>494</v>
      </c>
      <c r="C1959" s="67"/>
      <c r="D1959" s="68"/>
      <c r="E1959" s="69"/>
      <c r="F1959" s="70"/>
      <c r="G1959" s="67"/>
      <c r="H1959" s="71"/>
      <c r="I1959" s="72"/>
      <c r="J1959" s="72"/>
      <c r="K1959" s="36"/>
      <c r="L1959" s="79"/>
      <c r="M1959" s="79"/>
      <c r="N1959" s="74"/>
      <c r="O1959" s="81" t="s">
        <v>622</v>
      </c>
      <c r="P1959" s="83">
        <v>41566.884525462963</v>
      </c>
      <c r="Q1959" s="81" t="s">
        <v>1891</v>
      </c>
      <c r="R1959" s="81"/>
      <c r="S1959" s="81"/>
      <c r="T1959" s="81" t="s">
        <v>2546</v>
      </c>
      <c r="U1959" s="83">
        <v>41566.884525462963</v>
      </c>
      <c r="V1959" s="85" t="s">
        <v>4134</v>
      </c>
      <c r="W1959" s="81"/>
      <c r="X1959" s="81"/>
      <c r="Y1959" s="84" t="s">
        <v>5949</v>
      </c>
    </row>
    <row r="1960" spans="1:25">
      <c r="A1960" s="66" t="s">
        <v>470</v>
      </c>
      <c r="B1960" s="66" t="s">
        <v>494</v>
      </c>
      <c r="C1960" s="67"/>
      <c r="D1960" s="68"/>
      <c r="E1960" s="69"/>
      <c r="F1960" s="70"/>
      <c r="G1960" s="67"/>
      <c r="H1960" s="71"/>
      <c r="I1960" s="72"/>
      <c r="J1960" s="72"/>
      <c r="K1960" s="36"/>
      <c r="L1960" s="79"/>
      <c r="M1960" s="79"/>
      <c r="N1960" s="74"/>
      <c r="O1960" s="81" t="s">
        <v>622</v>
      </c>
      <c r="P1960" s="83">
        <v>41569.942280092589</v>
      </c>
      <c r="Q1960" s="81" t="s">
        <v>656</v>
      </c>
      <c r="R1960" s="81"/>
      <c r="S1960" s="81"/>
      <c r="T1960" s="81" t="s">
        <v>2393</v>
      </c>
      <c r="U1960" s="83">
        <v>41569.942280092589</v>
      </c>
      <c r="V1960" s="85" t="s">
        <v>4148</v>
      </c>
      <c r="W1960" s="81"/>
      <c r="X1960" s="81"/>
      <c r="Y1960" s="84" t="s">
        <v>5963</v>
      </c>
    </row>
    <row r="1961" spans="1:25">
      <c r="A1961" s="66" t="s">
        <v>489</v>
      </c>
      <c r="B1961" s="66" t="s">
        <v>494</v>
      </c>
      <c r="C1961" s="67"/>
      <c r="D1961" s="68"/>
      <c r="E1961" s="69"/>
      <c r="F1961" s="70"/>
      <c r="G1961" s="67"/>
      <c r="H1961" s="71"/>
      <c r="I1961" s="72"/>
      <c r="J1961" s="72"/>
      <c r="K1961" s="36"/>
      <c r="L1961" s="79"/>
      <c r="M1961" s="79"/>
      <c r="N1961" s="74"/>
      <c r="O1961" s="81" t="s">
        <v>622</v>
      </c>
      <c r="P1961" s="83">
        <v>41566.078981481478</v>
      </c>
      <c r="Q1961" s="81" t="s">
        <v>833</v>
      </c>
      <c r="R1961" s="81"/>
      <c r="S1961" s="81"/>
      <c r="T1961" s="81" t="s">
        <v>2393</v>
      </c>
      <c r="U1961" s="83">
        <v>41566.078981481478</v>
      </c>
      <c r="V1961" s="85" t="s">
        <v>4000</v>
      </c>
      <c r="W1961" s="81"/>
      <c r="X1961" s="81"/>
      <c r="Y1961" s="84" t="s">
        <v>5815</v>
      </c>
    </row>
    <row r="1962" spans="1:25">
      <c r="A1962" s="66" t="s">
        <v>489</v>
      </c>
      <c r="B1962" s="66" t="s">
        <v>494</v>
      </c>
      <c r="C1962" s="67"/>
      <c r="D1962" s="68"/>
      <c r="E1962" s="69"/>
      <c r="F1962" s="70"/>
      <c r="G1962" s="67"/>
      <c r="H1962" s="71"/>
      <c r="I1962" s="72"/>
      <c r="J1962" s="72"/>
      <c r="K1962" s="36"/>
      <c r="L1962" s="79"/>
      <c r="M1962" s="79"/>
      <c r="N1962" s="74"/>
      <c r="O1962" s="81" t="s">
        <v>622</v>
      </c>
      <c r="P1962" s="83">
        <v>41568.84238425926</v>
      </c>
      <c r="Q1962" s="81" t="s">
        <v>1846</v>
      </c>
      <c r="R1962" s="85" t="s">
        <v>2294</v>
      </c>
      <c r="S1962" s="81" t="s">
        <v>2332</v>
      </c>
      <c r="T1962" s="81" t="s">
        <v>2393</v>
      </c>
      <c r="U1962" s="83">
        <v>41568.84238425926</v>
      </c>
      <c r="V1962" s="85" t="s">
        <v>4001</v>
      </c>
      <c r="W1962" s="81"/>
      <c r="X1962" s="81"/>
      <c r="Y1962" s="84" t="s">
        <v>5816</v>
      </c>
    </row>
    <row r="1963" spans="1:25">
      <c r="A1963" s="66" t="s">
        <v>489</v>
      </c>
      <c r="B1963" s="66" t="s">
        <v>494</v>
      </c>
      <c r="C1963" s="67"/>
      <c r="D1963" s="68"/>
      <c r="E1963" s="69"/>
      <c r="F1963" s="70"/>
      <c r="G1963" s="67"/>
      <c r="H1963" s="71"/>
      <c r="I1963" s="72"/>
      <c r="J1963" s="72"/>
      <c r="K1963" s="36"/>
      <c r="L1963" s="79"/>
      <c r="M1963" s="79"/>
      <c r="N1963" s="74"/>
      <c r="O1963" s="81" t="s">
        <v>622</v>
      </c>
      <c r="P1963" s="83">
        <v>41569.640949074077</v>
      </c>
      <c r="Q1963" s="81" t="s">
        <v>1457</v>
      </c>
      <c r="R1963" s="85" t="s">
        <v>2257</v>
      </c>
      <c r="S1963" s="81" t="s">
        <v>2348</v>
      </c>
      <c r="T1963" s="81" t="s">
        <v>2393</v>
      </c>
      <c r="U1963" s="83">
        <v>41569.640949074077</v>
      </c>
      <c r="V1963" s="85" t="s">
        <v>4149</v>
      </c>
      <c r="W1963" s="81"/>
      <c r="X1963" s="81"/>
      <c r="Y1963" s="84" t="s">
        <v>5964</v>
      </c>
    </row>
    <row r="1964" spans="1:25">
      <c r="A1964" s="66" t="s">
        <v>494</v>
      </c>
      <c r="B1964" s="66" t="s">
        <v>489</v>
      </c>
      <c r="C1964" s="67"/>
      <c r="D1964" s="68"/>
      <c r="E1964" s="69"/>
      <c r="F1964" s="70"/>
      <c r="G1964" s="67"/>
      <c r="H1964" s="71"/>
      <c r="I1964" s="72"/>
      <c r="J1964" s="72"/>
      <c r="K1964" s="36"/>
      <c r="L1964" s="79"/>
      <c r="M1964" s="79"/>
      <c r="N1964" s="74"/>
      <c r="O1964" s="81" t="s">
        <v>622</v>
      </c>
      <c r="P1964" s="83">
        <v>41563.49114583333</v>
      </c>
      <c r="Q1964" s="81" t="s">
        <v>1757</v>
      </c>
      <c r="R1964" s="85" t="s">
        <v>2288</v>
      </c>
      <c r="S1964" s="81" t="s">
        <v>2338</v>
      </c>
      <c r="T1964" s="81" t="s">
        <v>2393</v>
      </c>
      <c r="U1964" s="83">
        <v>41563.49114583333</v>
      </c>
      <c r="V1964" s="85" t="s">
        <v>4150</v>
      </c>
      <c r="W1964" s="81"/>
      <c r="X1964" s="81"/>
      <c r="Y1964" s="84" t="s">
        <v>5965</v>
      </c>
    </row>
    <row r="1965" spans="1:25">
      <c r="A1965" s="66" t="s">
        <v>494</v>
      </c>
      <c r="B1965" s="66" t="s">
        <v>494</v>
      </c>
      <c r="C1965" s="67"/>
      <c r="D1965" s="68"/>
      <c r="E1965" s="69"/>
      <c r="F1965" s="70"/>
      <c r="G1965" s="67"/>
      <c r="H1965" s="71"/>
      <c r="I1965" s="72"/>
      <c r="J1965" s="72"/>
      <c r="K1965" s="36"/>
      <c r="L1965" s="79"/>
      <c r="M1965" s="79"/>
      <c r="N1965" s="74"/>
      <c r="O1965" s="81" t="s">
        <v>179</v>
      </c>
      <c r="P1965" s="83">
        <v>41563.515231481484</v>
      </c>
      <c r="Q1965" s="81" t="s">
        <v>1942</v>
      </c>
      <c r="R1965" s="81"/>
      <c r="S1965" s="81"/>
      <c r="T1965" s="81" t="s">
        <v>2393</v>
      </c>
      <c r="U1965" s="83">
        <v>41563.515231481484</v>
      </c>
      <c r="V1965" s="85" t="s">
        <v>4151</v>
      </c>
      <c r="W1965" s="81"/>
      <c r="X1965" s="81"/>
      <c r="Y1965" s="84" t="s">
        <v>5966</v>
      </c>
    </row>
    <row r="1966" spans="1:25">
      <c r="A1966" s="66" t="s">
        <v>494</v>
      </c>
      <c r="B1966" s="66" t="s">
        <v>552</v>
      </c>
      <c r="C1966" s="67"/>
      <c r="D1966" s="68"/>
      <c r="E1966" s="69"/>
      <c r="F1966" s="70"/>
      <c r="G1966" s="67"/>
      <c r="H1966" s="71"/>
      <c r="I1966" s="72"/>
      <c r="J1966" s="72"/>
      <c r="K1966" s="36"/>
      <c r="L1966" s="79"/>
      <c r="M1966" s="79"/>
      <c r="N1966" s="74"/>
      <c r="O1966" s="81" t="s">
        <v>622</v>
      </c>
      <c r="P1966" s="83">
        <v>41563.581435185188</v>
      </c>
      <c r="Q1966" s="81" t="s">
        <v>1847</v>
      </c>
      <c r="R1966" s="81"/>
      <c r="S1966" s="81"/>
      <c r="T1966" s="81" t="s">
        <v>2395</v>
      </c>
      <c r="U1966" s="83">
        <v>41563.581435185188</v>
      </c>
      <c r="V1966" s="85" t="s">
        <v>4002</v>
      </c>
      <c r="W1966" s="81"/>
      <c r="X1966" s="81"/>
      <c r="Y1966" s="84" t="s">
        <v>5817</v>
      </c>
    </row>
    <row r="1967" spans="1:25">
      <c r="A1967" s="66" t="s">
        <v>494</v>
      </c>
      <c r="B1967" s="66" t="s">
        <v>552</v>
      </c>
      <c r="C1967" s="67"/>
      <c r="D1967" s="68"/>
      <c r="E1967" s="69"/>
      <c r="F1967" s="70"/>
      <c r="G1967" s="67"/>
      <c r="H1967" s="71"/>
      <c r="I1967" s="72"/>
      <c r="J1967" s="72"/>
      <c r="K1967" s="36"/>
      <c r="L1967" s="79"/>
      <c r="M1967" s="79"/>
      <c r="N1967" s="74"/>
      <c r="O1967" s="81" t="s">
        <v>622</v>
      </c>
      <c r="P1967" s="83">
        <v>41563.676817129628</v>
      </c>
      <c r="Q1967" s="81" t="s">
        <v>880</v>
      </c>
      <c r="R1967" s="81"/>
      <c r="S1967" s="81"/>
      <c r="T1967" s="81" t="s">
        <v>2395</v>
      </c>
      <c r="U1967" s="83">
        <v>41563.676817129628</v>
      </c>
      <c r="V1967" s="85" t="s">
        <v>4152</v>
      </c>
      <c r="W1967" s="81"/>
      <c r="X1967" s="81"/>
      <c r="Y1967" s="84" t="s">
        <v>5967</v>
      </c>
    </row>
    <row r="1968" spans="1:25">
      <c r="A1968" s="66" t="s">
        <v>494</v>
      </c>
      <c r="B1968" s="66" t="s">
        <v>407</v>
      </c>
      <c r="C1968" s="67"/>
      <c r="D1968" s="68"/>
      <c r="E1968" s="69"/>
      <c r="F1968" s="70"/>
      <c r="G1968" s="67"/>
      <c r="H1968" s="71"/>
      <c r="I1968" s="72"/>
      <c r="J1968" s="72"/>
      <c r="K1968" s="36"/>
      <c r="L1968" s="79"/>
      <c r="M1968" s="79"/>
      <c r="N1968" s="74"/>
      <c r="O1968" s="81" t="s">
        <v>622</v>
      </c>
      <c r="P1968" s="83">
        <v>41563.676817129628</v>
      </c>
      <c r="Q1968" s="81" t="s">
        <v>880</v>
      </c>
      <c r="R1968" s="81"/>
      <c r="S1968" s="81"/>
      <c r="T1968" s="81" t="s">
        <v>2395</v>
      </c>
      <c r="U1968" s="83">
        <v>41563.676817129628</v>
      </c>
      <c r="V1968" s="85" t="s">
        <v>4152</v>
      </c>
      <c r="W1968" s="81"/>
      <c r="X1968" s="81"/>
      <c r="Y1968" s="84" t="s">
        <v>5967</v>
      </c>
    </row>
    <row r="1969" spans="1:25">
      <c r="A1969" s="66" t="s">
        <v>494</v>
      </c>
      <c r="B1969" s="66" t="s">
        <v>423</v>
      </c>
      <c r="C1969" s="67"/>
      <c r="D1969" s="68"/>
      <c r="E1969" s="69"/>
      <c r="F1969" s="70"/>
      <c r="G1969" s="67"/>
      <c r="H1969" s="71"/>
      <c r="I1969" s="72"/>
      <c r="J1969" s="72"/>
      <c r="K1969" s="36"/>
      <c r="L1969" s="79"/>
      <c r="M1969" s="79"/>
      <c r="N1969" s="74"/>
      <c r="O1969" s="81" t="s">
        <v>622</v>
      </c>
      <c r="P1969" s="83">
        <v>41564.02915509259</v>
      </c>
      <c r="Q1969" s="81" t="s">
        <v>1893</v>
      </c>
      <c r="R1969" s="85" t="s">
        <v>2300</v>
      </c>
      <c r="S1969" s="81" t="s">
        <v>2384</v>
      </c>
      <c r="T1969" s="81" t="s">
        <v>2393</v>
      </c>
      <c r="U1969" s="83">
        <v>41564.02915509259</v>
      </c>
      <c r="V1969" s="85" t="s">
        <v>4078</v>
      </c>
      <c r="W1969" s="81"/>
      <c r="X1969" s="81"/>
      <c r="Y1969" s="84" t="s">
        <v>5893</v>
      </c>
    </row>
    <row r="1970" spans="1:25">
      <c r="A1970" s="66" t="s">
        <v>494</v>
      </c>
      <c r="B1970" s="66" t="s">
        <v>493</v>
      </c>
      <c r="C1970" s="67"/>
      <c r="D1970" s="68"/>
      <c r="E1970" s="69"/>
      <c r="F1970" s="70"/>
      <c r="G1970" s="67"/>
      <c r="H1970" s="71"/>
      <c r="I1970" s="72"/>
      <c r="J1970" s="72"/>
      <c r="K1970" s="36"/>
      <c r="L1970" s="79"/>
      <c r="M1970" s="79"/>
      <c r="N1970" s="74"/>
      <c r="O1970" s="81" t="s">
        <v>622</v>
      </c>
      <c r="P1970" s="83">
        <v>41564.172812500001</v>
      </c>
      <c r="Q1970" s="81" t="s">
        <v>1084</v>
      </c>
      <c r="R1970" s="81"/>
      <c r="S1970" s="81"/>
      <c r="T1970" s="81" t="s">
        <v>2463</v>
      </c>
      <c r="U1970" s="83">
        <v>41564.172812500001</v>
      </c>
      <c r="V1970" s="85" t="s">
        <v>3881</v>
      </c>
      <c r="W1970" s="81"/>
      <c r="X1970" s="81"/>
      <c r="Y1970" s="84" t="s">
        <v>5696</v>
      </c>
    </row>
    <row r="1971" spans="1:25">
      <c r="A1971" s="66" t="s">
        <v>494</v>
      </c>
      <c r="B1971" s="66" t="s">
        <v>500</v>
      </c>
      <c r="C1971" s="67"/>
      <c r="D1971" s="68"/>
      <c r="E1971" s="69"/>
      <c r="F1971" s="70"/>
      <c r="G1971" s="67"/>
      <c r="H1971" s="71"/>
      <c r="I1971" s="72"/>
      <c r="J1971" s="72"/>
      <c r="K1971" s="36"/>
      <c r="L1971" s="79"/>
      <c r="M1971" s="79"/>
      <c r="N1971" s="74"/>
      <c r="O1971" s="81" t="s">
        <v>622</v>
      </c>
      <c r="P1971" s="83">
        <v>41564.52925925926</v>
      </c>
      <c r="Q1971" s="81" t="s">
        <v>1943</v>
      </c>
      <c r="R1971" s="81"/>
      <c r="S1971" s="81"/>
      <c r="T1971" s="81" t="s">
        <v>2454</v>
      </c>
      <c r="U1971" s="83">
        <v>41564.52925925926</v>
      </c>
      <c r="V1971" s="85" t="s">
        <v>4153</v>
      </c>
      <c r="W1971" s="81"/>
      <c r="X1971" s="81"/>
      <c r="Y1971" s="84" t="s">
        <v>5968</v>
      </c>
    </row>
    <row r="1972" spans="1:25">
      <c r="A1972" s="66" t="s">
        <v>494</v>
      </c>
      <c r="B1972" s="66" t="s">
        <v>423</v>
      </c>
      <c r="C1972" s="67"/>
      <c r="D1972" s="68"/>
      <c r="E1972" s="69"/>
      <c r="F1972" s="70"/>
      <c r="G1972" s="67"/>
      <c r="H1972" s="71"/>
      <c r="I1972" s="72"/>
      <c r="J1972" s="72"/>
      <c r="K1972" s="36"/>
      <c r="L1972" s="79"/>
      <c r="M1972" s="79"/>
      <c r="N1972" s="74"/>
      <c r="O1972" s="81" t="s">
        <v>622</v>
      </c>
      <c r="P1972" s="83">
        <v>41564.529444444444</v>
      </c>
      <c r="Q1972" s="81" t="s">
        <v>1769</v>
      </c>
      <c r="R1972" s="81"/>
      <c r="S1972" s="81"/>
      <c r="T1972" s="81" t="s">
        <v>2442</v>
      </c>
      <c r="U1972" s="83">
        <v>41564.529444444444</v>
      </c>
      <c r="V1972" s="85" t="s">
        <v>3897</v>
      </c>
      <c r="W1972" s="81"/>
      <c r="X1972" s="81"/>
      <c r="Y1972" s="84" t="s">
        <v>5712</v>
      </c>
    </row>
    <row r="1973" spans="1:25">
      <c r="A1973" s="66" t="s">
        <v>494</v>
      </c>
      <c r="B1973" s="66" t="s">
        <v>423</v>
      </c>
      <c r="C1973" s="67"/>
      <c r="D1973" s="68"/>
      <c r="E1973" s="69"/>
      <c r="F1973" s="70"/>
      <c r="G1973" s="67"/>
      <c r="H1973" s="71"/>
      <c r="I1973" s="72"/>
      <c r="J1973" s="72"/>
      <c r="K1973" s="36"/>
      <c r="L1973" s="79"/>
      <c r="M1973" s="79"/>
      <c r="N1973" s="74"/>
      <c r="O1973" s="81" t="s">
        <v>622</v>
      </c>
      <c r="P1973" s="83">
        <v>41564.548981481479</v>
      </c>
      <c r="Q1973" s="81" t="s">
        <v>1776</v>
      </c>
      <c r="R1973" s="81"/>
      <c r="S1973" s="81"/>
      <c r="T1973" s="81" t="s">
        <v>2393</v>
      </c>
      <c r="U1973" s="83">
        <v>41564.548981481479</v>
      </c>
      <c r="V1973" s="85" t="s">
        <v>3905</v>
      </c>
      <c r="W1973" s="81"/>
      <c r="X1973" s="81"/>
      <c r="Y1973" s="84" t="s">
        <v>5720</v>
      </c>
    </row>
    <row r="1974" spans="1:25">
      <c r="A1974" s="66" t="s">
        <v>494</v>
      </c>
      <c r="B1974" s="66" t="s">
        <v>494</v>
      </c>
      <c r="C1974" s="67"/>
      <c r="D1974" s="68"/>
      <c r="E1974" s="69"/>
      <c r="F1974" s="70"/>
      <c r="G1974" s="67"/>
      <c r="H1974" s="71"/>
      <c r="I1974" s="72"/>
      <c r="J1974" s="72"/>
      <c r="K1974" s="36"/>
      <c r="L1974" s="79"/>
      <c r="M1974" s="79"/>
      <c r="N1974" s="74"/>
      <c r="O1974" s="81" t="s">
        <v>179</v>
      </c>
      <c r="P1974" s="83">
        <v>41564.565659722219</v>
      </c>
      <c r="Q1974" s="81" t="s">
        <v>1944</v>
      </c>
      <c r="R1974" s="81"/>
      <c r="S1974" s="81"/>
      <c r="T1974" s="81" t="s">
        <v>2393</v>
      </c>
      <c r="U1974" s="83">
        <v>41564.565659722219</v>
      </c>
      <c r="V1974" s="85" t="s">
        <v>4154</v>
      </c>
      <c r="W1974" s="81"/>
      <c r="X1974" s="81"/>
      <c r="Y1974" s="84" t="s">
        <v>5969</v>
      </c>
    </row>
    <row r="1975" spans="1:25">
      <c r="A1975" s="66" t="s">
        <v>494</v>
      </c>
      <c r="B1975" s="66" t="s">
        <v>489</v>
      </c>
      <c r="C1975" s="67"/>
      <c r="D1975" s="68"/>
      <c r="E1975" s="69"/>
      <c r="F1975" s="70"/>
      <c r="G1975" s="67"/>
      <c r="H1975" s="71"/>
      <c r="I1975" s="72"/>
      <c r="J1975" s="72"/>
      <c r="K1975" s="36"/>
      <c r="L1975" s="79"/>
      <c r="M1975" s="79"/>
      <c r="N1975" s="74"/>
      <c r="O1975" s="81" t="s">
        <v>622</v>
      </c>
      <c r="P1975" s="83">
        <v>41564.595752314817</v>
      </c>
      <c r="Q1975" s="81" t="s">
        <v>676</v>
      </c>
      <c r="R1975" s="85" t="s">
        <v>2145</v>
      </c>
      <c r="S1975" s="81" t="s">
        <v>2338</v>
      </c>
      <c r="T1975" s="81" t="s">
        <v>2393</v>
      </c>
      <c r="U1975" s="83">
        <v>41564.595752314817</v>
      </c>
      <c r="V1975" s="85" t="s">
        <v>4155</v>
      </c>
      <c r="W1975" s="81"/>
      <c r="X1975" s="81"/>
      <c r="Y1975" s="84" t="s">
        <v>5970</v>
      </c>
    </row>
    <row r="1976" spans="1:25">
      <c r="A1976" s="66" t="s">
        <v>494</v>
      </c>
      <c r="B1976" s="66" t="s">
        <v>494</v>
      </c>
      <c r="C1976" s="67"/>
      <c r="D1976" s="68"/>
      <c r="E1976" s="69"/>
      <c r="F1976" s="70"/>
      <c r="G1976" s="67"/>
      <c r="H1976" s="71"/>
      <c r="I1976" s="72"/>
      <c r="J1976" s="72"/>
      <c r="K1976" s="36"/>
      <c r="L1976" s="79"/>
      <c r="M1976" s="79"/>
      <c r="N1976" s="74"/>
      <c r="O1976" s="81" t="s">
        <v>179</v>
      </c>
      <c r="P1976" s="83">
        <v>41564.716979166667</v>
      </c>
      <c r="Q1976" s="81" t="s">
        <v>1945</v>
      </c>
      <c r="R1976" s="81"/>
      <c r="S1976" s="81"/>
      <c r="T1976" s="81" t="s">
        <v>2393</v>
      </c>
      <c r="U1976" s="83">
        <v>41564.716979166667</v>
      </c>
      <c r="V1976" s="85" t="s">
        <v>4156</v>
      </c>
      <c r="W1976" s="81"/>
      <c r="X1976" s="81"/>
      <c r="Y1976" s="84" t="s">
        <v>5971</v>
      </c>
    </row>
    <row r="1977" spans="1:25">
      <c r="A1977" s="66" t="s">
        <v>494</v>
      </c>
      <c r="B1977" s="66" t="s">
        <v>494</v>
      </c>
      <c r="C1977" s="67"/>
      <c r="D1977" s="68"/>
      <c r="E1977" s="69"/>
      <c r="F1977" s="70"/>
      <c r="G1977" s="67"/>
      <c r="H1977" s="71"/>
      <c r="I1977" s="72"/>
      <c r="J1977" s="72"/>
      <c r="K1977" s="36"/>
      <c r="L1977" s="79"/>
      <c r="M1977" s="79"/>
      <c r="N1977" s="74"/>
      <c r="O1977" s="81" t="s">
        <v>179</v>
      </c>
      <c r="P1977" s="83">
        <v>41564.719375000001</v>
      </c>
      <c r="Q1977" s="81" t="s">
        <v>1946</v>
      </c>
      <c r="R1977" s="81"/>
      <c r="S1977" s="81"/>
      <c r="T1977" s="81" t="s">
        <v>2413</v>
      </c>
      <c r="U1977" s="83">
        <v>41564.719375000001</v>
      </c>
      <c r="V1977" s="85" t="s">
        <v>4157</v>
      </c>
      <c r="W1977" s="81"/>
      <c r="X1977" s="81"/>
      <c r="Y1977" s="84" t="s">
        <v>5972</v>
      </c>
    </row>
    <row r="1978" spans="1:25">
      <c r="A1978" s="66" t="s">
        <v>494</v>
      </c>
      <c r="B1978" s="66" t="s">
        <v>494</v>
      </c>
      <c r="C1978" s="67"/>
      <c r="D1978" s="68"/>
      <c r="E1978" s="69"/>
      <c r="F1978" s="70"/>
      <c r="G1978" s="67"/>
      <c r="H1978" s="71"/>
      <c r="I1978" s="72"/>
      <c r="J1978" s="72"/>
      <c r="K1978" s="36"/>
      <c r="L1978" s="79"/>
      <c r="M1978" s="79"/>
      <c r="N1978" s="74"/>
      <c r="O1978" s="81" t="s">
        <v>179</v>
      </c>
      <c r="P1978" s="83">
        <v>41564.721898148149</v>
      </c>
      <c r="Q1978" s="81" t="s">
        <v>1947</v>
      </c>
      <c r="R1978" s="81"/>
      <c r="S1978" s="81"/>
      <c r="T1978" s="81" t="s">
        <v>2393</v>
      </c>
      <c r="U1978" s="83">
        <v>41564.721898148149</v>
      </c>
      <c r="V1978" s="85" t="s">
        <v>4158</v>
      </c>
      <c r="W1978" s="81"/>
      <c r="X1978" s="81"/>
      <c r="Y1978" s="84" t="s">
        <v>5973</v>
      </c>
    </row>
    <row r="1979" spans="1:25">
      <c r="A1979" s="66" t="s">
        <v>494</v>
      </c>
      <c r="B1979" s="66" t="s">
        <v>494</v>
      </c>
      <c r="C1979" s="67"/>
      <c r="D1979" s="68"/>
      <c r="E1979" s="69"/>
      <c r="F1979" s="70"/>
      <c r="G1979" s="67"/>
      <c r="H1979" s="71"/>
      <c r="I1979" s="72"/>
      <c r="J1979" s="72"/>
      <c r="K1979" s="36"/>
      <c r="L1979" s="79"/>
      <c r="M1979" s="79"/>
      <c r="N1979" s="74"/>
      <c r="O1979" s="81" t="s">
        <v>179</v>
      </c>
      <c r="P1979" s="83">
        <v>41564.777407407404</v>
      </c>
      <c r="Q1979" s="81" t="s">
        <v>1948</v>
      </c>
      <c r="R1979" s="85" t="s">
        <v>2163</v>
      </c>
      <c r="S1979" s="81" t="s">
        <v>2349</v>
      </c>
      <c r="T1979" s="81" t="s">
        <v>2393</v>
      </c>
      <c r="U1979" s="83">
        <v>41564.777407407404</v>
      </c>
      <c r="V1979" s="85" t="s">
        <v>4159</v>
      </c>
      <c r="W1979" s="81"/>
      <c r="X1979" s="81"/>
      <c r="Y1979" s="84" t="s">
        <v>5974</v>
      </c>
    </row>
    <row r="1980" spans="1:25">
      <c r="A1980" s="66" t="s">
        <v>494</v>
      </c>
      <c r="B1980" s="66" t="s">
        <v>413</v>
      </c>
      <c r="C1980" s="67"/>
      <c r="D1980" s="68"/>
      <c r="E1980" s="69"/>
      <c r="F1980" s="70"/>
      <c r="G1980" s="67"/>
      <c r="H1980" s="71"/>
      <c r="I1980" s="72"/>
      <c r="J1980" s="72"/>
      <c r="K1980" s="36"/>
      <c r="L1980" s="79"/>
      <c r="M1980" s="79"/>
      <c r="N1980" s="74"/>
      <c r="O1980" s="81" t="s">
        <v>622</v>
      </c>
      <c r="P1980" s="83">
        <v>41564.827569444446</v>
      </c>
      <c r="Q1980" s="81" t="s">
        <v>1949</v>
      </c>
      <c r="R1980" s="81"/>
      <c r="S1980" s="81"/>
      <c r="T1980" s="81" t="s">
        <v>2459</v>
      </c>
      <c r="U1980" s="83">
        <v>41564.827569444446</v>
      </c>
      <c r="V1980" s="85" t="s">
        <v>4160</v>
      </c>
      <c r="W1980" s="81"/>
      <c r="X1980" s="81"/>
      <c r="Y1980" s="84" t="s">
        <v>5975</v>
      </c>
    </row>
    <row r="1981" spans="1:25">
      <c r="A1981" s="66" t="s">
        <v>494</v>
      </c>
      <c r="B1981" s="66" t="s">
        <v>489</v>
      </c>
      <c r="C1981" s="67"/>
      <c r="D1981" s="68"/>
      <c r="E1981" s="69"/>
      <c r="F1981" s="70"/>
      <c r="G1981" s="67"/>
      <c r="H1981" s="71"/>
      <c r="I1981" s="72"/>
      <c r="J1981" s="72"/>
      <c r="K1981" s="36"/>
      <c r="L1981" s="79"/>
      <c r="M1981" s="79"/>
      <c r="N1981" s="74"/>
      <c r="O1981" s="81" t="s">
        <v>622</v>
      </c>
      <c r="P1981" s="83">
        <v>41564.835231481484</v>
      </c>
      <c r="Q1981" s="81" t="s">
        <v>1808</v>
      </c>
      <c r="R1981" s="81"/>
      <c r="S1981" s="81"/>
      <c r="T1981" s="81" t="s">
        <v>2534</v>
      </c>
      <c r="U1981" s="83">
        <v>41564.835231481484</v>
      </c>
      <c r="V1981" s="85" t="s">
        <v>3950</v>
      </c>
      <c r="W1981" s="81"/>
      <c r="X1981" s="81"/>
      <c r="Y1981" s="84" t="s">
        <v>5765</v>
      </c>
    </row>
    <row r="1982" spans="1:25">
      <c r="A1982" s="66" t="s">
        <v>494</v>
      </c>
      <c r="B1982" s="66" t="s">
        <v>413</v>
      </c>
      <c r="C1982" s="67"/>
      <c r="D1982" s="68"/>
      <c r="E1982" s="69"/>
      <c r="F1982" s="70"/>
      <c r="G1982" s="67"/>
      <c r="H1982" s="71"/>
      <c r="I1982" s="72"/>
      <c r="J1982" s="72"/>
      <c r="K1982" s="36"/>
      <c r="L1982" s="79"/>
      <c r="M1982" s="79"/>
      <c r="N1982" s="74"/>
      <c r="O1982" s="81" t="s">
        <v>622</v>
      </c>
      <c r="P1982" s="83">
        <v>41564.838495370372</v>
      </c>
      <c r="Q1982" s="81" t="s">
        <v>1809</v>
      </c>
      <c r="R1982" s="81"/>
      <c r="S1982" s="81"/>
      <c r="T1982" s="81" t="s">
        <v>2393</v>
      </c>
      <c r="U1982" s="83">
        <v>41564.838495370372</v>
      </c>
      <c r="V1982" s="85" t="s">
        <v>3951</v>
      </c>
      <c r="W1982" s="81"/>
      <c r="X1982" s="81"/>
      <c r="Y1982" s="84" t="s">
        <v>5766</v>
      </c>
    </row>
    <row r="1983" spans="1:25">
      <c r="A1983" s="66" t="s">
        <v>494</v>
      </c>
      <c r="B1983" s="66" t="s">
        <v>493</v>
      </c>
      <c r="C1983" s="67"/>
      <c r="D1983" s="68"/>
      <c r="E1983" s="69"/>
      <c r="F1983" s="70"/>
      <c r="G1983" s="67"/>
      <c r="H1983" s="71"/>
      <c r="I1983" s="72"/>
      <c r="J1983" s="72"/>
      <c r="K1983" s="36"/>
      <c r="L1983" s="79"/>
      <c r="M1983" s="79"/>
      <c r="N1983" s="74"/>
      <c r="O1983" s="81" t="s">
        <v>622</v>
      </c>
      <c r="P1983" s="83">
        <v>41565.543275462966</v>
      </c>
      <c r="Q1983" s="81" t="s">
        <v>1813</v>
      </c>
      <c r="R1983" s="85" t="s">
        <v>2168</v>
      </c>
      <c r="S1983" s="81" t="s">
        <v>2341</v>
      </c>
      <c r="T1983" s="81" t="s">
        <v>2423</v>
      </c>
      <c r="U1983" s="83">
        <v>41565.543275462966</v>
      </c>
      <c r="V1983" s="85" t="s">
        <v>3955</v>
      </c>
      <c r="W1983" s="81"/>
      <c r="X1983" s="81"/>
      <c r="Y1983" s="84" t="s">
        <v>5770</v>
      </c>
    </row>
    <row r="1984" spans="1:25">
      <c r="A1984" s="66" t="s">
        <v>494</v>
      </c>
      <c r="B1984" s="66" t="s">
        <v>494</v>
      </c>
      <c r="C1984" s="67"/>
      <c r="D1984" s="68"/>
      <c r="E1984" s="69"/>
      <c r="F1984" s="70"/>
      <c r="G1984" s="67"/>
      <c r="H1984" s="71"/>
      <c r="I1984" s="72"/>
      <c r="J1984" s="72"/>
      <c r="K1984" s="36"/>
      <c r="L1984" s="79"/>
      <c r="M1984" s="79"/>
      <c r="N1984" s="74"/>
      <c r="O1984" s="81" t="s">
        <v>179</v>
      </c>
      <c r="P1984" s="83">
        <v>41565.74795138889</v>
      </c>
      <c r="Q1984" s="81" t="s">
        <v>1950</v>
      </c>
      <c r="R1984" s="81"/>
      <c r="S1984" s="81"/>
      <c r="T1984" s="81" t="s">
        <v>2393</v>
      </c>
      <c r="U1984" s="83">
        <v>41565.74795138889</v>
      </c>
      <c r="V1984" s="85" t="s">
        <v>4161</v>
      </c>
      <c r="W1984" s="81"/>
      <c r="X1984" s="81"/>
      <c r="Y1984" s="84" t="s">
        <v>5976</v>
      </c>
    </row>
    <row r="1985" spans="1:25">
      <c r="A1985" s="66" t="s">
        <v>494</v>
      </c>
      <c r="B1985" s="66" t="s">
        <v>494</v>
      </c>
      <c r="C1985" s="67"/>
      <c r="D1985" s="68"/>
      <c r="E1985" s="69"/>
      <c r="F1985" s="70"/>
      <c r="G1985" s="67"/>
      <c r="H1985" s="71"/>
      <c r="I1985" s="72"/>
      <c r="J1985" s="72"/>
      <c r="K1985" s="36"/>
      <c r="L1985" s="79"/>
      <c r="M1985" s="79"/>
      <c r="N1985" s="74"/>
      <c r="O1985" s="81" t="s">
        <v>179</v>
      </c>
      <c r="P1985" s="83">
        <v>41565.770682870374</v>
      </c>
      <c r="Q1985" s="81" t="s">
        <v>1951</v>
      </c>
      <c r="R1985" s="81"/>
      <c r="S1985" s="81"/>
      <c r="T1985" s="81" t="s">
        <v>2393</v>
      </c>
      <c r="U1985" s="83">
        <v>41565.770682870374</v>
      </c>
      <c r="V1985" s="85" t="s">
        <v>4162</v>
      </c>
      <c r="W1985" s="81"/>
      <c r="X1985" s="81"/>
      <c r="Y1985" s="84" t="s">
        <v>5977</v>
      </c>
    </row>
    <row r="1986" spans="1:25">
      <c r="A1986" s="66" t="s">
        <v>494</v>
      </c>
      <c r="B1986" s="66" t="s">
        <v>500</v>
      </c>
      <c r="C1986" s="67"/>
      <c r="D1986" s="68"/>
      <c r="E1986" s="69"/>
      <c r="F1986" s="70"/>
      <c r="G1986" s="67"/>
      <c r="H1986" s="71"/>
      <c r="I1986" s="72"/>
      <c r="J1986" s="72"/>
      <c r="K1986" s="36"/>
      <c r="L1986" s="79"/>
      <c r="M1986" s="79"/>
      <c r="N1986" s="74"/>
      <c r="O1986" s="81" t="s">
        <v>622</v>
      </c>
      <c r="P1986" s="83">
        <v>41565.772650462961</v>
      </c>
      <c r="Q1986" s="81" t="s">
        <v>1952</v>
      </c>
      <c r="R1986" s="81"/>
      <c r="S1986" s="81"/>
      <c r="T1986" s="81" t="s">
        <v>2393</v>
      </c>
      <c r="U1986" s="83">
        <v>41565.772650462961</v>
      </c>
      <c r="V1986" s="85" t="s">
        <v>4163</v>
      </c>
      <c r="W1986" s="81"/>
      <c r="X1986" s="81"/>
      <c r="Y1986" s="84" t="s">
        <v>5978</v>
      </c>
    </row>
    <row r="1987" spans="1:25">
      <c r="A1987" s="66" t="s">
        <v>494</v>
      </c>
      <c r="B1987" s="66" t="s">
        <v>423</v>
      </c>
      <c r="C1987" s="67"/>
      <c r="D1987" s="68"/>
      <c r="E1987" s="69"/>
      <c r="F1987" s="70"/>
      <c r="G1987" s="67"/>
      <c r="H1987" s="71"/>
      <c r="I1987" s="72"/>
      <c r="J1987" s="72"/>
      <c r="K1987" s="36"/>
      <c r="L1987" s="79"/>
      <c r="M1987" s="79"/>
      <c r="N1987" s="74"/>
      <c r="O1987" s="81" t="s">
        <v>622</v>
      </c>
      <c r="P1987" s="83">
        <v>41565.772650462961</v>
      </c>
      <c r="Q1987" s="81" t="s">
        <v>1952</v>
      </c>
      <c r="R1987" s="81"/>
      <c r="S1987" s="81"/>
      <c r="T1987" s="81" t="s">
        <v>2393</v>
      </c>
      <c r="U1987" s="83">
        <v>41565.772650462961</v>
      </c>
      <c r="V1987" s="85" t="s">
        <v>4163</v>
      </c>
      <c r="W1987" s="81"/>
      <c r="X1987" s="81"/>
      <c r="Y1987" s="84" t="s">
        <v>5978</v>
      </c>
    </row>
    <row r="1988" spans="1:25">
      <c r="A1988" s="66" t="s">
        <v>494</v>
      </c>
      <c r="B1988" s="66" t="s">
        <v>489</v>
      </c>
      <c r="C1988" s="67"/>
      <c r="D1988" s="68"/>
      <c r="E1988" s="69"/>
      <c r="F1988" s="70"/>
      <c r="G1988" s="67"/>
      <c r="H1988" s="71"/>
      <c r="I1988" s="72"/>
      <c r="J1988" s="72"/>
      <c r="K1988" s="36"/>
      <c r="L1988" s="79"/>
      <c r="M1988" s="79"/>
      <c r="N1988" s="74"/>
      <c r="O1988" s="81" t="s">
        <v>622</v>
      </c>
      <c r="P1988" s="83">
        <v>41566.062777777777</v>
      </c>
      <c r="Q1988" s="81" t="s">
        <v>1848</v>
      </c>
      <c r="R1988" s="81"/>
      <c r="S1988" s="81"/>
      <c r="T1988" s="81" t="s">
        <v>2393</v>
      </c>
      <c r="U1988" s="83">
        <v>41566.062777777777</v>
      </c>
      <c r="V1988" s="85" t="s">
        <v>4003</v>
      </c>
      <c r="W1988" s="81"/>
      <c r="X1988" s="81"/>
      <c r="Y1988" s="84" t="s">
        <v>5818</v>
      </c>
    </row>
    <row r="1989" spans="1:25">
      <c r="A1989" s="66" t="s">
        <v>494</v>
      </c>
      <c r="B1989" s="66" t="s">
        <v>504</v>
      </c>
      <c r="C1989" s="67"/>
      <c r="D1989" s="68"/>
      <c r="E1989" s="69"/>
      <c r="F1989" s="70"/>
      <c r="G1989" s="67"/>
      <c r="H1989" s="71"/>
      <c r="I1989" s="72"/>
      <c r="J1989" s="72"/>
      <c r="K1989" s="36"/>
      <c r="L1989" s="79"/>
      <c r="M1989" s="79"/>
      <c r="N1989" s="74"/>
      <c r="O1989" s="81" t="s">
        <v>622</v>
      </c>
      <c r="P1989" s="83">
        <v>41566.062777777777</v>
      </c>
      <c r="Q1989" s="81" t="s">
        <v>1848</v>
      </c>
      <c r="R1989" s="81"/>
      <c r="S1989" s="81"/>
      <c r="T1989" s="81" t="s">
        <v>2393</v>
      </c>
      <c r="U1989" s="83">
        <v>41566.062777777777</v>
      </c>
      <c r="V1989" s="85" t="s">
        <v>4003</v>
      </c>
      <c r="W1989" s="81"/>
      <c r="X1989" s="81"/>
      <c r="Y1989" s="84" t="s">
        <v>5818</v>
      </c>
    </row>
    <row r="1990" spans="1:25">
      <c r="A1990" s="66" t="s">
        <v>494</v>
      </c>
      <c r="B1990" s="66" t="s">
        <v>489</v>
      </c>
      <c r="C1990" s="67"/>
      <c r="D1990" s="68"/>
      <c r="E1990" s="69"/>
      <c r="F1990" s="70"/>
      <c r="G1990" s="67"/>
      <c r="H1990" s="71"/>
      <c r="I1990" s="72"/>
      <c r="J1990" s="72"/>
      <c r="K1990" s="36"/>
      <c r="L1990" s="79"/>
      <c r="M1990" s="79"/>
      <c r="N1990" s="74"/>
      <c r="O1990" s="81" t="s">
        <v>622</v>
      </c>
      <c r="P1990" s="83">
        <v>41566.07576388889</v>
      </c>
      <c r="Q1990" s="81" t="s">
        <v>1849</v>
      </c>
      <c r="R1990" s="81"/>
      <c r="S1990" s="81"/>
      <c r="T1990" s="81" t="s">
        <v>2393</v>
      </c>
      <c r="U1990" s="83">
        <v>41566.07576388889</v>
      </c>
      <c r="V1990" s="85" t="s">
        <v>4004</v>
      </c>
      <c r="W1990" s="81"/>
      <c r="X1990" s="81"/>
      <c r="Y1990" s="84" t="s">
        <v>5819</v>
      </c>
    </row>
    <row r="1991" spans="1:25">
      <c r="A1991" s="66" t="s">
        <v>494</v>
      </c>
      <c r="B1991" s="66" t="s">
        <v>504</v>
      </c>
      <c r="C1991" s="67"/>
      <c r="D1991" s="68"/>
      <c r="E1991" s="69"/>
      <c r="F1991" s="70"/>
      <c r="G1991" s="67"/>
      <c r="H1991" s="71"/>
      <c r="I1991" s="72"/>
      <c r="J1991" s="72"/>
      <c r="K1991" s="36"/>
      <c r="L1991" s="79"/>
      <c r="M1991" s="79"/>
      <c r="N1991" s="74"/>
      <c r="O1991" s="81" t="s">
        <v>622</v>
      </c>
      <c r="P1991" s="83">
        <v>41566.07576388889</v>
      </c>
      <c r="Q1991" s="81" t="s">
        <v>1849</v>
      </c>
      <c r="R1991" s="81"/>
      <c r="S1991" s="81"/>
      <c r="T1991" s="81" t="s">
        <v>2393</v>
      </c>
      <c r="U1991" s="83">
        <v>41566.07576388889</v>
      </c>
      <c r="V1991" s="85" t="s">
        <v>4004</v>
      </c>
      <c r="W1991" s="81"/>
      <c r="X1991" s="81"/>
      <c r="Y1991" s="84" t="s">
        <v>5819</v>
      </c>
    </row>
    <row r="1992" spans="1:25">
      <c r="A1992" s="66" t="s">
        <v>494</v>
      </c>
      <c r="B1992" s="66" t="s">
        <v>470</v>
      </c>
      <c r="C1992" s="67"/>
      <c r="D1992" s="68"/>
      <c r="E1992" s="69"/>
      <c r="F1992" s="70"/>
      <c r="G1992" s="67"/>
      <c r="H1992" s="71"/>
      <c r="I1992" s="72"/>
      <c r="J1992" s="72"/>
      <c r="K1992" s="36"/>
      <c r="L1992" s="79"/>
      <c r="M1992" s="79"/>
      <c r="N1992" s="74"/>
      <c r="O1992" s="81" t="s">
        <v>622</v>
      </c>
      <c r="P1992" s="83">
        <v>41566.461493055554</v>
      </c>
      <c r="Q1992" s="81" t="s">
        <v>1904</v>
      </c>
      <c r="R1992" s="81"/>
      <c r="S1992" s="81"/>
      <c r="T1992" s="81" t="s">
        <v>2393</v>
      </c>
      <c r="U1992" s="83">
        <v>41566.461493055554</v>
      </c>
      <c r="V1992" s="85" t="s">
        <v>4115</v>
      </c>
      <c r="W1992" s="81"/>
      <c r="X1992" s="81"/>
      <c r="Y1992" s="84" t="s">
        <v>5930</v>
      </c>
    </row>
    <row r="1993" spans="1:25">
      <c r="A1993" s="66" t="s">
        <v>494</v>
      </c>
      <c r="B1993" s="66" t="s">
        <v>500</v>
      </c>
      <c r="C1993" s="67"/>
      <c r="D1993" s="68"/>
      <c r="E1993" s="69"/>
      <c r="F1993" s="70"/>
      <c r="G1993" s="67"/>
      <c r="H1993" s="71"/>
      <c r="I1993" s="72"/>
      <c r="J1993" s="72"/>
      <c r="K1993" s="36"/>
      <c r="L1993" s="79"/>
      <c r="M1993" s="79"/>
      <c r="N1993" s="74"/>
      <c r="O1993" s="81" t="s">
        <v>622</v>
      </c>
      <c r="P1993" s="83">
        <v>41566.461493055554</v>
      </c>
      <c r="Q1993" s="81" t="s">
        <v>1904</v>
      </c>
      <c r="R1993" s="81"/>
      <c r="S1993" s="81"/>
      <c r="T1993" s="81" t="s">
        <v>2393</v>
      </c>
      <c r="U1993" s="83">
        <v>41566.461493055554</v>
      </c>
      <c r="V1993" s="85" t="s">
        <v>4115</v>
      </c>
      <c r="W1993" s="81"/>
      <c r="X1993" s="81"/>
      <c r="Y1993" s="84" t="s">
        <v>5930</v>
      </c>
    </row>
    <row r="1994" spans="1:25">
      <c r="A1994" s="66" t="s">
        <v>494</v>
      </c>
      <c r="B1994" s="66" t="s">
        <v>423</v>
      </c>
      <c r="C1994" s="67"/>
      <c r="D1994" s="68"/>
      <c r="E1994" s="69"/>
      <c r="F1994" s="70"/>
      <c r="G1994" s="67"/>
      <c r="H1994" s="71"/>
      <c r="I1994" s="72"/>
      <c r="J1994" s="72"/>
      <c r="K1994" s="36"/>
      <c r="L1994" s="79"/>
      <c r="M1994" s="79"/>
      <c r="N1994" s="74"/>
      <c r="O1994" s="81" t="s">
        <v>622</v>
      </c>
      <c r="P1994" s="83">
        <v>41566.461493055554</v>
      </c>
      <c r="Q1994" s="81" t="s">
        <v>1904</v>
      </c>
      <c r="R1994" s="81"/>
      <c r="S1994" s="81"/>
      <c r="T1994" s="81" t="s">
        <v>2393</v>
      </c>
      <c r="U1994" s="83">
        <v>41566.461493055554</v>
      </c>
      <c r="V1994" s="85" t="s">
        <v>4115</v>
      </c>
      <c r="W1994" s="81"/>
      <c r="X1994" s="81"/>
      <c r="Y1994" s="84" t="s">
        <v>5930</v>
      </c>
    </row>
    <row r="1995" spans="1:25">
      <c r="A1995" s="66" t="s">
        <v>494</v>
      </c>
      <c r="B1995" s="66" t="s">
        <v>423</v>
      </c>
      <c r="C1995" s="67"/>
      <c r="D1995" s="68"/>
      <c r="E1995" s="69"/>
      <c r="F1995" s="70"/>
      <c r="G1995" s="67"/>
      <c r="H1995" s="71"/>
      <c r="I1995" s="72"/>
      <c r="J1995" s="72"/>
      <c r="K1995" s="36"/>
      <c r="L1995" s="79"/>
      <c r="M1995" s="79"/>
      <c r="N1995" s="74"/>
      <c r="O1995" s="81" t="s">
        <v>622</v>
      </c>
      <c r="P1995" s="83">
        <v>41566.518101851849</v>
      </c>
      <c r="Q1995" s="81" t="s">
        <v>1938</v>
      </c>
      <c r="R1995" s="81"/>
      <c r="S1995" s="81"/>
      <c r="T1995" s="81" t="s">
        <v>2393</v>
      </c>
      <c r="U1995" s="83">
        <v>41566.518101851849</v>
      </c>
      <c r="V1995" s="85" t="s">
        <v>4138</v>
      </c>
      <c r="W1995" s="81"/>
      <c r="X1995" s="81"/>
      <c r="Y1995" s="84" t="s">
        <v>5953</v>
      </c>
    </row>
    <row r="1996" spans="1:25">
      <c r="A1996" s="66" t="s">
        <v>494</v>
      </c>
      <c r="B1996" s="66" t="s">
        <v>358</v>
      </c>
      <c r="C1996" s="67"/>
      <c r="D1996" s="68"/>
      <c r="E1996" s="69"/>
      <c r="F1996" s="70"/>
      <c r="G1996" s="67"/>
      <c r="H1996" s="71"/>
      <c r="I1996" s="72"/>
      <c r="J1996" s="72"/>
      <c r="K1996" s="36"/>
      <c r="L1996" s="79"/>
      <c r="M1996" s="79"/>
      <c r="N1996" s="74"/>
      <c r="O1996" s="81" t="s">
        <v>622</v>
      </c>
      <c r="P1996" s="83">
        <v>41566.519317129627</v>
      </c>
      <c r="Q1996" s="81" t="s">
        <v>1953</v>
      </c>
      <c r="R1996" s="81"/>
      <c r="S1996" s="81"/>
      <c r="T1996" s="81" t="s">
        <v>2393</v>
      </c>
      <c r="U1996" s="83">
        <v>41566.519317129627</v>
      </c>
      <c r="V1996" s="85" t="s">
        <v>4164</v>
      </c>
      <c r="W1996" s="81"/>
      <c r="X1996" s="81"/>
      <c r="Y1996" s="84" t="s">
        <v>5979</v>
      </c>
    </row>
    <row r="1997" spans="1:25">
      <c r="A1997" s="66" t="s">
        <v>494</v>
      </c>
      <c r="B1997" s="66" t="s">
        <v>358</v>
      </c>
      <c r="C1997" s="67"/>
      <c r="D1997" s="68"/>
      <c r="E1997" s="69"/>
      <c r="F1997" s="70"/>
      <c r="G1997" s="67"/>
      <c r="H1997" s="71"/>
      <c r="I1997" s="72"/>
      <c r="J1997" s="72"/>
      <c r="K1997" s="36"/>
      <c r="L1997" s="79"/>
      <c r="M1997" s="79"/>
      <c r="N1997" s="74"/>
      <c r="O1997" s="81" t="s">
        <v>622</v>
      </c>
      <c r="P1997" s="83">
        <v>41566.537372685183</v>
      </c>
      <c r="Q1997" s="81" t="s">
        <v>1873</v>
      </c>
      <c r="R1997" s="85" t="s">
        <v>2297</v>
      </c>
      <c r="S1997" s="81" t="s">
        <v>2382</v>
      </c>
      <c r="T1997" s="81" t="s">
        <v>2393</v>
      </c>
      <c r="U1997" s="83">
        <v>41566.537372685183</v>
      </c>
      <c r="V1997" s="85" t="s">
        <v>4165</v>
      </c>
      <c r="W1997" s="81"/>
      <c r="X1997" s="81"/>
      <c r="Y1997" s="84" t="s">
        <v>5980</v>
      </c>
    </row>
    <row r="1998" spans="1:25">
      <c r="A1998" s="66" t="s">
        <v>494</v>
      </c>
      <c r="B1998" s="66" t="s">
        <v>494</v>
      </c>
      <c r="C1998" s="67"/>
      <c r="D1998" s="68"/>
      <c r="E1998" s="69"/>
      <c r="F1998" s="70"/>
      <c r="G1998" s="67"/>
      <c r="H1998" s="71"/>
      <c r="I1998" s="72"/>
      <c r="J1998" s="72"/>
      <c r="K1998" s="36"/>
      <c r="L1998" s="79"/>
      <c r="M1998" s="79"/>
      <c r="N1998" s="74"/>
      <c r="O1998" s="81" t="s">
        <v>179</v>
      </c>
      <c r="P1998" s="83">
        <v>41566.690312500003</v>
      </c>
      <c r="Q1998" s="81" t="s">
        <v>1954</v>
      </c>
      <c r="R1998" s="81"/>
      <c r="S1998" s="81"/>
      <c r="T1998" s="81" t="s">
        <v>2393</v>
      </c>
      <c r="U1998" s="83">
        <v>41566.690312500003</v>
      </c>
      <c r="V1998" s="85" t="s">
        <v>4166</v>
      </c>
      <c r="W1998" s="81"/>
      <c r="X1998" s="81"/>
      <c r="Y1998" s="84" t="s">
        <v>5981</v>
      </c>
    </row>
    <row r="1999" spans="1:25">
      <c r="A1999" s="66" t="s">
        <v>494</v>
      </c>
      <c r="B1999" s="66" t="s">
        <v>489</v>
      </c>
      <c r="C1999" s="67"/>
      <c r="D1999" s="68"/>
      <c r="E1999" s="69"/>
      <c r="F1999" s="70"/>
      <c r="G1999" s="67"/>
      <c r="H1999" s="71"/>
      <c r="I1999" s="72"/>
      <c r="J1999" s="72"/>
      <c r="K1999" s="36"/>
      <c r="L1999" s="79"/>
      <c r="M1999" s="79"/>
      <c r="N1999" s="74"/>
      <c r="O1999" s="81" t="s">
        <v>622</v>
      </c>
      <c r="P1999" s="83">
        <v>41566.695532407408</v>
      </c>
      <c r="Q1999" s="81" t="s">
        <v>1840</v>
      </c>
      <c r="R1999" s="81"/>
      <c r="S1999" s="81"/>
      <c r="T1999" s="81" t="s">
        <v>2393</v>
      </c>
      <c r="U1999" s="83">
        <v>41566.695532407408</v>
      </c>
      <c r="V1999" s="85" t="s">
        <v>4006</v>
      </c>
      <c r="W1999" s="81"/>
      <c r="X1999" s="81"/>
      <c r="Y1999" s="84" t="s">
        <v>5821</v>
      </c>
    </row>
    <row r="2000" spans="1:25">
      <c r="A2000" s="66" t="s">
        <v>494</v>
      </c>
      <c r="B2000" s="66" t="s">
        <v>504</v>
      </c>
      <c r="C2000" s="67"/>
      <c r="D2000" s="68"/>
      <c r="E2000" s="69"/>
      <c r="F2000" s="70"/>
      <c r="G2000" s="67"/>
      <c r="H2000" s="71"/>
      <c r="I2000" s="72"/>
      <c r="J2000" s="72"/>
      <c r="K2000" s="36"/>
      <c r="L2000" s="79"/>
      <c r="M2000" s="79"/>
      <c r="N2000" s="74"/>
      <c r="O2000" s="81" t="s">
        <v>622</v>
      </c>
      <c r="P2000" s="83">
        <v>41566.695532407408</v>
      </c>
      <c r="Q2000" s="81" t="s">
        <v>1840</v>
      </c>
      <c r="R2000" s="81"/>
      <c r="S2000" s="81"/>
      <c r="T2000" s="81" t="s">
        <v>2393</v>
      </c>
      <c r="U2000" s="83">
        <v>41566.695532407408</v>
      </c>
      <c r="V2000" s="85" t="s">
        <v>4006</v>
      </c>
      <c r="W2000" s="81"/>
      <c r="X2000" s="81"/>
      <c r="Y2000" s="84" t="s">
        <v>5821</v>
      </c>
    </row>
    <row r="2001" spans="1:25">
      <c r="A2001" s="66" t="s">
        <v>494</v>
      </c>
      <c r="B2001" s="66" t="s">
        <v>423</v>
      </c>
      <c r="C2001" s="67"/>
      <c r="D2001" s="68"/>
      <c r="E2001" s="69"/>
      <c r="F2001" s="70"/>
      <c r="G2001" s="67"/>
      <c r="H2001" s="71"/>
      <c r="I2001" s="72"/>
      <c r="J2001" s="72"/>
      <c r="K2001" s="36"/>
      <c r="L2001" s="79"/>
      <c r="M2001" s="79"/>
      <c r="N2001" s="74"/>
      <c r="O2001" s="81" t="s">
        <v>622</v>
      </c>
      <c r="P2001" s="83">
        <v>41566.701944444445</v>
      </c>
      <c r="Q2001" s="81" t="s">
        <v>1041</v>
      </c>
      <c r="R2001" s="81"/>
      <c r="S2001" s="81"/>
      <c r="T2001" s="81" t="s">
        <v>2393</v>
      </c>
      <c r="U2001" s="83">
        <v>41566.701944444445</v>
      </c>
      <c r="V2001" s="85" t="s">
        <v>4139</v>
      </c>
      <c r="W2001" s="81"/>
      <c r="X2001" s="81"/>
      <c r="Y2001" s="84" t="s">
        <v>5954</v>
      </c>
    </row>
    <row r="2002" spans="1:25">
      <c r="A2002" s="66" t="s">
        <v>494</v>
      </c>
      <c r="B2002" s="66" t="s">
        <v>505</v>
      </c>
      <c r="C2002" s="67"/>
      <c r="D2002" s="68"/>
      <c r="E2002" s="69"/>
      <c r="F2002" s="70"/>
      <c r="G2002" s="67"/>
      <c r="H2002" s="71"/>
      <c r="I2002" s="72"/>
      <c r="J2002" s="72"/>
      <c r="K2002" s="36"/>
      <c r="L2002" s="79"/>
      <c r="M2002" s="79"/>
      <c r="N2002" s="74"/>
      <c r="O2002" s="81" t="s">
        <v>622</v>
      </c>
      <c r="P2002" s="83">
        <v>41566.751967592594</v>
      </c>
      <c r="Q2002" s="81" t="s">
        <v>963</v>
      </c>
      <c r="R2002" s="81"/>
      <c r="S2002" s="81"/>
      <c r="T2002" s="81" t="s">
        <v>2449</v>
      </c>
      <c r="U2002" s="83">
        <v>41566.751967592594</v>
      </c>
      <c r="V2002" s="85" t="s">
        <v>4167</v>
      </c>
      <c r="W2002" s="81"/>
      <c r="X2002" s="81"/>
      <c r="Y2002" s="84" t="s">
        <v>5982</v>
      </c>
    </row>
    <row r="2003" spans="1:25">
      <c r="A2003" s="66" t="s">
        <v>494</v>
      </c>
      <c r="B2003" s="66" t="s">
        <v>407</v>
      </c>
      <c r="C2003" s="67"/>
      <c r="D2003" s="68"/>
      <c r="E2003" s="69"/>
      <c r="F2003" s="70"/>
      <c r="G2003" s="67"/>
      <c r="H2003" s="71"/>
      <c r="I2003" s="72"/>
      <c r="J2003" s="72"/>
      <c r="K2003" s="36"/>
      <c r="L2003" s="79"/>
      <c r="M2003" s="79"/>
      <c r="N2003" s="74"/>
      <c r="O2003" s="81" t="s">
        <v>622</v>
      </c>
      <c r="P2003" s="83">
        <v>41566.751967592594</v>
      </c>
      <c r="Q2003" s="81" t="s">
        <v>963</v>
      </c>
      <c r="R2003" s="81"/>
      <c r="S2003" s="81"/>
      <c r="T2003" s="81" t="s">
        <v>2449</v>
      </c>
      <c r="U2003" s="83">
        <v>41566.751967592594</v>
      </c>
      <c r="V2003" s="85" t="s">
        <v>4167</v>
      </c>
      <c r="W2003" s="81"/>
      <c r="X2003" s="81"/>
      <c r="Y2003" s="84" t="s">
        <v>5982</v>
      </c>
    </row>
    <row r="2004" spans="1:25">
      <c r="A2004" s="66" t="s">
        <v>494</v>
      </c>
      <c r="B2004" s="66" t="s">
        <v>489</v>
      </c>
      <c r="C2004" s="67"/>
      <c r="D2004" s="68"/>
      <c r="E2004" s="69"/>
      <c r="F2004" s="70"/>
      <c r="G2004" s="67"/>
      <c r="H2004" s="71"/>
      <c r="I2004" s="72"/>
      <c r="J2004" s="72"/>
      <c r="K2004" s="36"/>
      <c r="L2004" s="79"/>
      <c r="M2004" s="79"/>
      <c r="N2004" s="74"/>
      <c r="O2004" s="81" t="s">
        <v>622</v>
      </c>
      <c r="P2004" s="83">
        <v>41566.752708333333</v>
      </c>
      <c r="Q2004" s="81" t="s">
        <v>1806</v>
      </c>
      <c r="R2004" s="81"/>
      <c r="S2004" s="81"/>
      <c r="T2004" s="81" t="s">
        <v>2393</v>
      </c>
      <c r="U2004" s="83">
        <v>41566.752708333333</v>
      </c>
      <c r="V2004" s="85" t="s">
        <v>4022</v>
      </c>
      <c r="W2004" s="81"/>
      <c r="X2004" s="81"/>
      <c r="Y2004" s="84" t="s">
        <v>5837</v>
      </c>
    </row>
    <row r="2005" spans="1:25">
      <c r="A2005" s="66" t="s">
        <v>494</v>
      </c>
      <c r="B2005" s="66" t="s">
        <v>470</v>
      </c>
      <c r="C2005" s="67"/>
      <c r="D2005" s="68"/>
      <c r="E2005" s="69"/>
      <c r="F2005" s="70"/>
      <c r="G2005" s="67"/>
      <c r="H2005" s="71"/>
      <c r="I2005" s="72"/>
      <c r="J2005" s="72"/>
      <c r="K2005" s="36"/>
      <c r="L2005" s="79"/>
      <c r="M2005" s="79"/>
      <c r="N2005" s="74"/>
      <c r="O2005" s="81" t="s">
        <v>622</v>
      </c>
      <c r="P2005" s="83">
        <v>41566.892233796294</v>
      </c>
      <c r="Q2005" s="81" t="s">
        <v>1955</v>
      </c>
      <c r="R2005" s="81"/>
      <c r="S2005" s="81"/>
      <c r="T2005" s="81" t="s">
        <v>2393</v>
      </c>
      <c r="U2005" s="83">
        <v>41566.892233796294</v>
      </c>
      <c r="V2005" s="85" t="s">
        <v>4168</v>
      </c>
      <c r="W2005" s="81"/>
      <c r="X2005" s="81"/>
      <c r="Y2005" s="84" t="s">
        <v>5983</v>
      </c>
    </row>
    <row r="2006" spans="1:25">
      <c r="A2006" s="66" t="s">
        <v>494</v>
      </c>
      <c r="B2006" s="66" t="s">
        <v>494</v>
      </c>
      <c r="C2006" s="67"/>
      <c r="D2006" s="68"/>
      <c r="E2006" s="69"/>
      <c r="F2006" s="70"/>
      <c r="G2006" s="67"/>
      <c r="H2006" s="71"/>
      <c r="I2006" s="72"/>
      <c r="J2006" s="72"/>
      <c r="K2006" s="36"/>
      <c r="L2006" s="79"/>
      <c r="M2006" s="79"/>
      <c r="N2006" s="74"/>
      <c r="O2006" s="81" t="s">
        <v>179</v>
      </c>
      <c r="P2006" s="83">
        <v>41568.883912037039</v>
      </c>
      <c r="Q2006" s="81" t="s">
        <v>1956</v>
      </c>
      <c r="R2006" s="85" t="s">
        <v>2246</v>
      </c>
      <c r="S2006" s="81" t="s">
        <v>2366</v>
      </c>
      <c r="T2006" s="81" t="s">
        <v>2413</v>
      </c>
      <c r="U2006" s="83">
        <v>41568.883912037039</v>
      </c>
      <c r="V2006" s="85" t="s">
        <v>4169</v>
      </c>
      <c r="W2006" s="81"/>
      <c r="X2006" s="81"/>
      <c r="Y2006" s="84" t="s">
        <v>5984</v>
      </c>
    </row>
    <row r="2007" spans="1:25">
      <c r="A2007" s="66" t="s">
        <v>494</v>
      </c>
      <c r="B2007" s="66" t="s">
        <v>494</v>
      </c>
      <c r="C2007" s="67"/>
      <c r="D2007" s="68"/>
      <c r="E2007" s="69"/>
      <c r="F2007" s="70"/>
      <c r="G2007" s="67"/>
      <c r="H2007" s="71"/>
      <c r="I2007" s="72"/>
      <c r="J2007" s="72"/>
      <c r="K2007" s="36"/>
      <c r="L2007" s="79"/>
      <c r="M2007" s="79"/>
      <c r="N2007" s="74"/>
      <c r="O2007" s="81" t="s">
        <v>179</v>
      </c>
      <c r="P2007" s="83">
        <v>41569.631712962961</v>
      </c>
      <c r="Q2007" s="81" t="s">
        <v>1957</v>
      </c>
      <c r="R2007" s="85" t="s">
        <v>2257</v>
      </c>
      <c r="S2007" s="81" t="s">
        <v>2348</v>
      </c>
      <c r="T2007" s="81" t="s">
        <v>2393</v>
      </c>
      <c r="U2007" s="83">
        <v>41569.631712962961</v>
      </c>
      <c r="V2007" s="85" t="s">
        <v>4170</v>
      </c>
      <c r="W2007" s="81"/>
      <c r="X2007" s="81"/>
      <c r="Y2007" s="84" t="s">
        <v>5985</v>
      </c>
    </row>
    <row r="2008" spans="1:25">
      <c r="A2008" s="66" t="s">
        <v>494</v>
      </c>
      <c r="B2008" s="66" t="s">
        <v>493</v>
      </c>
      <c r="C2008" s="67"/>
      <c r="D2008" s="68"/>
      <c r="E2008" s="69"/>
      <c r="F2008" s="70"/>
      <c r="G2008" s="67"/>
      <c r="H2008" s="71"/>
      <c r="I2008" s="72"/>
      <c r="J2008" s="72"/>
      <c r="K2008" s="36"/>
      <c r="L2008" s="79"/>
      <c r="M2008" s="79"/>
      <c r="N2008" s="74"/>
      <c r="O2008" s="81" t="s">
        <v>622</v>
      </c>
      <c r="P2008" s="83">
        <v>41570.751851851855</v>
      </c>
      <c r="Q2008" s="81" t="s">
        <v>1958</v>
      </c>
      <c r="R2008" s="81"/>
      <c r="S2008" s="81"/>
      <c r="T2008" s="81" t="s">
        <v>2433</v>
      </c>
      <c r="U2008" s="83">
        <v>41570.751851851855</v>
      </c>
      <c r="V2008" s="85" t="s">
        <v>4171</v>
      </c>
      <c r="W2008" s="81"/>
      <c r="X2008" s="81"/>
      <c r="Y2008" s="84" t="s">
        <v>5986</v>
      </c>
    </row>
    <row r="2009" spans="1:25">
      <c r="A2009" s="66" t="s">
        <v>500</v>
      </c>
      <c r="B2009" s="66" t="s">
        <v>494</v>
      </c>
      <c r="C2009" s="67"/>
      <c r="D2009" s="68"/>
      <c r="E2009" s="69"/>
      <c r="F2009" s="70"/>
      <c r="G2009" s="67"/>
      <c r="H2009" s="71"/>
      <c r="I2009" s="72"/>
      <c r="J2009" s="72"/>
      <c r="K2009" s="36"/>
      <c r="L2009" s="79"/>
      <c r="M2009" s="79"/>
      <c r="N2009" s="74"/>
      <c r="O2009" s="81" t="s">
        <v>622</v>
      </c>
      <c r="P2009" s="83">
        <v>41564.136597222219</v>
      </c>
      <c r="Q2009" s="81" t="s">
        <v>656</v>
      </c>
      <c r="R2009" s="81"/>
      <c r="S2009" s="81"/>
      <c r="T2009" s="81" t="s">
        <v>2393</v>
      </c>
      <c r="U2009" s="83">
        <v>41564.136597222219</v>
      </c>
      <c r="V2009" s="85" t="s">
        <v>4172</v>
      </c>
      <c r="W2009" s="81"/>
      <c r="X2009" s="81"/>
      <c r="Y2009" s="84" t="s">
        <v>5987</v>
      </c>
    </row>
    <row r="2010" spans="1:25">
      <c r="A2010" s="66" t="s">
        <v>500</v>
      </c>
      <c r="B2010" s="66" t="s">
        <v>494</v>
      </c>
      <c r="C2010" s="67"/>
      <c r="D2010" s="68"/>
      <c r="E2010" s="69"/>
      <c r="F2010" s="70"/>
      <c r="G2010" s="67"/>
      <c r="H2010" s="71"/>
      <c r="I2010" s="72"/>
      <c r="J2010" s="72"/>
      <c r="K2010" s="36"/>
      <c r="L2010" s="79"/>
      <c r="M2010" s="79"/>
      <c r="N2010" s="74"/>
      <c r="O2010" s="81" t="s">
        <v>622</v>
      </c>
      <c r="P2010" s="83">
        <v>41564.631631944445</v>
      </c>
      <c r="Q2010" s="81" t="s">
        <v>1959</v>
      </c>
      <c r="R2010" s="81"/>
      <c r="S2010" s="81"/>
      <c r="T2010" s="81" t="s">
        <v>2413</v>
      </c>
      <c r="U2010" s="83">
        <v>41564.631631944445</v>
      </c>
      <c r="V2010" s="85" t="s">
        <v>4173</v>
      </c>
      <c r="W2010" s="81"/>
      <c r="X2010" s="81"/>
      <c r="Y2010" s="84" t="s">
        <v>5988</v>
      </c>
    </row>
    <row r="2011" spans="1:25">
      <c r="A2011" s="66" t="s">
        <v>500</v>
      </c>
      <c r="B2011" s="66" t="s">
        <v>494</v>
      </c>
      <c r="C2011" s="67"/>
      <c r="D2011" s="68"/>
      <c r="E2011" s="69"/>
      <c r="F2011" s="70"/>
      <c r="G2011" s="67"/>
      <c r="H2011" s="71"/>
      <c r="I2011" s="72"/>
      <c r="J2011" s="72"/>
      <c r="K2011" s="36"/>
      <c r="L2011" s="79"/>
      <c r="M2011" s="79"/>
      <c r="N2011" s="74"/>
      <c r="O2011" s="81" t="s">
        <v>622</v>
      </c>
      <c r="P2011" s="83">
        <v>41566.860879629632</v>
      </c>
      <c r="Q2011" s="81" t="s">
        <v>1891</v>
      </c>
      <c r="R2011" s="81"/>
      <c r="S2011" s="81"/>
      <c r="T2011" s="81" t="s">
        <v>2546</v>
      </c>
      <c r="U2011" s="83">
        <v>41566.860879629632</v>
      </c>
      <c r="V2011" s="85" t="s">
        <v>4141</v>
      </c>
      <c r="W2011" s="81"/>
      <c r="X2011" s="81"/>
      <c r="Y2011" s="84" t="s">
        <v>5956</v>
      </c>
    </row>
    <row r="2012" spans="1:25">
      <c r="A2012" s="66" t="s">
        <v>334</v>
      </c>
      <c r="B2012" s="66" t="s">
        <v>334</v>
      </c>
      <c r="C2012" s="67"/>
      <c r="D2012" s="68"/>
      <c r="E2012" s="69"/>
      <c r="F2012" s="70"/>
      <c r="G2012" s="67"/>
      <c r="H2012" s="71"/>
      <c r="I2012" s="72"/>
      <c r="J2012" s="72"/>
      <c r="K2012" s="36"/>
      <c r="L2012" s="79"/>
      <c r="M2012" s="79"/>
      <c r="N2012" s="74"/>
      <c r="O2012" s="81" t="s">
        <v>179</v>
      </c>
      <c r="P2012" s="83">
        <v>41564.472685185188</v>
      </c>
      <c r="Q2012" s="81" t="s">
        <v>1960</v>
      </c>
      <c r="R2012" s="81"/>
      <c r="S2012" s="81"/>
      <c r="T2012" s="81" t="s">
        <v>2393</v>
      </c>
      <c r="U2012" s="83">
        <v>41564.472685185188</v>
      </c>
      <c r="V2012" s="85" t="s">
        <v>4174</v>
      </c>
      <c r="W2012" s="81"/>
      <c r="X2012" s="81"/>
      <c r="Y2012" s="84" t="s">
        <v>5989</v>
      </c>
    </row>
    <row r="2013" spans="1:25">
      <c r="A2013" s="66" t="s">
        <v>334</v>
      </c>
      <c r="B2013" s="66" t="s">
        <v>334</v>
      </c>
      <c r="C2013" s="67"/>
      <c r="D2013" s="68"/>
      <c r="E2013" s="69"/>
      <c r="F2013" s="70"/>
      <c r="G2013" s="67"/>
      <c r="H2013" s="71"/>
      <c r="I2013" s="72"/>
      <c r="J2013" s="72"/>
      <c r="K2013" s="36"/>
      <c r="L2013" s="79"/>
      <c r="M2013" s="79"/>
      <c r="N2013" s="74"/>
      <c r="O2013" s="81" t="s">
        <v>179</v>
      </c>
      <c r="P2013" s="83">
        <v>41564.476736111108</v>
      </c>
      <c r="Q2013" s="81" t="s">
        <v>1961</v>
      </c>
      <c r="R2013" s="81"/>
      <c r="S2013" s="81"/>
      <c r="T2013" s="81" t="s">
        <v>2393</v>
      </c>
      <c r="U2013" s="83">
        <v>41564.476736111108</v>
      </c>
      <c r="V2013" s="85" t="s">
        <v>4175</v>
      </c>
      <c r="W2013" s="81"/>
      <c r="X2013" s="81"/>
      <c r="Y2013" s="84" t="s">
        <v>5990</v>
      </c>
    </row>
    <row r="2014" spans="1:25">
      <c r="A2014" s="66" t="s">
        <v>334</v>
      </c>
      <c r="B2014" s="66" t="s">
        <v>334</v>
      </c>
      <c r="C2014" s="67"/>
      <c r="D2014" s="68"/>
      <c r="E2014" s="69"/>
      <c r="F2014" s="70"/>
      <c r="G2014" s="67"/>
      <c r="H2014" s="71"/>
      <c r="I2014" s="72"/>
      <c r="J2014" s="72"/>
      <c r="K2014" s="36"/>
      <c r="L2014" s="79"/>
      <c r="M2014" s="79"/>
      <c r="N2014" s="74"/>
      <c r="O2014" s="81" t="s">
        <v>179</v>
      </c>
      <c r="P2014" s="83">
        <v>41564.481805555559</v>
      </c>
      <c r="Q2014" s="81" t="s">
        <v>1962</v>
      </c>
      <c r="R2014" s="81"/>
      <c r="S2014" s="81"/>
      <c r="T2014" s="81" t="s">
        <v>2393</v>
      </c>
      <c r="U2014" s="83">
        <v>41564.481805555559</v>
      </c>
      <c r="V2014" s="85" t="s">
        <v>4176</v>
      </c>
      <c r="W2014" s="81"/>
      <c r="X2014" s="81"/>
      <c r="Y2014" s="84" t="s">
        <v>5991</v>
      </c>
    </row>
    <row r="2015" spans="1:25">
      <c r="A2015" s="66" t="s">
        <v>334</v>
      </c>
      <c r="B2015" s="66" t="s">
        <v>334</v>
      </c>
      <c r="C2015" s="67"/>
      <c r="D2015" s="68"/>
      <c r="E2015" s="69"/>
      <c r="F2015" s="70"/>
      <c r="G2015" s="67"/>
      <c r="H2015" s="71"/>
      <c r="I2015" s="72"/>
      <c r="J2015" s="72"/>
      <c r="K2015" s="36"/>
      <c r="L2015" s="79"/>
      <c r="M2015" s="79"/>
      <c r="N2015" s="74"/>
      <c r="O2015" s="81" t="s">
        <v>179</v>
      </c>
      <c r="P2015" s="83">
        <v>41564.483749999999</v>
      </c>
      <c r="Q2015" s="81" t="s">
        <v>1963</v>
      </c>
      <c r="R2015" s="81"/>
      <c r="S2015" s="81"/>
      <c r="T2015" s="81" t="s">
        <v>2393</v>
      </c>
      <c r="U2015" s="83">
        <v>41564.483749999999</v>
      </c>
      <c r="V2015" s="85" t="s">
        <v>4177</v>
      </c>
      <c r="W2015" s="81"/>
      <c r="X2015" s="81"/>
      <c r="Y2015" s="84" t="s">
        <v>5992</v>
      </c>
    </row>
    <row r="2016" spans="1:25">
      <c r="A2016" s="66" t="s">
        <v>334</v>
      </c>
      <c r="B2016" s="66" t="s">
        <v>334</v>
      </c>
      <c r="C2016" s="67"/>
      <c r="D2016" s="68"/>
      <c r="E2016" s="69"/>
      <c r="F2016" s="70"/>
      <c r="G2016" s="67"/>
      <c r="H2016" s="71"/>
      <c r="I2016" s="72"/>
      <c r="J2016" s="72"/>
      <c r="K2016" s="36"/>
      <c r="L2016" s="79"/>
      <c r="M2016" s="79"/>
      <c r="N2016" s="74"/>
      <c r="O2016" s="81" t="s">
        <v>179</v>
      </c>
      <c r="P2016" s="83">
        <v>41564.487939814811</v>
      </c>
      <c r="Q2016" s="81" t="s">
        <v>1964</v>
      </c>
      <c r="R2016" s="81"/>
      <c r="S2016" s="81"/>
      <c r="T2016" s="81" t="s">
        <v>2393</v>
      </c>
      <c r="U2016" s="83">
        <v>41564.487939814811</v>
      </c>
      <c r="V2016" s="85" t="s">
        <v>4178</v>
      </c>
      <c r="W2016" s="81"/>
      <c r="X2016" s="81"/>
      <c r="Y2016" s="84" t="s">
        <v>5993</v>
      </c>
    </row>
    <row r="2017" spans="1:25">
      <c r="A2017" s="66" t="s">
        <v>334</v>
      </c>
      <c r="B2017" s="66" t="s">
        <v>334</v>
      </c>
      <c r="C2017" s="67"/>
      <c r="D2017" s="68"/>
      <c r="E2017" s="69"/>
      <c r="F2017" s="70"/>
      <c r="G2017" s="67"/>
      <c r="H2017" s="71"/>
      <c r="I2017" s="72"/>
      <c r="J2017" s="72"/>
      <c r="K2017" s="36"/>
      <c r="L2017" s="79"/>
      <c r="M2017" s="79"/>
      <c r="N2017" s="74"/>
      <c r="O2017" s="81" t="s">
        <v>179</v>
      </c>
      <c r="P2017" s="83">
        <v>41564.572187500002</v>
      </c>
      <c r="Q2017" s="81" t="s">
        <v>1965</v>
      </c>
      <c r="R2017" s="81"/>
      <c r="S2017" s="81"/>
      <c r="T2017" s="81" t="s">
        <v>2393</v>
      </c>
      <c r="U2017" s="83">
        <v>41564.572187500002</v>
      </c>
      <c r="V2017" s="85" t="s">
        <v>4179</v>
      </c>
      <c r="W2017" s="81"/>
      <c r="X2017" s="81"/>
      <c r="Y2017" s="84" t="s">
        <v>5994</v>
      </c>
    </row>
    <row r="2018" spans="1:25">
      <c r="A2018" s="66" t="s">
        <v>334</v>
      </c>
      <c r="B2018" s="66" t="s">
        <v>334</v>
      </c>
      <c r="C2018" s="67"/>
      <c r="D2018" s="68"/>
      <c r="E2018" s="69"/>
      <c r="F2018" s="70"/>
      <c r="G2018" s="67"/>
      <c r="H2018" s="71"/>
      <c r="I2018" s="72"/>
      <c r="J2018" s="72"/>
      <c r="K2018" s="36"/>
      <c r="L2018" s="79"/>
      <c r="M2018" s="79"/>
      <c r="N2018" s="74"/>
      <c r="O2018" s="81" t="s">
        <v>179</v>
      </c>
      <c r="P2018" s="83">
        <v>41565.898958333331</v>
      </c>
      <c r="Q2018" s="81" t="s">
        <v>1966</v>
      </c>
      <c r="R2018" s="81"/>
      <c r="S2018" s="81"/>
      <c r="T2018" s="81" t="s">
        <v>2393</v>
      </c>
      <c r="U2018" s="83">
        <v>41565.898958333331</v>
      </c>
      <c r="V2018" s="85" t="s">
        <v>4180</v>
      </c>
      <c r="W2018" s="81"/>
      <c r="X2018" s="81"/>
      <c r="Y2018" s="84" t="s">
        <v>5995</v>
      </c>
    </row>
    <row r="2019" spans="1:25">
      <c r="A2019" s="66" t="s">
        <v>334</v>
      </c>
      <c r="B2019" s="66" t="s">
        <v>334</v>
      </c>
      <c r="C2019" s="67"/>
      <c r="D2019" s="68"/>
      <c r="E2019" s="69"/>
      <c r="F2019" s="70"/>
      <c r="G2019" s="67"/>
      <c r="H2019" s="71"/>
      <c r="I2019" s="72"/>
      <c r="J2019" s="72"/>
      <c r="K2019" s="36"/>
      <c r="L2019" s="79"/>
      <c r="M2019" s="79"/>
      <c r="N2019" s="74"/>
      <c r="O2019" s="81" t="s">
        <v>179</v>
      </c>
      <c r="P2019" s="83">
        <v>41565.917743055557</v>
      </c>
      <c r="Q2019" s="81" t="s">
        <v>1967</v>
      </c>
      <c r="R2019" s="81"/>
      <c r="S2019" s="81"/>
      <c r="T2019" s="81" t="s">
        <v>2393</v>
      </c>
      <c r="U2019" s="83">
        <v>41565.917743055557</v>
      </c>
      <c r="V2019" s="85" t="s">
        <v>4181</v>
      </c>
      <c r="W2019" s="81"/>
      <c r="X2019" s="81"/>
      <c r="Y2019" s="84" t="s">
        <v>5996</v>
      </c>
    </row>
    <row r="2020" spans="1:25">
      <c r="A2020" s="66" t="s">
        <v>334</v>
      </c>
      <c r="B2020" s="66" t="s">
        <v>334</v>
      </c>
      <c r="C2020" s="67"/>
      <c r="D2020" s="68"/>
      <c r="E2020" s="69"/>
      <c r="F2020" s="70"/>
      <c r="G2020" s="67"/>
      <c r="H2020" s="71"/>
      <c r="I2020" s="72"/>
      <c r="J2020" s="72"/>
      <c r="K2020" s="36"/>
      <c r="L2020" s="79"/>
      <c r="M2020" s="79"/>
      <c r="N2020" s="74"/>
      <c r="O2020" s="81" t="s">
        <v>179</v>
      </c>
      <c r="P2020" s="83">
        <v>41566.532094907408</v>
      </c>
      <c r="Q2020" s="81" t="s">
        <v>1968</v>
      </c>
      <c r="R2020" s="81"/>
      <c r="S2020" s="81"/>
      <c r="T2020" s="81" t="s">
        <v>2393</v>
      </c>
      <c r="U2020" s="83">
        <v>41566.532094907408</v>
      </c>
      <c r="V2020" s="85" t="s">
        <v>4182</v>
      </c>
      <c r="W2020" s="81"/>
      <c r="X2020" s="81"/>
      <c r="Y2020" s="84" t="s">
        <v>5997</v>
      </c>
    </row>
    <row r="2021" spans="1:25">
      <c r="A2021" s="66" t="s">
        <v>334</v>
      </c>
      <c r="B2021" s="66" t="s">
        <v>470</v>
      </c>
      <c r="C2021" s="67"/>
      <c r="D2021" s="68"/>
      <c r="E2021" s="69"/>
      <c r="F2021" s="70"/>
      <c r="G2021" s="67"/>
      <c r="H2021" s="71"/>
      <c r="I2021" s="72"/>
      <c r="J2021" s="72"/>
      <c r="K2021" s="36"/>
      <c r="L2021" s="79"/>
      <c r="M2021" s="79"/>
      <c r="N2021" s="74"/>
      <c r="O2021" s="81" t="s">
        <v>622</v>
      </c>
      <c r="P2021" s="83">
        <v>41566.541122685187</v>
      </c>
      <c r="Q2021" s="81" t="s">
        <v>1969</v>
      </c>
      <c r="R2021" s="81"/>
      <c r="S2021" s="81"/>
      <c r="T2021" s="81" t="s">
        <v>2393</v>
      </c>
      <c r="U2021" s="83">
        <v>41566.541122685187</v>
      </c>
      <c r="V2021" s="85" t="s">
        <v>4183</v>
      </c>
      <c r="W2021" s="81"/>
      <c r="X2021" s="81"/>
      <c r="Y2021" s="84" t="s">
        <v>5998</v>
      </c>
    </row>
    <row r="2022" spans="1:25">
      <c r="A2022" s="66" t="s">
        <v>334</v>
      </c>
      <c r="B2022" s="66" t="s">
        <v>413</v>
      </c>
      <c r="C2022" s="67"/>
      <c r="D2022" s="68"/>
      <c r="E2022" s="69"/>
      <c r="F2022" s="70"/>
      <c r="G2022" s="67"/>
      <c r="H2022" s="71"/>
      <c r="I2022" s="72"/>
      <c r="J2022" s="72"/>
      <c r="K2022" s="36"/>
      <c r="L2022" s="79"/>
      <c r="M2022" s="79"/>
      <c r="N2022" s="74"/>
      <c r="O2022" s="81" t="s">
        <v>621</v>
      </c>
      <c r="P2022" s="83">
        <v>41566.541122685187</v>
      </c>
      <c r="Q2022" s="81" t="s">
        <v>1969</v>
      </c>
      <c r="R2022" s="81"/>
      <c r="S2022" s="81"/>
      <c r="T2022" s="81" t="s">
        <v>2393</v>
      </c>
      <c r="U2022" s="83">
        <v>41566.541122685187</v>
      </c>
      <c r="V2022" s="85" t="s">
        <v>4183</v>
      </c>
      <c r="W2022" s="81"/>
      <c r="X2022" s="81"/>
      <c r="Y2022" s="84" t="s">
        <v>5998</v>
      </c>
    </row>
    <row r="2023" spans="1:25">
      <c r="A2023" s="66" t="s">
        <v>358</v>
      </c>
      <c r="B2023" s="66" t="s">
        <v>334</v>
      </c>
      <c r="C2023" s="67"/>
      <c r="D2023" s="68"/>
      <c r="E2023" s="69"/>
      <c r="F2023" s="70"/>
      <c r="G2023" s="67"/>
      <c r="H2023" s="71"/>
      <c r="I2023" s="72"/>
      <c r="J2023" s="72"/>
      <c r="K2023" s="36"/>
      <c r="L2023" s="79"/>
      <c r="M2023" s="79"/>
      <c r="N2023" s="74"/>
      <c r="O2023" s="81" t="s">
        <v>622</v>
      </c>
      <c r="P2023" s="83">
        <v>41566.541574074072</v>
      </c>
      <c r="Q2023" s="81" t="s">
        <v>1924</v>
      </c>
      <c r="R2023" s="81"/>
      <c r="S2023" s="81"/>
      <c r="T2023" s="81" t="s">
        <v>2393</v>
      </c>
      <c r="U2023" s="83">
        <v>41566.541574074072</v>
      </c>
      <c r="V2023" s="85" t="s">
        <v>4184</v>
      </c>
      <c r="W2023" s="81"/>
      <c r="X2023" s="81"/>
      <c r="Y2023" s="84" t="s">
        <v>5999</v>
      </c>
    </row>
    <row r="2024" spans="1:25">
      <c r="A2024" s="66" t="s">
        <v>502</v>
      </c>
      <c r="B2024" s="66" t="s">
        <v>334</v>
      </c>
      <c r="C2024" s="67"/>
      <c r="D2024" s="68"/>
      <c r="E2024" s="69"/>
      <c r="F2024" s="70"/>
      <c r="G2024" s="67"/>
      <c r="H2024" s="71"/>
      <c r="I2024" s="72"/>
      <c r="J2024" s="72"/>
      <c r="K2024" s="36"/>
      <c r="L2024" s="79"/>
      <c r="M2024" s="79"/>
      <c r="N2024" s="74"/>
      <c r="O2024" s="81" t="s">
        <v>622</v>
      </c>
      <c r="P2024" s="83">
        <v>41566.558854166666</v>
      </c>
      <c r="Q2024" s="81" t="s">
        <v>1924</v>
      </c>
      <c r="R2024" s="81"/>
      <c r="S2024" s="81"/>
      <c r="T2024" s="81" t="s">
        <v>2393</v>
      </c>
      <c r="U2024" s="83">
        <v>41566.558854166666</v>
      </c>
      <c r="V2024" s="85" t="s">
        <v>4185</v>
      </c>
      <c r="W2024" s="81"/>
      <c r="X2024" s="81"/>
      <c r="Y2024" s="84" t="s">
        <v>6000</v>
      </c>
    </row>
    <row r="2025" spans="1:25">
      <c r="A2025" s="66" t="s">
        <v>437</v>
      </c>
      <c r="B2025" s="66" t="s">
        <v>437</v>
      </c>
      <c r="C2025" s="67"/>
      <c r="D2025" s="68"/>
      <c r="E2025" s="69"/>
      <c r="F2025" s="70"/>
      <c r="G2025" s="67"/>
      <c r="H2025" s="71"/>
      <c r="I2025" s="72"/>
      <c r="J2025" s="72"/>
      <c r="K2025" s="36"/>
      <c r="L2025" s="79"/>
      <c r="M2025" s="79"/>
      <c r="N2025" s="74"/>
      <c r="O2025" s="81" t="s">
        <v>179</v>
      </c>
      <c r="P2025" s="83">
        <v>41564.626539351855</v>
      </c>
      <c r="Q2025" s="81" t="s">
        <v>1970</v>
      </c>
      <c r="R2025" s="81"/>
      <c r="S2025" s="81"/>
      <c r="T2025" s="81" t="s">
        <v>2393</v>
      </c>
      <c r="U2025" s="83">
        <v>41564.626539351855</v>
      </c>
      <c r="V2025" s="85" t="s">
        <v>4186</v>
      </c>
      <c r="W2025" s="81"/>
      <c r="X2025" s="81"/>
      <c r="Y2025" s="84" t="s">
        <v>6001</v>
      </c>
    </row>
    <row r="2026" spans="1:25">
      <c r="A2026" s="66" t="s">
        <v>437</v>
      </c>
      <c r="B2026" s="66" t="s">
        <v>437</v>
      </c>
      <c r="C2026" s="67"/>
      <c r="D2026" s="68"/>
      <c r="E2026" s="69"/>
      <c r="F2026" s="70"/>
      <c r="G2026" s="67"/>
      <c r="H2026" s="71"/>
      <c r="I2026" s="72"/>
      <c r="J2026" s="72"/>
      <c r="K2026" s="36"/>
      <c r="L2026" s="79"/>
      <c r="M2026" s="79"/>
      <c r="N2026" s="74"/>
      <c r="O2026" s="81" t="s">
        <v>179</v>
      </c>
      <c r="P2026" s="83">
        <v>41564.766284722224</v>
      </c>
      <c r="Q2026" s="81" t="s">
        <v>1971</v>
      </c>
      <c r="R2026" s="81"/>
      <c r="S2026" s="81"/>
      <c r="T2026" s="81" t="s">
        <v>2393</v>
      </c>
      <c r="U2026" s="83">
        <v>41564.766284722224</v>
      </c>
      <c r="V2026" s="85" t="s">
        <v>4187</v>
      </c>
      <c r="W2026" s="81"/>
      <c r="X2026" s="81"/>
      <c r="Y2026" s="84" t="s">
        <v>6002</v>
      </c>
    </row>
    <row r="2027" spans="1:25">
      <c r="A2027" s="66" t="s">
        <v>437</v>
      </c>
      <c r="B2027" s="66" t="s">
        <v>437</v>
      </c>
      <c r="C2027" s="67"/>
      <c r="D2027" s="68"/>
      <c r="E2027" s="69"/>
      <c r="F2027" s="70"/>
      <c r="G2027" s="67"/>
      <c r="H2027" s="71"/>
      <c r="I2027" s="72"/>
      <c r="J2027" s="72"/>
      <c r="K2027" s="36"/>
      <c r="L2027" s="79"/>
      <c r="M2027" s="79"/>
      <c r="N2027" s="74"/>
      <c r="O2027" s="81" t="s">
        <v>179</v>
      </c>
      <c r="P2027" s="83">
        <v>41564.930127314816</v>
      </c>
      <c r="Q2027" s="81" t="s">
        <v>1972</v>
      </c>
      <c r="R2027" s="81"/>
      <c r="S2027" s="81"/>
      <c r="T2027" s="81" t="s">
        <v>2393</v>
      </c>
      <c r="U2027" s="83">
        <v>41564.930127314816</v>
      </c>
      <c r="V2027" s="85" t="s">
        <v>4188</v>
      </c>
      <c r="W2027" s="81"/>
      <c r="X2027" s="81"/>
      <c r="Y2027" s="84" t="s">
        <v>6003</v>
      </c>
    </row>
    <row r="2028" spans="1:25">
      <c r="A2028" s="66" t="s">
        <v>437</v>
      </c>
      <c r="B2028" s="66" t="s">
        <v>437</v>
      </c>
      <c r="C2028" s="67"/>
      <c r="D2028" s="68"/>
      <c r="E2028" s="69"/>
      <c r="F2028" s="70"/>
      <c r="G2028" s="67"/>
      <c r="H2028" s="71"/>
      <c r="I2028" s="72"/>
      <c r="J2028" s="72"/>
      <c r="K2028" s="36"/>
      <c r="L2028" s="79"/>
      <c r="M2028" s="79"/>
      <c r="N2028" s="74"/>
      <c r="O2028" s="81" t="s">
        <v>179</v>
      </c>
      <c r="P2028" s="83">
        <v>41565.588738425926</v>
      </c>
      <c r="Q2028" s="81" t="s">
        <v>1973</v>
      </c>
      <c r="R2028" s="81"/>
      <c r="S2028" s="81"/>
      <c r="T2028" s="81" t="s">
        <v>2393</v>
      </c>
      <c r="U2028" s="83">
        <v>41565.588738425926</v>
      </c>
      <c r="V2028" s="85" t="s">
        <v>4189</v>
      </c>
      <c r="W2028" s="81"/>
      <c r="X2028" s="81"/>
      <c r="Y2028" s="84" t="s">
        <v>6004</v>
      </c>
    </row>
    <row r="2029" spans="1:25">
      <c r="A2029" s="66" t="s">
        <v>437</v>
      </c>
      <c r="B2029" s="66" t="s">
        <v>437</v>
      </c>
      <c r="C2029" s="67"/>
      <c r="D2029" s="68"/>
      <c r="E2029" s="69"/>
      <c r="F2029" s="70"/>
      <c r="G2029" s="67"/>
      <c r="H2029" s="71"/>
      <c r="I2029" s="72"/>
      <c r="J2029" s="72"/>
      <c r="K2029" s="36"/>
      <c r="L2029" s="79"/>
      <c r="M2029" s="79"/>
      <c r="N2029" s="74"/>
      <c r="O2029" s="81" t="s">
        <v>179</v>
      </c>
      <c r="P2029" s="83">
        <v>41565.622291666667</v>
      </c>
      <c r="Q2029" s="81" t="s">
        <v>1974</v>
      </c>
      <c r="R2029" s="81"/>
      <c r="S2029" s="81"/>
      <c r="T2029" s="81" t="s">
        <v>2393</v>
      </c>
      <c r="U2029" s="83">
        <v>41565.622291666667</v>
      </c>
      <c r="V2029" s="85" t="s">
        <v>4190</v>
      </c>
      <c r="W2029" s="81"/>
      <c r="X2029" s="81"/>
      <c r="Y2029" s="84" t="s">
        <v>6005</v>
      </c>
    </row>
    <row r="2030" spans="1:25">
      <c r="A2030" s="66" t="s">
        <v>437</v>
      </c>
      <c r="B2030" s="66" t="s">
        <v>437</v>
      </c>
      <c r="C2030" s="67"/>
      <c r="D2030" s="68"/>
      <c r="E2030" s="69"/>
      <c r="F2030" s="70"/>
      <c r="G2030" s="67"/>
      <c r="H2030" s="71"/>
      <c r="I2030" s="72"/>
      <c r="J2030" s="72"/>
      <c r="K2030" s="36"/>
      <c r="L2030" s="79"/>
      <c r="M2030" s="79"/>
      <c r="N2030" s="74"/>
      <c r="O2030" s="81" t="s">
        <v>179</v>
      </c>
      <c r="P2030" s="83">
        <v>41565.628761574073</v>
      </c>
      <c r="Q2030" s="81" t="s">
        <v>1975</v>
      </c>
      <c r="R2030" s="81"/>
      <c r="S2030" s="81"/>
      <c r="T2030" s="81" t="s">
        <v>2393</v>
      </c>
      <c r="U2030" s="83">
        <v>41565.628761574073</v>
      </c>
      <c r="V2030" s="85" t="s">
        <v>4191</v>
      </c>
      <c r="W2030" s="81"/>
      <c r="X2030" s="81"/>
      <c r="Y2030" s="84" t="s">
        <v>6006</v>
      </c>
    </row>
    <row r="2031" spans="1:25">
      <c r="A2031" s="66" t="s">
        <v>437</v>
      </c>
      <c r="B2031" s="66" t="s">
        <v>437</v>
      </c>
      <c r="C2031" s="67"/>
      <c r="D2031" s="68"/>
      <c r="E2031" s="69"/>
      <c r="F2031" s="70"/>
      <c r="G2031" s="67"/>
      <c r="H2031" s="71"/>
      <c r="I2031" s="72"/>
      <c r="J2031" s="72"/>
      <c r="K2031" s="36"/>
      <c r="L2031" s="79"/>
      <c r="M2031" s="79"/>
      <c r="N2031" s="74"/>
      <c r="O2031" s="81" t="s">
        <v>179</v>
      </c>
      <c r="P2031" s="83">
        <v>41565.650081018517</v>
      </c>
      <c r="Q2031" s="81" t="s">
        <v>1976</v>
      </c>
      <c r="R2031" s="81"/>
      <c r="S2031" s="81"/>
      <c r="T2031" s="81" t="s">
        <v>2393</v>
      </c>
      <c r="U2031" s="83">
        <v>41565.650081018517</v>
      </c>
      <c r="V2031" s="85" t="s">
        <v>4192</v>
      </c>
      <c r="W2031" s="81"/>
      <c r="X2031" s="81"/>
      <c r="Y2031" s="84" t="s">
        <v>6007</v>
      </c>
    </row>
    <row r="2032" spans="1:25">
      <c r="A2032" s="66" t="s">
        <v>437</v>
      </c>
      <c r="B2032" s="66" t="s">
        <v>437</v>
      </c>
      <c r="C2032" s="67"/>
      <c r="D2032" s="68"/>
      <c r="E2032" s="69"/>
      <c r="F2032" s="70"/>
      <c r="G2032" s="67"/>
      <c r="H2032" s="71"/>
      <c r="I2032" s="72"/>
      <c r="J2032" s="72"/>
      <c r="K2032" s="36"/>
      <c r="L2032" s="79"/>
      <c r="M2032" s="79"/>
      <c r="N2032" s="74"/>
      <c r="O2032" s="81" t="s">
        <v>179</v>
      </c>
      <c r="P2032" s="83">
        <v>41566.547094907408</v>
      </c>
      <c r="Q2032" s="81" t="s">
        <v>1977</v>
      </c>
      <c r="R2032" s="81"/>
      <c r="S2032" s="81"/>
      <c r="T2032" s="81" t="s">
        <v>2393</v>
      </c>
      <c r="U2032" s="83">
        <v>41566.547094907408</v>
      </c>
      <c r="V2032" s="85" t="s">
        <v>4193</v>
      </c>
      <c r="W2032" s="81"/>
      <c r="X2032" s="81"/>
      <c r="Y2032" s="84" t="s">
        <v>6008</v>
      </c>
    </row>
    <row r="2033" spans="1:25">
      <c r="A2033" s="66" t="s">
        <v>437</v>
      </c>
      <c r="B2033" s="66" t="s">
        <v>437</v>
      </c>
      <c r="C2033" s="67"/>
      <c r="D2033" s="68"/>
      <c r="E2033" s="69"/>
      <c r="F2033" s="70"/>
      <c r="G2033" s="67"/>
      <c r="H2033" s="71"/>
      <c r="I2033" s="72"/>
      <c r="J2033" s="72"/>
      <c r="K2033" s="36"/>
      <c r="L2033" s="79"/>
      <c r="M2033" s="79"/>
      <c r="N2033" s="74"/>
      <c r="O2033" s="81" t="s">
        <v>179</v>
      </c>
      <c r="P2033" s="83">
        <v>41566.57476851852</v>
      </c>
      <c r="Q2033" s="81" t="s">
        <v>1978</v>
      </c>
      <c r="R2033" s="81"/>
      <c r="S2033" s="81"/>
      <c r="T2033" s="81" t="s">
        <v>2393</v>
      </c>
      <c r="U2033" s="83">
        <v>41566.57476851852</v>
      </c>
      <c r="V2033" s="85" t="s">
        <v>4194</v>
      </c>
      <c r="W2033" s="81"/>
      <c r="X2033" s="81"/>
      <c r="Y2033" s="84" t="s">
        <v>6009</v>
      </c>
    </row>
    <row r="2034" spans="1:25">
      <c r="A2034" s="66" t="s">
        <v>413</v>
      </c>
      <c r="B2034" s="66" t="s">
        <v>437</v>
      </c>
      <c r="C2034" s="67"/>
      <c r="D2034" s="68"/>
      <c r="E2034" s="69"/>
      <c r="F2034" s="70"/>
      <c r="G2034" s="67"/>
      <c r="H2034" s="71"/>
      <c r="I2034" s="72"/>
      <c r="J2034" s="72"/>
      <c r="K2034" s="36"/>
      <c r="L2034" s="79"/>
      <c r="M2034" s="79"/>
      <c r="N2034" s="74"/>
      <c r="O2034" s="81" t="s">
        <v>622</v>
      </c>
      <c r="P2034" s="83">
        <v>41566.596250000002</v>
      </c>
      <c r="Q2034" s="81" t="s">
        <v>1979</v>
      </c>
      <c r="R2034" s="81"/>
      <c r="S2034" s="81"/>
      <c r="T2034" s="81" t="s">
        <v>2393</v>
      </c>
      <c r="U2034" s="83">
        <v>41566.596250000002</v>
      </c>
      <c r="V2034" s="85" t="s">
        <v>4195</v>
      </c>
      <c r="W2034" s="81"/>
      <c r="X2034" s="81"/>
      <c r="Y2034" s="84" t="s">
        <v>6010</v>
      </c>
    </row>
    <row r="2035" spans="1:25">
      <c r="A2035" s="66" t="s">
        <v>500</v>
      </c>
      <c r="B2035" s="66" t="s">
        <v>437</v>
      </c>
      <c r="C2035" s="67"/>
      <c r="D2035" s="68"/>
      <c r="E2035" s="69"/>
      <c r="F2035" s="70"/>
      <c r="G2035" s="67"/>
      <c r="H2035" s="71"/>
      <c r="I2035" s="72"/>
      <c r="J2035" s="72"/>
      <c r="K2035" s="36"/>
      <c r="L2035" s="79"/>
      <c r="M2035" s="79"/>
      <c r="N2035" s="74"/>
      <c r="O2035" s="81" t="s">
        <v>622</v>
      </c>
      <c r="P2035" s="83">
        <v>41566.860694444447</v>
      </c>
      <c r="Q2035" s="81" t="s">
        <v>1506</v>
      </c>
      <c r="R2035" s="81"/>
      <c r="S2035" s="81"/>
      <c r="T2035" s="81" t="s">
        <v>2393</v>
      </c>
      <c r="U2035" s="83">
        <v>41566.860694444447</v>
      </c>
      <c r="V2035" s="85" t="s">
        <v>4196</v>
      </c>
      <c r="W2035" s="81"/>
      <c r="X2035" s="81"/>
      <c r="Y2035" s="84" t="s">
        <v>6011</v>
      </c>
    </row>
    <row r="2036" spans="1:25">
      <c r="A2036" s="66" t="s">
        <v>502</v>
      </c>
      <c r="B2036" s="66" t="s">
        <v>437</v>
      </c>
      <c r="C2036" s="67"/>
      <c r="D2036" s="68"/>
      <c r="E2036" s="69"/>
      <c r="F2036" s="70"/>
      <c r="G2036" s="67"/>
      <c r="H2036" s="71"/>
      <c r="I2036" s="72"/>
      <c r="J2036" s="72"/>
      <c r="K2036" s="36"/>
      <c r="L2036" s="79"/>
      <c r="M2036" s="79"/>
      <c r="N2036" s="74"/>
      <c r="O2036" s="81" t="s">
        <v>622</v>
      </c>
      <c r="P2036" s="83">
        <v>41566.640381944446</v>
      </c>
      <c r="Q2036" s="81" t="s">
        <v>1506</v>
      </c>
      <c r="R2036" s="81"/>
      <c r="S2036" s="81"/>
      <c r="T2036" s="81" t="s">
        <v>2393</v>
      </c>
      <c r="U2036" s="83">
        <v>41566.640381944446</v>
      </c>
      <c r="V2036" s="85" t="s">
        <v>4197</v>
      </c>
      <c r="W2036" s="81"/>
      <c r="X2036" s="81"/>
      <c r="Y2036" s="84" t="s">
        <v>6012</v>
      </c>
    </row>
    <row r="2037" spans="1:25">
      <c r="A2037" s="66" t="s">
        <v>358</v>
      </c>
      <c r="B2037" s="66" t="s">
        <v>413</v>
      </c>
      <c r="C2037" s="67"/>
      <c r="D2037" s="68"/>
      <c r="E2037" s="69"/>
      <c r="F2037" s="70"/>
      <c r="G2037" s="67"/>
      <c r="H2037" s="71"/>
      <c r="I2037" s="72"/>
      <c r="J2037" s="72"/>
      <c r="K2037" s="36"/>
      <c r="L2037" s="79"/>
      <c r="M2037" s="79"/>
      <c r="N2037" s="74"/>
      <c r="O2037" s="81" t="s">
        <v>622</v>
      </c>
      <c r="P2037" s="83">
        <v>41566.541574074072</v>
      </c>
      <c r="Q2037" s="81" t="s">
        <v>1924</v>
      </c>
      <c r="R2037" s="81"/>
      <c r="S2037" s="81"/>
      <c r="T2037" s="81" t="s">
        <v>2393</v>
      </c>
      <c r="U2037" s="83">
        <v>41566.541574074072</v>
      </c>
      <c r="V2037" s="85" t="s">
        <v>4184</v>
      </c>
      <c r="W2037" s="81"/>
      <c r="X2037" s="81"/>
      <c r="Y2037" s="84" t="s">
        <v>5999</v>
      </c>
    </row>
    <row r="2038" spans="1:25">
      <c r="A2038" s="66" t="s">
        <v>413</v>
      </c>
      <c r="B2038" s="66" t="s">
        <v>423</v>
      </c>
      <c r="C2038" s="67"/>
      <c r="D2038" s="68"/>
      <c r="E2038" s="69"/>
      <c r="F2038" s="70"/>
      <c r="G2038" s="67"/>
      <c r="H2038" s="71"/>
      <c r="I2038" s="72"/>
      <c r="J2038" s="72"/>
      <c r="K2038" s="36"/>
      <c r="L2038" s="79"/>
      <c r="M2038" s="79"/>
      <c r="N2038" s="74"/>
      <c r="O2038" s="81" t="s">
        <v>622</v>
      </c>
      <c r="P2038" s="83">
        <v>41564.595497685186</v>
      </c>
      <c r="Q2038" s="81" t="s">
        <v>1425</v>
      </c>
      <c r="R2038" s="81"/>
      <c r="S2038" s="81"/>
      <c r="T2038" s="81" t="s">
        <v>2393</v>
      </c>
      <c r="U2038" s="83">
        <v>41564.595497685186</v>
      </c>
      <c r="V2038" s="85" t="s">
        <v>3469</v>
      </c>
      <c r="W2038" s="81"/>
      <c r="X2038" s="81"/>
      <c r="Y2038" s="84" t="s">
        <v>5284</v>
      </c>
    </row>
    <row r="2039" spans="1:25">
      <c r="A2039" s="66" t="s">
        <v>413</v>
      </c>
      <c r="B2039" s="66" t="s">
        <v>413</v>
      </c>
      <c r="C2039" s="67"/>
      <c r="D2039" s="68"/>
      <c r="E2039" s="69"/>
      <c r="F2039" s="70"/>
      <c r="G2039" s="67"/>
      <c r="H2039" s="71"/>
      <c r="I2039" s="72"/>
      <c r="J2039" s="72"/>
      <c r="K2039" s="36"/>
      <c r="L2039" s="79"/>
      <c r="M2039" s="79"/>
      <c r="N2039" s="74"/>
      <c r="O2039" s="81" t="s">
        <v>179</v>
      </c>
      <c r="P2039" s="83">
        <v>41564.788217592592</v>
      </c>
      <c r="Q2039" s="81" t="s">
        <v>1980</v>
      </c>
      <c r="R2039" s="81"/>
      <c r="S2039" s="81"/>
      <c r="T2039" s="81" t="s">
        <v>2393</v>
      </c>
      <c r="U2039" s="83">
        <v>41564.788217592592</v>
      </c>
      <c r="V2039" s="85" t="s">
        <v>4198</v>
      </c>
      <c r="W2039" s="81"/>
      <c r="X2039" s="81"/>
      <c r="Y2039" s="84" t="s">
        <v>6013</v>
      </c>
    </row>
    <row r="2040" spans="1:25">
      <c r="A2040" s="66" t="s">
        <v>413</v>
      </c>
      <c r="B2040" s="66" t="s">
        <v>413</v>
      </c>
      <c r="C2040" s="67"/>
      <c r="D2040" s="68"/>
      <c r="E2040" s="69"/>
      <c r="F2040" s="70"/>
      <c r="G2040" s="67"/>
      <c r="H2040" s="71"/>
      <c r="I2040" s="72"/>
      <c r="J2040" s="72"/>
      <c r="K2040" s="36"/>
      <c r="L2040" s="79"/>
      <c r="M2040" s="79"/>
      <c r="N2040" s="74"/>
      <c r="O2040" s="81" t="s">
        <v>179</v>
      </c>
      <c r="P2040" s="83">
        <v>41564.831307870372</v>
      </c>
      <c r="Q2040" s="81" t="s">
        <v>1981</v>
      </c>
      <c r="R2040" s="81"/>
      <c r="S2040" s="81"/>
      <c r="T2040" s="81" t="s">
        <v>2393</v>
      </c>
      <c r="U2040" s="83">
        <v>41564.831307870372</v>
      </c>
      <c r="V2040" s="85" t="s">
        <v>4199</v>
      </c>
      <c r="W2040" s="81"/>
      <c r="X2040" s="81"/>
      <c r="Y2040" s="84" t="s">
        <v>6014</v>
      </c>
    </row>
    <row r="2041" spans="1:25">
      <c r="A2041" s="66" t="s">
        <v>413</v>
      </c>
      <c r="B2041" s="66" t="s">
        <v>413</v>
      </c>
      <c r="C2041" s="67"/>
      <c r="D2041" s="68"/>
      <c r="E2041" s="69"/>
      <c r="F2041" s="70"/>
      <c r="G2041" s="67"/>
      <c r="H2041" s="71"/>
      <c r="I2041" s="72"/>
      <c r="J2041" s="72"/>
      <c r="K2041" s="36"/>
      <c r="L2041" s="79"/>
      <c r="M2041" s="79"/>
      <c r="N2041" s="74"/>
      <c r="O2041" s="81" t="s">
        <v>179</v>
      </c>
      <c r="P2041" s="83">
        <v>41564.871377314812</v>
      </c>
      <c r="Q2041" s="81" t="s">
        <v>1982</v>
      </c>
      <c r="R2041" s="81"/>
      <c r="S2041" s="81"/>
      <c r="T2041" s="81" t="s">
        <v>2393</v>
      </c>
      <c r="U2041" s="83">
        <v>41564.871377314812</v>
      </c>
      <c r="V2041" s="85" t="s">
        <v>4200</v>
      </c>
      <c r="W2041" s="81"/>
      <c r="X2041" s="81"/>
      <c r="Y2041" s="84" t="s">
        <v>6015</v>
      </c>
    </row>
    <row r="2042" spans="1:25">
      <c r="A2042" s="66" t="s">
        <v>413</v>
      </c>
      <c r="B2042" s="66" t="s">
        <v>502</v>
      </c>
      <c r="C2042" s="67"/>
      <c r="D2042" s="68"/>
      <c r="E2042" s="69"/>
      <c r="F2042" s="70"/>
      <c r="G2042" s="67"/>
      <c r="H2042" s="71"/>
      <c r="I2042" s="72"/>
      <c r="J2042" s="72"/>
      <c r="K2042" s="36"/>
      <c r="L2042" s="79"/>
      <c r="M2042" s="79"/>
      <c r="N2042" s="74"/>
      <c r="O2042" s="81" t="s">
        <v>622</v>
      </c>
      <c r="P2042" s="83">
        <v>41564.876701388886</v>
      </c>
      <c r="Q2042" s="81" t="s">
        <v>1983</v>
      </c>
      <c r="R2042" s="81"/>
      <c r="S2042" s="81"/>
      <c r="T2042" s="81" t="s">
        <v>2393</v>
      </c>
      <c r="U2042" s="83">
        <v>41564.876701388886</v>
      </c>
      <c r="V2042" s="85" t="s">
        <v>4201</v>
      </c>
      <c r="W2042" s="81"/>
      <c r="X2042" s="81"/>
      <c r="Y2042" s="84" t="s">
        <v>6016</v>
      </c>
    </row>
    <row r="2043" spans="1:25">
      <c r="A2043" s="66" t="s">
        <v>413</v>
      </c>
      <c r="B2043" s="66" t="s">
        <v>413</v>
      </c>
      <c r="C2043" s="67"/>
      <c r="D2043" s="68"/>
      <c r="E2043" s="69"/>
      <c r="F2043" s="70"/>
      <c r="G2043" s="67"/>
      <c r="H2043" s="71"/>
      <c r="I2043" s="72"/>
      <c r="J2043" s="72"/>
      <c r="K2043" s="36"/>
      <c r="L2043" s="79"/>
      <c r="M2043" s="79"/>
      <c r="N2043" s="74"/>
      <c r="O2043" s="81" t="s">
        <v>179</v>
      </c>
      <c r="P2043" s="83">
        <v>41564.881828703707</v>
      </c>
      <c r="Q2043" s="81" t="s">
        <v>1984</v>
      </c>
      <c r="R2043" s="81"/>
      <c r="S2043" s="81"/>
      <c r="T2043" s="81" t="s">
        <v>2393</v>
      </c>
      <c r="U2043" s="83">
        <v>41564.881828703707</v>
      </c>
      <c r="V2043" s="85" t="s">
        <v>4202</v>
      </c>
      <c r="W2043" s="81"/>
      <c r="X2043" s="81"/>
      <c r="Y2043" s="84" t="s">
        <v>6017</v>
      </c>
    </row>
    <row r="2044" spans="1:25">
      <c r="A2044" s="66" t="s">
        <v>413</v>
      </c>
      <c r="B2044" s="66" t="s">
        <v>413</v>
      </c>
      <c r="C2044" s="67"/>
      <c r="D2044" s="68"/>
      <c r="E2044" s="69"/>
      <c r="F2044" s="70"/>
      <c r="G2044" s="67"/>
      <c r="H2044" s="71"/>
      <c r="I2044" s="72"/>
      <c r="J2044" s="72"/>
      <c r="K2044" s="36"/>
      <c r="L2044" s="79"/>
      <c r="M2044" s="79"/>
      <c r="N2044" s="74"/>
      <c r="O2044" s="81" t="s">
        <v>179</v>
      </c>
      <c r="P2044" s="83">
        <v>41564.890104166669</v>
      </c>
      <c r="Q2044" s="81" t="s">
        <v>1985</v>
      </c>
      <c r="R2044" s="81"/>
      <c r="S2044" s="81"/>
      <c r="T2044" s="81" t="s">
        <v>2393</v>
      </c>
      <c r="U2044" s="83">
        <v>41564.890104166669</v>
      </c>
      <c r="V2044" s="85" t="s">
        <v>4203</v>
      </c>
      <c r="W2044" s="81"/>
      <c r="X2044" s="81"/>
      <c r="Y2044" s="84" t="s">
        <v>6018</v>
      </c>
    </row>
    <row r="2045" spans="1:25">
      <c r="A2045" s="66" t="s">
        <v>413</v>
      </c>
      <c r="B2045" s="66" t="s">
        <v>413</v>
      </c>
      <c r="C2045" s="67"/>
      <c r="D2045" s="68"/>
      <c r="E2045" s="69"/>
      <c r="F2045" s="70"/>
      <c r="G2045" s="67"/>
      <c r="H2045" s="71"/>
      <c r="I2045" s="72"/>
      <c r="J2045" s="72"/>
      <c r="K2045" s="36"/>
      <c r="L2045" s="79"/>
      <c r="M2045" s="79"/>
      <c r="N2045" s="74"/>
      <c r="O2045" s="81" t="s">
        <v>179</v>
      </c>
      <c r="P2045" s="83">
        <v>41564.898958333331</v>
      </c>
      <c r="Q2045" s="81" t="s">
        <v>1986</v>
      </c>
      <c r="R2045" s="85" t="s">
        <v>2305</v>
      </c>
      <c r="S2045" s="81" t="s">
        <v>2369</v>
      </c>
      <c r="T2045" s="81" t="s">
        <v>2393</v>
      </c>
      <c r="U2045" s="83">
        <v>41564.898958333331</v>
      </c>
      <c r="V2045" s="85" t="s">
        <v>4204</v>
      </c>
      <c r="W2045" s="81"/>
      <c r="X2045" s="81"/>
      <c r="Y2045" s="84" t="s">
        <v>6019</v>
      </c>
    </row>
    <row r="2046" spans="1:25">
      <c r="A2046" s="66" t="s">
        <v>413</v>
      </c>
      <c r="B2046" s="66" t="s">
        <v>413</v>
      </c>
      <c r="C2046" s="67"/>
      <c r="D2046" s="68"/>
      <c r="E2046" s="69"/>
      <c r="F2046" s="70"/>
      <c r="G2046" s="67"/>
      <c r="H2046" s="71"/>
      <c r="I2046" s="72"/>
      <c r="J2046" s="72"/>
      <c r="K2046" s="36"/>
      <c r="L2046" s="79"/>
      <c r="M2046" s="79"/>
      <c r="N2046" s="74"/>
      <c r="O2046" s="81" t="s">
        <v>179</v>
      </c>
      <c r="P2046" s="83">
        <v>41564.900682870371</v>
      </c>
      <c r="Q2046" s="81" t="s">
        <v>1987</v>
      </c>
      <c r="R2046" s="85" t="s">
        <v>2306</v>
      </c>
      <c r="S2046" s="81" t="s">
        <v>2369</v>
      </c>
      <c r="T2046" s="81" t="s">
        <v>2393</v>
      </c>
      <c r="U2046" s="83">
        <v>41564.900682870371</v>
      </c>
      <c r="V2046" s="85" t="s">
        <v>4205</v>
      </c>
      <c r="W2046" s="81"/>
      <c r="X2046" s="81"/>
      <c r="Y2046" s="84" t="s">
        <v>6020</v>
      </c>
    </row>
    <row r="2047" spans="1:25">
      <c r="A2047" s="66" t="s">
        <v>413</v>
      </c>
      <c r="B2047" s="66" t="s">
        <v>413</v>
      </c>
      <c r="C2047" s="67"/>
      <c r="D2047" s="68"/>
      <c r="E2047" s="69"/>
      <c r="F2047" s="70"/>
      <c r="G2047" s="67"/>
      <c r="H2047" s="71"/>
      <c r="I2047" s="72"/>
      <c r="J2047" s="72"/>
      <c r="K2047" s="36"/>
      <c r="L2047" s="79"/>
      <c r="M2047" s="79"/>
      <c r="N2047" s="74"/>
      <c r="O2047" s="81" t="s">
        <v>179</v>
      </c>
      <c r="P2047" s="83">
        <v>41564.932060185187</v>
      </c>
      <c r="Q2047" s="81" t="s">
        <v>1988</v>
      </c>
      <c r="R2047" s="85" t="s">
        <v>2307</v>
      </c>
      <c r="S2047" s="81" t="s">
        <v>2369</v>
      </c>
      <c r="T2047" s="81" t="s">
        <v>2393</v>
      </c>
      <c r="U2047" s="83">
        <v>41564.932060185187</v>
      </c>
      <c r="V2047" s="85" t="s">
        <v>4206</v>
      </c>
      <c r="W2047" s="81"/>
      <c r="X2047" s="81"/>
      <c r="Y2047" s="84" t="s">
        <v>6021</v>
      </c>
    </row>
    <row r="2048" spans="1:25">
      <c r="A2048" s="66" t="s">
        <v>413</v>
      </c>
      <c r="B2048" s="66" t="s">
        <v>503</v>
      </c>
      <c r="C2048" s="67"/>
      <c r="D2048" s="68"/>
      <c r="E2048" s="69"/>
      <c r="F2048" s="70"/>
      <c r="G2048" s="67"/>
      <c r="H2048" s="71"/>
      <c r="I2048" s="72"/>
      <c r="J2048" s="72"/>
      <c r="K2048" s="36"/>
      <c r="L2048" s="79"/>
      <c r="M2048" s="79"/>
      <c r="N2048" s="74"/>
      <c r="O2048" s="81" t="s">
        <v>622</v>
      </c>
      <c r="P2048" s="83">
        <v>41565.643935185188</v>
      </c>
      <c r="Q2048" s="81" t="s">
        <v>1865</v>
      </c>
      <c r="R2048" s="81"/>
      <c r="S2048" s="81"/>
      <c r="T2048" s="81" t="s">
        <v>2393</v>
      </c>
      <c r="U2048" s="83">
        <v>41565.643935185188</v>
      </c>
      <c r="V2048" s="85" t="s">
        <v>4207</v>
      </c>
      <c r="W2048" s="81"/>
      <c r="X2048" s="81"/>
      <c r="Y2048" s="84" t="s">
        <v>6022</v>
      </c>
    </row>
    <row r="2049" spans="1:25">
      <c r="A2049" s="66" t="s">
        <v>413</v>
      </c>
      <c r="B2049" s="66" t="s">
        <v>502</v>
      </c>
      <c r="C2049" s="67"/>
      <c r="D2049" s="68"/>
      <c r="E2049" s="69"/>
      <c r="F2049" s="70"/>
      <c r="G2049" s="67"/>
      <c r="H2049" s="71"/>
      <c r="I2049" s="72"/>
      <c r="J2049" s="72"/>
      <c r="K2049" s="36"/>
      <c r="L2049" s="79"/>
      <c r="M2049" s="79"/>
      <c r="N2049" s="74"/>
      <c r="O2049" s="81" t="s">
        <v>622</v>
      </c>
      <c r="P2049" s="83">
        <v>41565.643935185188</v>
      </c>
      <c r="Q2049" s="81" t="s">
        <v>1865</v>
      </c>
      <c r="R2049" s="81"/>
      <c r="S2049" s="81"/>
      <c r="T2049" s="81" t="s">
        <v>2393</v>
      </c>
      <c r="U2049" s="83">
        <v>41565.643935185188</v>
      </c>
      <c r="V2049" s="85" t="s">
        <v>4207</v>
      </c>
      <c r="W2049" s="81"/>
      <c r="X2049" s="81"/>
      <c r="Y2049" s="84" t="s">
        <v>6022</v>
      </c>
    </row>
    <row r="2050" spans="1:25">
      <c r="A2050" s="66" t="s">
        <v>413</v>
      </c>
      <c r="B2050" s="66" t="s">
        <v>413</v>
      </c>
      <c r="C2050" s="67"/>
      <c r="D2050" s="68"/>
      <c r="E2050" s="69"/>
      <c r="F2050" s="70"/>
      <c r="G2050" s="67"/>
      <c r="H2050" s="71"/>
      <c r="I2050" s="72"/>
      <c r="J2050" s="72"/>
      <c r="K2050" s="36"/>
      <c r="L2050" s="79"/>
      <c r="M2050" s="79"/>
      <c r="N2050" s="74"/>
      <c r="O2050" s="81" t="s">
        <v>179</v>
      </c>
      <c r="P2050" s="83">
        <v>41565.8359375</v>
      </c>
      <c r="Q2050" s="81" t="s">
        <v>1989</v>
      </c>
      <c r="R2050" s="85" t="s">
        <v>2250</v>
      </c>
      <c r="S2050" s="81" t="s">
        <v>2369</v>
      </c>
      <c r="T2050" s="81" t="s">
        <v>2393</v>
      </c>
      <c r="U2050" s="83">
        <v>41565.8359375</v>
      </c>
      <c r="V2050" s="85" t="s">
        <v>4208</v>
      </c>
      <c r="W2050" s="81"/>
      <c r="X2050" s="81"/>
      <c r="Y2050" s="84" t="s">
        <v>6023</v>
      </c>
    </row>
    <row r="2051" spans="1:25">
      <c r="A2051" s="66" t="s">
        <v>413</v>
      </c>
      <c r="B2051" s="66" t="s">
        <v>423</v>
      </c>
      <c r="C2051" s="67"/>
      <c r="D2051" s="68"/>
      <c r="E2051" s="69"/>
      <c r="F2051" s="70"/>
      <c r="G2051" s="67"/>
      <c r="H2051" s="71"/>
      <c r="I2051" s="72"/>
      <c r="J2051" s="72"/>
      <c r="K2051" s="36"/>
      <c r="L2051" s="79"/>
      <c r="M2051" s="79"/>
      <c r="N2051" s="74"/>
      <c r="O2051" s="81" t="s">
        <v>621</v>
      </c>
      <c r="P2051" s="83">
        <v>41566.595034722224</v>
      </c>
      <c r="Q2051" s="81" t="s">
        <v>1990</v>
      </c>
      <c r="R2051" s="81"/>
      <c r="S2051" s="81"/>
      <c r="T2051" s="81" t="s">
        <v>2393</v>
      </c>
      <c r="U2051" s="83">
        <v>41566.595034722224</v>
      </c>
      <c r="V2051" s="85" t="s">
        <v>4209</v>
      </c>
      <c r="W2051" s="81"/>
      <c r="X2051" s="81"/>
      <c r="Y2051" s="84" t="s">
        <v>6024</v>
      </c>
    </row>
    <row r="2052" spans="1:25">
      <c r="A2052" s="66" t="s">
        <v>413</v>
      </c>
      <c r="B2052" s="66" t="s">
        <v>413</v>
      </c>
      <c r="C2052" s="67"/>
      <c r="D2052" s="68"/>
      <c r="E2052" s="69"/>
      <c r="F2052" s="70"/>
      <c r="G2052" s="67"/>
      <c r="H2052" s="71"/>
      <c r="I2052" s="72"/>
      <c r="J2052" s="72"/>
      <c r="K2052" s="36"/>
      <c r="L2052" s="79"/>
      <c r="M2052" s="79"/>
      <c r="N2052" s="74"/>
      <c r="O2052" s="81" t="s">
        <v>179</v>
      </c>
      <c r="P2052" s="83">
        <v>41566.615428240744</v>
      </c>
      <c r="Q2052" s="81" t="s">
        <v>1991</v>
      </c>
      <c r="R2052" s="81"/>
      <c r="S2052" s="81"/>
      <c r="T2052" s="81" t="s">
        <v>2550</v>
      </c>
      <c r="U2052" s="83">
        <v>41566.615428240744</v>
      </c>
      <c r="V2052" s="85" t="s">
        <v>4210</v>
      </c>
      <c r="W2052" s="81"/>
      <c r="X2052" s="81"/>
      <c r="Y2052" s="84" t="s">
        <v>6025</v>
      </c>
    </row>
    <row r="2053" spans="1:25">
      <c r="A2053" s="66" t="s">
        <v>413</v>
      </c>
      <c r="B2053" s="66" t="s">
        <v>470</v>
      </c>
      <c r="C2053" s="67"/>
      <c r="D2053" s="68"/>
      <c r="E2053" s="69"/>
      <c r="F2053" s="70"/>
      <c r="G2053" s="67"/>
      <c r="H2053" s="71"/>
      <c r="I2053" s="72"/>
      <c r="J2053" s="72"/>
      <c r="K2053" s="36"/>
      <c r="L2053" s="79"/>
      <c r="M2053" s="79"/>
      <c r="N2053" s="74"/>
      <c r="O2053" s="81" t="s">
        <v>622</v>
      </c>
      <c r="P2053" s="83">
        <v>41566.725138888891</v>
      </c>
      <c r="Q2053" s="81" t="s">
        <v>1992</v>
      </c>
      <c r="R2053" s="81"/>
      <c r="S2053" s="81"/>
      <c r="T2053" s="81" t="s">
        <v>2395</v>
      </c>
      <c r="U2053" s="83">
        <v>41566.725138888891</v>
      </c>
      <c r="V2053" s="85" t="s">
        <v>4211</v>
      </c>
      <c r="W2053" s="81"/>
      <c r="X2053" s="81"/>
      <c r="Y2053" s="84" t="s">
        <v>6026</v>
      </c>
    </row>
    <row r="2054" spans="1:25">
      <c r="A2054" s="66" t="s">
        <v>413</v>
      </c>
      <c r="B2054" s="66" t="s">
        <v>503</v>
      </c>
      <c r="C2054" s="67"/>
      <c r="D2054" s="68"/>
      <c r="E2054" s="69"/>
      <c r="F2054" s="70"/>
      <c r="G2054" s="67"/>
      <c r="H2054" s="71"/>
      <c r="I2054" s="72"/>
      <c r="J2054" s="72"/>
      <c r="K2054" s="36"/>
      <c r="L2054" s="79"/>
      <c r="M2054" s="79"/>
      <c r="N2054" s="74"/>
      <c r="O2054" s="81" t="s">
        <v>622</v>
      </c>
      <c r="P2054" s="83">
        <v>41566.725138888891</v>
      </c>
      <c r="Q2054" s="81" t="s">
        <v>1992</v>
      </c>
      <c r="R2054" s="81"/>
      <c r="S2054" s="81"/>
      <c r="T2054" s="81" t="s">
        <v>2395</v>
      </c>
      <c r="U2054" s="83">
        <v>41566.725138888891</v>
      </c>
      <c r="V2054" s="85" t="s">
        <v>4211</v>
      </c>
      <c r="W2054" s="81"/>
      <c r="X2054" s="81"/>
      <c r="Y2054" s="84" t="s">
        <v>6026</v>
      </c>
    </row>
    <row r="2055" spans="1:25">
      <c r="A2055" s="66" t="s">
        <v>413</v>
      </c>
      <c r="B2055" s="66" t="s">
        <v>502</v>
      </c>
      <c r="C2055" s="67"/>
      <c r="D2055" s="68"/>
      <c r="E2055" s="69"/>
      <c r="F2055" s="70"/>
      <c r="G2055" s="67"/>
      <c r="H2055" s="71"/>
      <c r="I2055" s="72"/>
      <c r="J2055" s="72"/>
      <c r="K2055" s="36"/>
      <c r="L2055" s="79"/>
      <c r="M2055" s="79"/>
      <c r="N2055" s="74"/>
      <c r="O2055" s="81" t="s">
        <v>622</v>
      </c>
      <c r="P2055" s="83">
        <v>41566.725138888891</v>
      </c>
      <c r="Q2055" s="81" t="s">
        <v>1992</v>
      </c>
      <c r="R2055" s="81"/>
      <c r="S2055" s="81"/>
      <c r="T2055" s="81" t="s">
        <v>2395</v>
      </c>
      <c r="U2055" s="83">
        <v>41566.725138888891</v>
      </c>
      <c r="V2055" s="85" t="s">
        <v>4211</v>
      </c>
      <c r="W2055" s="81"/>
      <c r="X2055" s="81"/>
      <c r="Y2055" s="84" t="s">
        <v>6026</v>
      </c>
    </row>
    <row r="2056" spans="1:25">
      <c r="A2056" s="66" t="s">
        <v>413</v>
      </c>
      <c r="B2056" s="66" t="s">
        <v>413</v>
      </c>
      <c r="C2056" s="67"/>
      <c r="D2056" s="68"/>
      <c r="E2056" s="69"/>
      <c r="F2056" s="70"/>
      <c r="G2056" s="67"/>
      <c r="H2056" s="71"/>
      <c r="I2056" s="72"/>
      <c r="J2056" s="72"/>
      <c r="K2056" s="36"/>
      <c r="L2056" s="79"/>
      <c r="M2056" s="79"/>
      <c r="N2056" s="74"/>
      <c r="O2056" s="81" t="s">
        <v>179</v>
      </c>
      <c r="P2056" s="83">
        <v>41566.80164351852</v>
      </c>
      <c r="Q2056" s="81" t="s">
        <v>1993</v>
      </c>
      <c r="R2056" s="81"/>
      <c r="S2056" s="81"/>
      <c r="T2056" s="81" t="s">
        <v>2393</v>
      </c>
      <c r="U2056" s="83">
        <v>41566.80164351852</v>
      </c>
      <c r="V2056" s="85" t="s">
        <v>4212</v>
      </c>
      <c r="W2056" s="81"/>
      <c r="X2056" s="81"/>
      <c r="Y2056" s="84" t="s">
        <v>6027</v>
      </c>
    </row>
    <row r="2057" spans="1:25">
      <c r="A2057" s="66" t="s">
        <v>413</v>
      </c>
      <c r="B2057" s="66" t="s">
        <v>470</v>
      </c>
      <c r="C2057" s="67"/>
      <c r="D2057" s="68"/>
      <c r="E2057" s="69"/>
      <c r="F2057" s="70"/>
      <c r="G2057" s="67"/>
      <c r="H2057" s="71"/>
      <c r="I2057" s="72"/>
      <c r="J2057" s="72"/>
      <c r="K2057" s="36"/>
      <c r="L2057" s="79"/>
      <c r="M2057" s="79"/>
      <c r="N2057" s="74"/>
      <c r="O2057" s="81" t="s">
        <v>622</v>
      </c>
      <c r="P2057" s="83">
        <v>41567.953587962962</v>
      </c>
      <c r="Q2057" s="81" t="s">
        <v>1527</v>
      </c>
      <c r="R2057" s="81"/>
      <c r="S2057" s="81"/>
      <c r="T2057" s="81" t="s">
        <v>2393</v>
      </c>
      <c r="U2057" s="83">
        <v>41567.953587962962</v>
      </c>
      <c r="V2057" s="85" t="s">
        <v>3599</v>
      </c>
      <c r="W2057" s="81"/>
      <c r="X2057" s="81"/>
      <c r="Y2057" s="84" t="s">
        <v>5414</v>
      </c>
    </row>
    <row r="2058" spans="1:25">
      <c r="A2058" s="66" t="s">
        <v>423</v>
      </c>
      <c r="B2058" s="66" t="s">
        <v>413</v>
      </c>
      <c r="C2058" s="67"/>
      <c r="D2058" s="68"/>
      <c r="E2058" s="69"/>
      <c r="F2058" s="70"/>
      <c r="G2058" s="67"/>
      <c r="H2058" s="71"/>
      <c r="I2058" s="72"/>
      <c r="J2058" s="72"/>
      <c r="K2058" s="36"/>
      <c r="L2058" s="79"/>
      <c r="M2058" s="79"/>
      <c r="N2058" s="74"/>
      <c r="O2058" s="81" t="s">
        <v>622</v>
      </c>
      <c r="P2058" s="83">
        <v>41566.554675925923</v>
      </c>
      <c r="Q2058" s="81" t="s">
        <v>1920</v>
      </c>
      <c r="R2058" s="81"/>
      <c r="S2058" s="81"/>
      <c r="T2058" s="81" t="s">
        <v>2393</v>
      </c>
      <c r="U2058" s="83">
        <v>41566.554675925923</v>
      </c>
      <c r="V2058" s="85" t="s">
        <v>4110</v>
      </c>
      <c r="W2058" s="81"/>
      <c r="X2058" s="81"/>
      <c r="Y2058" s="84" t="s">
        <v>5925</v>
      </c>
    </row>
    <row r="2059" spans="1:25">
      <c r="A2059" s="66" t="s">
        <v>470</v>
      </c>
      <c r="B2059" s="66" t="s">
        <v>413</v>
      </c>
      <c r="C2059" s="67"/>
      <c r="D2059" s="68"/>
      <c r="E2059" s="69"/>
      <c r="F2059" s="70"/>
      <c r="G2059" s="67"/>
      <c r="H2059" s="71"/>
      <c r="I2059" s="72"/>
      <c r="J2059" s="72"/>
      <c r="K2059" s="36"/>
      <c r="L2059" s="79"/>
      <c r="M2059" s="79"/>
      <c r="N2059" s="74"/>
      <c r="O2059" s="81" t="s">
        <v>622</v>
      </c>
      <c r="P2059" s="83">
        <v>41566.904756944445</v>
      </c>
      <c r="Q2059" s="81" t="s">
        <v>1923</v>
      </c>
      <c r="R2059" s="81"/>
      <c r="S2059" s="81"/>
      <c r="T2059" s="81" t="s">
        <v>2393</v>
      </c>
      <c r="U2059" s="83">
        <v>41566.904756944445</v>
      </c>
      <c r="V2059" s="85" t="s">
        <v>4114</v>
      </c>
      <c r="W2059" s="81">
        <v>38.91707383</v>
      </c>
      <c r="X2059" s="81">
        <v>-77.042021160000004</v>
      </c>
      <c r="Y2059" s="84" t="s">
        <v>5929</v>
      </c>
    </row>
    <row r="2060" spans="1:25">
      <c r="A2060" s="66" t="s">
        <v>470</v>
      </c>
      <c r="B2060" s="66" t="s">
        <v>413</v>
      </c>
      <c r="C2060" s="67"/>
      <c r="D2060" s="68"/>
      <c r="E2060" s="69"/>
      <c r="F2060" s="70"/>
      <c r="G2060" s="67"/>
      <c r="H2060" s="71"/>
      <c r="I2060" s="72"/>
      <c r="J2060" s="72"/>
      <c r="K2060" s="36"/>
      <c r="L2060" s="79"/>
      <c r="M2060" s="79"/>
      <c r="N2060" s="74"/>
      <c r="O2060" s="81" t="s">
        <v>622</v>
      </c>
      <c r="P2060" s="83">
        <v>41566.914120370369</v>
      </c>
      <c r="Q2060" s="81" t="s">
        <v>1994</v>
      </c>
      <c r="R2060" s="81"/>
      <c r="S2060" s="81"/>
      <c r="T2060" s="81" t="s">
        <v>2393</v>
      </c>
      <c r="U2060" s="83">
        <v>41566.914120370369</v>
      </c>
      <c r="V2060" s="85" t="s">
        <v>4213</v>
      </c>
      <c r="W2060" s="81">
        <v>38.916993990000002</v>
      </c>
      <c r="X2060" s="81">
        <v>-77.042101970000004</v>
      </c>
      <c r="Y2060" s="84" t="s">
        <v>6028</v>
      </c>
    </row>
    <row r="2061" spans="1:25">
      <c r="A2061" s="66" t="s">
        <v>500</v>
      </c>
      <c r="B2061" s="66" t="s">
        <v>413</v>
      </c>
      <c r="C2061" s="67"/>
      <c r="D2061" s="68"/>
      <c r="E2061" s="69"/>
      <c r="F2061" s="70"/>
      <c r="G2061" s="67"/>
      <c r="H2061" s="71"/>
      <c r="I2061" s="72"/>
      <c r="J2061" s="72"/>
      <c r="K2061" s="36"/>
      <c r="L2061" s="79"/>
      <c r="M2061" s="79"/>
      <c r="N2061" s="74"/>
      <c r="O2061" s="81" t="s">
        <v>622</v>
      </c>
      <c r="P2061" s="83">
        <v>41566.860694444447</v>
      </c>
      <c r="Q2061" s="81" t="s">
        <v>1506</v>
      </c>
      <c r="R2061" s="81"/>
      <c r="S2061" s="81"/>
      <c r="T2061" s="81" t="s">
        <v>2393</v>
      </c>
      <c r="U2061" s="83">
        <v>41566.860694444447</v>
      </c>
      <c r="V2061" s="85" t="s">
        <v>4196</v>
      </c>
      <c r="W2061" s="81"/>
      <c r="X2061" s="81"/>
      <c r="Y2061" s="84" t="s">
        <v>6011</v>
      </c>
    </row>
    <row r="2062" spans="1:25">
      <c r="A2062" s="66" t="s">
        <v>502</v>
      </c>
      <c r="B2062" s="66" t="s">
        <v>413</v>
      </c>
      <c r="C2062" s="67"/>
      <c r="D2062" s="68"/>
      <c r="E2062" s="69"/>
      <c r="F2062" s="70"/>
      <c r="G2062" s="67"/>
      <c r="H2062" s="71"/>
      <c r="I2062" s="72"/>
      <c r="J2062" s="72"/>
      <c r="K2062" s="36"/>
      <c r="L2062" s="79"/>
      <c r="M2062" s="79"/>
      <c r="N2062" s="74"/>
      <c r="O2062" s="81" t="s">
        <v>622</v>
      </c>
      <c r="P2062" s="83">
        <v>41566.558854166666</v>
      </c>
      <c r="Q2062" s="81" t="s">
        <v>1924</v>
      </c>
      <c r="R2062" s="81"/>
      <c r="S2062" s="81"/>
      <c r="T2062" s="81" t="s">
        <v>2393</v>
      </c>
      <c r="U2062" s="83">
        <v>41566.558854166666</v>
      </c>
      <c r="V2062" s="85" t="s">
        <v>4185</v>
      </c>
      <c r="W2062" s="81"/>
      <c r="X2062" s="81"/>
      <c r="Y2062" s="84" t="s">
        <v>6000</v>
      </c>
    </row>
    <row r="2063" spans="1:25">
      <c r="A2063" s="66" t="s">
        <v>502</v>
      </c>
      <c r="B2063" s="66" t="s">
        <v>413</v>
      </c>
      <c r="C2063" s="67"/>
      <c r="D2063" s="68"/>
      <c r="E2063" s="69"/>
      <c r="F2063" s="70"/>
      <c r="G2063" s="67"/>
      <c r="H2063" s="71"/>
      <c r="I2063" s="72"/>
      <c r="J2063" s="72"/>
      <c r="K2063" s="36"/>
      <c r="L2063" s="79"/>
      <c r="M2063" s="79"/>
      <c r="N2063" s="74"/>
      <c r="O2063" s="81" t="s">
        <v>622</v>
      </c>
      <c r="P2063" s="83">
        <v>41566.640381944446</v>
      </c>
      <c r="Q2063" s="81" t="s">
        <v>1506</v>
      </c>
      <c r="R2063" s="81"/>
      <c r="S2063" s="81"/>
      <c r="T2063" s="81" t="s">
        <v>2393</v>
      </c>
      <c r="U2063" s="83">
        <v>41566.640381944446</v>
      </c>
      <c r="V2063" s="85" t="s">
        <v>4197</v>
      </c>
      <c r="W2063" s="81"/>
      <c r="X2063" s="81"/>
      <c r="Y2063" s="84" t="s">
        <v>6012</v>
      </c>
    </row>
    <row r="2064" spans="1:25">
      <c r="A2064" s="66" t="s">
        <v>358</v>
      </c>
      <c r="B2064" s="66" t="s">
        <v>470</v>
      </c>
      <c r="C2064" s="67"/>
      <c r="D2064" s="68"/>
      <c r="E2064" s="69"/>
      <c r="F2064" s="70"/>
      <c r="G2064" s="67"/>
      <c r="H2064" s="71"/>
      <c r="I2064" s="72"/>
      <c r="J2064" s="72"/>
      <c r="K2064" s="36"/>
      <c r="L2064" s="79"/>
      <c r="M2064" s="79"/>
      <c r="N2064" s="74"/>
      <c r="O2064" s="81" t="s">
        <v>622</v>
      </c>
      <c r="P2064" s="83">
        <v>41566.541574074072</v>
      </c>
      <c r="Q2064" s="81" t="s">
        <v>1924</v>
      </c>
      <c r="R2064" s="81"/>
      <c r="S2064" s="81"/>
      <c r="T2064" s="81" t="s">
        <v>2393</v>
      </c>
      <c r="U2064" s="83">
        <v>41566.541574074072</v>
      </c>
      <c r="V2064" s="85" t="s">
        <v>4184</v>
      </c>
      <c r="W2064" s="81"/>
      <c r="X2064" s="81"/>
      <c r="Y2064" s="84" t="s">
        <v>5999</v>
      </c>
    </row>
    <row r="2065" spans="1:25">
      <c r="A2065" s="66" t="s">
        <v>423</v>
      </c>
      <c r="B2065" s="66" t="s">
        <v>470</v>
      </c>
      <c r="C2065" s="67"/>
      <c r="D2065" s="68"/>
      <c r="E2065" s="69"/>
      <c r="F2065" s="70"/>
      <c r="G2065" s="67"/>
      <c r="H2065" s="71"/>
      <c r="I2065" s="72"/>
      <c r="J2065" s="72"/>
      <c r="K2065" s="36"/>
      <c r="L2065" s="79"/>
      <c r="M2065" s="79"/>
      <c r="N2065" s="74"/>
      <c r="O2065" s="81" t="s">
        <v>622</v>
      </c>
      <c r="P2065" s="83">
        <v>41566.458993055552</v>
      </c>
      <c r="Q2065" s="81" t="s">
        <v>1919</v>
      </c>
      <c r="R2065" s="81"/>
      <c r="S2065" s="81"/>
      <c r="T2065" s="81" t="s">
        <v>2393</v>
      </c>
      <c r="U2065" s="83">
        <v>41566.458993055552</v>
      </c>
      <c r="V2065" s="85" t="s">
        <v>4109</v>
      </c>
      <c r="W2065" s="81"/>
      <c r="X2065" s="81"/>
      <c r="Y2065" s="84" t="s">
        <v>5924</v>
      </c>
    </row>
    <row r="2066" spans="1:25">
      <c r="A2066" s="66" t="s">
        <v>470</v>
      </c>
      <c r="B2066" s="66" t="s">
        <v>500</v>
      </c>
      <c r="C2066" s="67"/>
      <c r="D2066" s="68"/>
      <c r="E2066" s="69"/>
      <c r="F2066" s="70"/>
      <c r="G2066" s="67"/>
      <c r="H2066" s="71"/>
      <c r="I2066" s="72"/>
      <c r="J2066" s="72"/>
      <c r="K2066" s="36"/>
      <c r="L2066" s="79"/>
      <c r="M2066" s="79"/>
      <c r="N2066" s="74"/>
      <c r="O2066" s="81" t="s">
        <v>622</v>
      </c>
      <c r="P2066" s="83">
        <v>41566.467106481483</v>
      </c>
      <c r="Q2066" s="81" t="s">
        <v>1922</v>
      </c>
      <c r="R2066" s="81"/>
      <c r="S2066" s="81"/>
      <c r="T2066" s="81" t="s">
        <v>2393</v>
      </c>
      <c r="U2066" s="83">
        <v>41566.467106481483</v>
      </c>
      <c r="V2066" s="85" t="s">
        <v>4113</v>
      </c>
      <c r="W2066" s="81"/>
      <c r="X2066" s="81"/>
      <c r="Y2066" s="84" t="s">
        <v>5928</v>
      </c>
    </row>
    <row r="2067" spans="1:25">
      <c r="A2067" s="66" t="s">
        <v>470</v>
      </c>
      <c r="B2067" s="66" t="s">
        <v>470</v>
      </c>
      <c r="C2067" s="67"/>
      <c r="D2067" s="68"/>
      <c r="E2067" s="69"/>
      <c r="F2067" s="70"/>
      <c r="G2067" s="67"/>
      <c r="H2067" s="71"/>
      <c r="I2067" s="72"/>
      <c r="J2067" s="72"/>
      <c r="K2067" s="36"/>
      <c r="L2067" s="79"/>
      <c r="M2067" s="79"/>
      <c r="N2067" s="74"/>
      <c r="O2067" s="81" t="s">
        <v>179</v>
      </c>
      <c r="P2067" s="83">
        <v>41566.888506944444</v>
      </c>
      <c r="Q2067" s="81" t="s">
        <v>1995</v>
      </c>
      <c r="R2067" s="81"/>
      <c r="S2067" s="81"/>
      <c r="T2067" s="81" t="s">
        <v>2393</v>
      </c>
      <c r="U2067" s="83">
        <v>41566.888506944444</v>
      </c>
      <c r="V2067" s="85" t="s">
        <v>4214</v>
      </c>
      <c r="W2067" s="81"/>
      <c r="X2067" s="81"/>
      <c r="Y2067" s="84" t="s">
        <v>6029</v>
      </c>
    </row>
    <row r="2068" spans="1:25">
      <c r="A2068" s="66" t="s">
        <v>470</v>
      </c>
      <c r="B2068" s="66" t="s">
        <v>470</v>
      </c>
      <c r="C2068" s="67"/>
      <c r="D2068" s="68"/>
      <c r="E2068" s="69"/>
      <c r="F2068" s="70"/>
      <c r="G2068" s="67"/>
      <c r="H2068" s="71"/>
      <c r="I2068" s="72"/>
      <c r="J2068" s="72"/>
      <c r="K2068" s="36"/>
      <c r="L2068" s="79"/>
      <c r="M2068" s="79"/>
      <c r="N2068" s="74"/>
      <c r="O2068" s="81" t="s">
        <v>179</v>
      </c>
      <c r="P2068" s="83">
        <v>41566.897418981483</v>
      </c>
      <c r="Q2068" s="81" t="s">
        <v>1996</v>
      </c>
      <c r="R2068" s="81"/>
      <c r="S2068" s="81"/>
      <c r="T2068" s="81" t="s">
        <v>2393</v>
      </c>
      <c r="U2068" s="83">
        <v>41566.897418981483</v>
      </c>
      <c r="V2068" s="85" t="s">
        <v>4215</v>
      </c>
      <c r="W2068" s="81">
        <v>38.917109150000002</v>
      </c>
      <c r="X2068" s="81">
        <v>-77.041908039999996</v>
      </c>
      <c r="Y2068" s="84" t="s">
        <v>6030</v>
      </c>
    </row>
    <row r="2069" spans="1:25">
      <c r="A2069" s="66" t="s">
        <v>470</v>
      </c>
      <c r="B2069" s="66" t="s">
        <v>500</v>
      </c>
      <c r="C2069" s="67"/>
      <c r="D2069" s="68"/>
      <c r="E2069" s="69"/>
      <c r="F2069" s="70"/>
      <c r="G2069" s="67"/>
      <c r="H2069" s="71"/>
      <c r="I2069" s="72"/>
      <c r="J2069" s="72"/>
      <c r="K2069" s="36"/>
      <c r="L2069" s="79"/>
      <c r="M2069" s="79"/>
      <c r="N2069" s="74"/>
      <c r="O2069" s="81" t="s">
        <v>622</v>
      </c>
      <c r="P2069" s="83">
        <v>41566.904756944445</v>
      </c>
      <c r="Q2069" s="81" t="s">
        <v>1923</v>
      </c>
      <c r="R2069" s="81"/>
      <c r="S2069" s="81"/>
      <c r="T2069" s="81" t="s">
        <v>2393</v>
      </c>
      <c r="U2069" s="83">
        <v>41566.904756944445</v>
      </c>
      <c r="V2069" s="85" t="s">
        <v>4114</v>
      </c>
      <c r="W2069" s="81">
        <v>38.91707383</v>
      </c>
      <c r="X2069" s="81">
        <v>-77.042021160000004</v>
      </c>
      <c r="Y2069" s="84" t="s">
        <v>5929</v>
      </c>
    </row>
    <row r="2070" spans="1:25">
      <c r="A2070" s="66" t="s">
        <v>470</v>
      </c>
      <c r="B2070" s="66" t="s">
        <v>423</v>
      </c>
      <c r="C2070" s="67"/>
      <c r="D2070" s="68"/>
      <c r="E2070" s="69"/>
      <c r="F2070" s="70"/>
      <c r="G2070" s="67"/>
      <c r="H2070" s="71"/>
      <c r="I2070" s="72"/>
      <c r="J2070" s="72"/>
      <c r="K2070" s="36"/>
      <c r="L2070" s="79"/>
      <c r="M2070" s="79"/>
      <c r="N2070" s="74"/>
      <c r="O2070" s="81" t="s">
        <v>622</v>
      </c>
      <c r="P2070" s="83">
        <v>41566.904756944445</v>
      </c>
      <c r="Q2070" s="81" t="s">
        <v>1923</v>
      </c>
      <c r="R2070" s="81"/>
      <c r="S2070" s="81"/>
      <c r="T2070" s="81" t="s">
        <v>2393</v>
      </c>
      <c r="U2070" s="83">
        <v>41566.904756944445</v>
      </c>
      <c r="V2070" s="85" t="s">
        <v>4114</v>
      </c>
      <c r="W2070" s="81">
        <v>38.91707383</v>
      </c>
      <c r="X2070" s="81">
        <v>-77.042021160000004</v>
      </c>
      <c r="Y2070" s="84" t="s">
        <v>5929</v>
      </c>
    </row>
    <row r="2071" spans="1:25">
      <c r="A2071" s="66" t="s">
        <v>470</v>
      </c>
      <c r="B2071" s="66" t="s">
        <v>358</v>
      </c>
      <c r="C2071" s="67"/>
      <c r="D2071" s="68"/>
      <c r="E2071" s="69"/>
      <c r="F2071" s="70"/>
      <c r="G2071" s="67"/>
      <c r="H2071" s="71"/>
      <c r="I2071" s="72"/>
      <c r="J2071" s="72"/>
      <c r="K2071" s="36"/>
      <c r="L2071" s="79"/>
      <c r="M2071" s="79"/>
      <c r="N2071" s="74"/>
      <c r="O2071" s="81" t="s">
        <v>622</v>
      </c>
      <c r="P2071" s="83">
        <v>41568.985231481478</v>
      </c>
      <c r="Q2071" s="81" t="s">
        <v>905</v>
      </c>
      <c r="R2071" s="81"/>
      <c r="S2071" s="81"/>
      <c r="T2071" s="81" t="s">
        <v>2393</v>
      </c>
      <c r="U2071" s="83">
        <v>41568.985231481478</v>
      </c>
      <c r="V2071" s="85" t="s">
        <v>4135</v>
      </c>
      <c r="W2071" s="81"/>
      <c r="X2071" s="81"/>
      <c r="Y2071" s="84" t="s">
        <v>5950</v>
      </c>
    </row>
    <row r="2072" spans="1:25">
      <c r="A2072" s="66" t="s">
        <v>470</v>
      </c>
      <c r="B2072" s="66" t="s">
        <v>505</v>
      </c>
      <c r="C2072" s="67"/>
      <c r="D2072" s="68"/>
      <c r="E2072" s="69"/>
      <c r="F2072" s="70"/>
      <c r="G2072" s="67"/>
      <c r="H2072" s="71"/>
      <c r="I2072" s="72"/>
      <c r="J2072" s="72"/>
      <c r="K2072" s="36"/>
      <c r="L2072" s="79"/>
      <c r="M2072" s="79"/>
      <c r="N2072" s="74"/>
      <c r="O2072" s="81" t="s">
        <v>622</v>
      </c>
      <c r="P2072" s="83">
        <v>41569.848194444443</v>
      </c>
      <c r="Q2072" s="81" t="s">
        <v>963</v>
      </c>
      <c r="R2072" s="81"/>
      <c r="S2072" s="81"/>
      <c r="T2072" s="81" t="s">
        <v>2449</v>
      </c>
      <c r="U2072" s="83">
        <v>41569.848194444443</v>
      </c>
      <c r="V2072" s="85" t="s">
        <v>4216</v>
      </c>
      <c r="W2072" s="81"/>
      <c r="X2072" s="81"/>
      <c r="Y2072" s="84" t="s">
        <v>6031</v>
      </c>
    </row>
    <row r="2073" spans="1:25">
      <c r="A2073" s="66" t="s">
        <v>470</v>
      </c>
      <c r="B2073" s="66" t="s">
        <v>407</v>
      </c>
      <c r="C2073" s="67"/>
      <c r="D2073" s="68"/>
      <c r="E2073" s="69"/>
      <c r="F2073" s="70"/>
      <c r="G2073" s="67"/>
      <c r="H2073" s="71"/>
      <c r="I2073" s="72"/>
      <c r="J2073" s="72"/>
      <c r="K2073" s="36"/>
      <c r="L2073" s="79"/>
      <c r="M2073" s="79"/>
      <c r="N2073" s="74"/>
      <c r="O2073" s="81" t="s">
        <v>622</v>
      </c>
      <c r="P2073" s="83">
        <v>41569.848194444443</v>
      </c>
      <c r="Q2073" s="81" t="s">
        <v>963</v>
      </c>
      <c r="R2073" s="81"/>
      <c r="S2073" s="81"/>
      <c r="T2073" s="81" t="s">
        <v>2449</v>
      </c>
      <c r="U2073" s="83">
        <v>41569.848194444443</v>
      </c>
      <c r="V2073" s="85" t="s">
        <v>4216</v>
      </c>
      <c r="W2073" s="81"/>
      <c r="X2073" s="81"/>
      <c r="Y2073" s="84" t="s">
        <v>6031</v>
      </c>
    </row>
    <row r="2074" spans="1:25">
      <c r="A2074" s="66" t="s">
        <v>470</v>
      </c>
      <c r="B2074" s="66" t="s">
        <v>358</v>
      </c>
      <c r="C2074" s="67"/>
      <c r="D2074" s="68"/>
      <c r="E2074" s="69"/>
      <c r="F2074" s="70"/>
      <c r="G2074" s="67"/>
      <c r="H2074" s="71"/>
      <c r="I2074" s="72"/>
      <c r="J2074" s="72"/>
      <c r="K2074" s="36"/>
      <c r="L2074" s="79"/>
      <c r="M2074" s="79"/>
      <c r="N2074" s="74"/>
      <c r="O2074" s="81" t="s">
        <v>622</v>
      </c>
      <c r="P2074" s="83">
        <v>41569.849641203706</v>
      </c>
      <c r="Q2074" s="81" t="s">
        <v>1997</v>
      </c>
      <c r="R2074" s="85" t="s">
        <v>2297</v>
      </c>
      <c r="S2074" s="81" t="s">
        <v>2382</v>
      </c>
      <c r="T2074" s="81" t="s">
        <v>2393</v>
      </c>
      <c r="U2074" s="83">
        <v>41569.849641203706</v>
      </c>
      <c r="V2074" s="85" t="s">
        <v>4217</v>
      </c>
      <c r="W2074" s="81"/>
      <c r="X2074" s="81"/>
      <c r="Y2074" s="84" t="s">
        <v>6032</v>
      </c>
    </row>
    <row r="2075" spans="1:25">
      <c r="A2075" s="66" t="s">
        <v>470</v>
      </c>
      <c r="B2075" s="66" t="s">
        <v>489</v>
      </c>
      <c r="C2075" s="67"/>
      <c r="D2075" s="68"/>
      <c r="E2075" s="69"/>
      <c r="F2075" s="70"/>
      <c r="G2075" s="67"/>
      <c r="H2075" s="71"/>
      <c r="I2075" s="72"/>
      <c r="J2075" s="72"/>
      <c r="K2075" s="36"/>
      <c r="L2075" s="79"/>
      <c r="M2075" s="79"/>
      <c r="N2075" s="74"/>
      <c r="O2075" s="81" t="s">
        <v>622</v>
      </c>
      <c r="P2075" s="83">
        <v>41569.873356481483</v>
      </c>
      <c r="Q2075" s="81" t="s">
        <v>1534</v>
      </c>
      <c r="R2075" s="81"/>
      <c r="S2075" s="81"/>
      <c r="T2075" s="81" t="s">
        <v>2393</v>
      </c>
      <c r="U2075" s="83">
        <v>41569.873356481483</v>
      </c>
      <c r="V2075" s="85" t="s">
        <v>4218</v>
      </c>
      <c r="W2075" s="81"/>
      <c r="X2075" s="81"/>
      <c r="Y2075" s="84" t="s">
        <v>6033</v>
      </c>
    </row>
    <row r="2076" spans="1:25">
      <c r="A2076" s="66" t="s">
        <v>470</v>
      </c>
      <c r="B2076" s="66" t="s">
        <v>505</v>
      </c>
      <c r="C2076" s="67"/>
      <c r="D2076" s="68"/>
      <c r="E2076" s="69"/>
      <c r="F2076" s="70"/>
      <c r="G2076" s="67"/>
      <c r="H2076" s="71"/>
      <c r="I2076" s="72"/>
      <c r="J2076" s="72"/>
      <c r="K2076" s="36"/>
      <c r="L2076" s="79"/>
      <c r="M2076" s="79"/>
      <c r="N2076" s="74"/>
      <c r="O2076" s="81" t="s">
        <v>622</v>
      </c>
      <c r="P2076" s="83">
        <v>41569.942280092589</v>
      </c>
      <c r="Q2076" s="81" t="s">
        <v>656</v>
      </c>
      <c r="R2076" s="81"/>
      <c r="S2076" s="81"/>
      <c r="T2076" s="81" t="s">
        <v>2393</v>
      </c>
      <c r="U2076" s="83">
        <v>41569.942280092589</v>
      </c>
      <c r="V2076" s="85" t="s">
        <v>4148</v>
      </c>
      <c r="W2076" s="81"/>
      <c r="X2076" s="81"/>
      <c r="Y2076" s="84" t="s">
        <v>5963</v>
      </c>
    </row>
    <row r="2077" spans="1:25">
      <c r="A2077" s="66" t="s">
        <v>470</v>
      </c>
      <c r="B2077" s="66" t="s">
        <v>489</v>
      </c>
      <c r="C2077" s="67"/>
      <c r="D2077" s="68"/>
      <c r="E2077" s="69"/>
      <c r="F2077" s="70"/>
      <c r="G2077" s="67"/>
      <c r="H2077" s="71"/>
      <c r="I2077" s="72"/>
      <c r="J2077" s="72"/>
      <c r="K2077" s="36"/>
      <c r="L2077" s="79"/>
      <c r="M2077" s="79"/>
      <c r="N2077" s="74"/>
      <c r="O2077" s="81" t="s">
        <v>622</v>
      </c>
      <c r="P2077" s="83">
        <v>41569.985682870371</v>
      </c>
      <c r="Q2077" s="81" t="s">
        <v>1034</v>
      </c>
      <c r="R2077" s="85" t="s">
        <v>2145</v>
      </c>
      <c r="S2077" s="81" t="s">
        <v>2338</v>
      </c>
      <c r="T2077" s="81" t="s">
        <v>2458</v>
      </c>
      <c r="U2077" s="83">
        <v>41569.985682870371</v>
      </c>
      <c r="V2077" s="85" t="s">
        <v>4219</v>
      </c>
      <c r="W2077" s="81"/>
      <c r="X2077" s="81"/>
      <c r="Y2077" s="84" t="s">
        <v>6034</v>
      </c>
    </row>
    <row r="2078" spans="1:25">
      <c r="A2078" s="66" t="s">
        <v>500</v>
      </c>
      <c r="B2078" s="66" t="s">
        <v>470</v>
      </c>
      <c r="C2078" s="67"/>
      <c r="D2078" s="68"/>
      <c r="E2078" s="69"/>
      <c r="F2078" s="70"/>
      <c r="G2078" s="67"/>
      <c r="H2078" s="71"/>
      <c r="I2078" s="72"/>
      <c r="J2078" s="72"/>
      <c r="K2078" s="36"/>
      <c r="L2078" s="79"/>
      <c r="M2078" s="79"/>
      <c r="N2078" s="74"/>
      <c r="O2078" s="81" t="s">
        <v>622</v>
      </c>
      <c r="P2078" s="83">
        <v>41566.484456018516</v>
      </c>
      <c r="Q2078" s="81" t="s">
        <v>1904</v>
      </c>
      <c r="R2078" s="81"/>
      <c r="S2078" s="81"/>
      <c r="T2078" s="81" t="s">
        <v>2393</v>
      </c>
      <c r="U2078" s="83">
        <v>41566.484456018516</v>
      </c>
      <c r="V2078" s="85" t="s">
        <v>4116</v>
      </c>
      <c r="W2078" s="81"/>
      <c r="X2078" s="81"/>
      <c r="Y2078" s="84" t="s">
        <v>5931</v>
      </c>
    </row>
    <row r="2079" spans="1:25">
      <c r="A2079" s="66" t="s">
        <v>500</v>
      </c>
      <c r="B2079" s="66" t="s">
        <v>470</v>
      </c>
      <c r="C2079" s="67"/>
      <c r="D2079" s="68"/>
      <c r="E2079" s="69"/>
      <c r="F2079" s="70"/>
      <c r="G2079" s="67"/>
      <c r="H2079" s="71"/>
      <c r="I2079" s="72"/>
      <c r="J2079" s="72"/>
      <c r="K2079" s="36"/>
      <c r="L2079" s="79"/>
      <c r="M2079" s="79"/>
      <c r="N2079" s="74"/>
      <c r="O2079" s="81" t="s">
        <v>622</v>
      </c>
      <c r="P2079" s="83">
        <v>41567.109432870369</v>
      </c>
      <c r="Q2079" s="81" t="s">
        <v>1955</v>
      </c>
      <c r="R2079" s="81"/>
      <c r="S2079" s="81"/>
      <c r="T2079" s="81" t="s">
        <v>2393</v>
      </c>
      <c r="U2079" s="83">
        <v>41567.109432870369</v>
      </c>
      <c r="V2079" s="85" t="s">
        <v>4220</v>
      </c>
      <c r="W2079" s="81"/>
      <c r="X2079" s="81"/>
      <c r="Y2079" s="84" t="s">
        <v>6035</v>
      </c>
    </row>
    <row r="2080" spans="1:25">
      <c r="A2080" s="66" t="s">
        <v>502</v>
      </c>
      <c r="B2080" s="66" t="s">
        <v>470</v>
      </c>
      <c r="C2080" s="67"/>
      <c r="D2080" s="68"/>
      <c r="E2080" s="69"/>
      <c r="F2080" s="70"/>
      <c r="G2080" s="67"/>
      <c r="H2080" s="71"/>
      <c r="I2080" s="72"/>
      <c r="J2080" s="72"/>
      <c r="K2080" s="36"/>
      <c r="L2080" s="79"/>
      <c r="M2080" s="79"/>
      <c r="N2080" s="74"/>
      <c r="O2080" s="81" t="s">
        <v>622</v>
      </c>
      <c r="P2080" s="83">
        <v>41566.558854166666</v>
      </c>
      <c r="Q2080" s="81" t="s">
        <v>1924</v>
      </c>
      <c r="R2080" s="81"/>
      <c r="S2080" s="81"/>
      <c r="T2080" s="81" t="s">
        <v>2393</v>
      </c>
      <c r="U2080" s="83">
        <v>41566.558854166666</v>
      </c>
      <c r="V2080" s="85" t="s">
        <v>4185</v>
      </c>
      <c r="W2080" s="81"/>
      <c r="X2080" s="81"/>
      <c r="Y2080" s="84" t="s">
        <v>6000</v>
      </c>
    </row>
    <row r="2081" spans="1:25">
      <c r="A2081" s="66" t="s">
        <v>502</v>
      </c>
      <c r="B2081" s="66" t="s">
        <v>470</v>
      </c>
      <c r="C2081" s="67"/>
      <c r="D2081" s="68"/>
      <c r="E2081" s="69"/>
      <c r="F2081" s="70"/>
      <c r="G2081" s="67"/>
      <c r="H2081" s="71"/>
      <c r="I2081" s="72"/>
      <c r="J2081" s="72"/>
      <c r="K2081" s="36"/>
      <c r="L2081" s="79"/>
      <c r="M2081" s="79"/>
      <c r="N2081" s="74"/>
      <c r="O2081" s="81" t="s">
        <v>622</v>
      </c>
      <c r="P2081" s="83">
        <v>41566.724305555559</v>
      </c>
      <c r="Q2081" s="81" t="s">
        <v>1998</v>
      </c>
      <c r="R2081" s="81"/>
      <c r="S2081" s="81"/>
      <c r="T2081" s="81" t="s">
        <v>2395</v>
      </c>
      <c r="U2081" s="83">
        <v>41566.724305555559</v>
      </c>
      <c r="V2081" s="85" t="s">
        <v>4221</v>
      </c>
      <c r="W2081" s="81"/>
      <c r="X2081" s="81"/>
      <c r="Y2081" s="84" t="s">
        <v>6036</v>
      </c>
    </row>
    <row r="2082" spans="1:25">
      <c r="A2082" s="66" t="s">
        <v>503</v>
      </c>
      <c r="B2082" s="66" t="s">
        <v>407</v>
      </c>
      <c r="C2082" s="67"/>
      <c r="D2082" s="68"/>
      <c r="E2082" s="69"/>
      <c r="F2082" s="70"/>
      <c r="G2082" s="67"/>
      <c r="H2082" s="71"/>
      <c r="I2082" s="72"/>
      <c r="J2082" s="72"/>
      <c r="K2082" s="36"/>
      <c r="L2082" s="79"/>
      <c r="M2082" s="79"/>
      <c r="N2082" s="74"/>
      <c r="O2082" s="81" t="s">
        <v>622</v>
      </c>
      <c r="P2082" s="83">
        <v>41563.854837962965</v>
      </c>
      <c r="Q2082" s="81" t="s">
        <v>655</v>
      </c>
      <c r="R2082" s="81"/>
      <c r="S2082" s="81"/>
      <c r="T2082" s="81" t="s">
        <v>2395</v>
      </c>
      <c r="U2082" s="83">
        <v>41563.854837962965</v>
      </c>
      <c r="V2082" s="85" t="s">
        <v>4222</v>
      </c>
      <c r="W2082" s="81"/>
      <c r="X2082" s="81"/>
      <c r="Y2082" s="84" t="s">
        <v>6037</v>
      </c>
    </row>
    <row r="2083" spans="1:25">
      <c r="A2083" s="66" t="s">
        <v>503</v>
      </c>
      <c r="B2083" s="66" t="s">
        <v>503</v>
      </c>
      <c r="C2083" s="67"/>
      <c r="D2083" s="68"/>
      <c r="E2083" s="69"/>
      <c r="F2083" s="70"/>
      <c r="G2083" s="67"/>
      <c r="H2083" s="71"/>
      <c r="I2083" s="72"/>
      <c r="J2083" s="72"/>
      <c r="K2083" s="36"/>
      <c r="L2083" s="79"/>
      <c r="M2083" s="79"/>
      <c r="N2083" s="74"/>
      <c r="O2083" s="81" t="s">
        <v>179</v>
      </c>
      <c r="P2083" s="83">
        <v>41563.863182870373</v>
      </c>
      <c r="Q2083" s="81" t="s">
        <v>1999</v>
      </c>
      <c r="R2083" s="81"/>
      <c r="S2083" s="81"/>
      <c r="T2083" s="81" t="s">
        <v>2393</v>
      </c>
      <c r="U2083" s="83">
        <v>41563.863182870373</v>
      </c>
      <c r="V2083" s="85" t="s">
        <v>4223</v>
      </c>
      <c r="W2083" s="81">
        <v>38.916625979999999</v>
      </c>
      <c r="X2083" s="81">
        <v>-77.044532779999997</v>
      </c>
      <c r="Y2083" s="84" t="s">
        <v>6038</v>
      </c>
    </row>
    <row r="2084" spans="1:25">
      <c r="A2084" s="66" t="s">
        <v>503</v>
      </c>
      <c r="B2084" s="66" t="s">
        <v>503</v>
      </c>
      <c r="C2084" s="67"/>
      <c r="D2084" s="68"/>
      <c r="E2084" s="69"/>
      <c r="F2084" s="70"/>
      <c r="G2084" s="67"/>
      <c r="H2084" s="71"/>
      <c r="I2084" s="72"/>
      <c r="J2084" s="72"/>
      <c r="K2084" s="36"/>
      <c r="L2084" s="79"/>
      <c r="M2084" s="79"/>
      <c r="N2084" s="74"/>
      <c r="O2084" s="81" t="s">
        <v>179</v>
      </c>
      <c r="P2084" s="83">
        <v>41563.865891203706</v>
      </c>
      <c r="Q2084" s="81" t="s">
        <v>2000</v>
      </c>
      <c r="R2084" s="81"/>
      <c r="S2084" s="81"/>
      <c r="T2084" s="81" t="s">
        <v>2393</v>
      </c>
      <c r="U2084" s="83">
        <v>41563.865891203706</v>
      </c>
      <c r="V2084" s="85" t="s">
        <v>4224</v>
      </c>
      <c r="W2084" s="81">
        <v>38.916732789999998</v>
      </c>
      <c r="X2084" s="81">
        <v>-77.044502260000002</v>
      </c>
      <c r="Y2084" s="84" t="s">
        <v>6039</v>
      </c>
    </row>
    <row r="2085" spans="1:25">
      <c r="A2085" s="66" t="s">
        <v>503</v>
      </c>
      <c r="B2085" s="66" t="s">
        <v>503</v>
      </c>
      <c r="C2085" s="67"/>
      <c r="D2085" s="68"/>
      <c r="E2085" s="69"/>
      <c r="F2085" s="70"/>
      <c r="G2085" s="67"/>
      <c r="H2085" s="71"/>
      <c r="I2085" s="72"/>
      <c r="J2085" s="72"/>
      <c r="K2085" s="36"/>
      <c r="L2085" s="79"/>
      <c r="M2085" s="79"/>
      <c r="N2085" s="74"/>
      <c r="O2085" s="81" t="s">
        <v>179</v>
      </c>
      <c r="P2085" s="83">
        <v>41563.869004629632</v>
      </c>
      <c r="Q2085" s="81" t="s">
        <v>2001</v>
      </c>
      <c r="R2085" s="81"/>
      <c r="S2085" s="81"/>
      <c r="T2085" s="81" t="s">
        <v>2393</v>
      </c>
      <c r="U2085" s="83">
        <v>41563.869004629632</v>
      </c>
      <c r="V2085" s="85" t="s">
        <v>4225</v>
      </c>
      <c r="W2085" s="81">
        <v>38.916851039999997</v>
      </c>
      <c r="X2085" s="81">
        <v>-77.044532779999997</v>
      </c>
      <c r="Y2085" s="84" t="s">
        <v>6040</v>
      </c>
    </row>
    <row r="2086" spans="1:25">
      <c r="A2086" s="66" t="s">
        <v>503</v>
      </c>
      <c r="B2086" s="66" t="s">
        <v>503</v>
      </c>
      <c r="C2086" s="67"/>
      <c r="D2086" s="68"/>
      <c r="E2086" s="69"/>
      <c r="F2086" s="70"/>
      <c r="G2086" s="67"/>
      <c r="H2086" s="71"/>
      <c r="I2086" s="72"/>
      <c r="J2086" s="72"/>
      <c r="K2086" s="36"/>
      <c r="L2086" s="79"/>
      <c r="M2086" s="79"/>
      <c r="N2086" s="74"/>
      <c r="O2086" s="81" t="s">
        <v>179</v>
      </c>
      <c r="P2086" s="83">
        <v>41563.881388888891</v>
      </c>
      <c r="Q2086" s="81" t="s">
        <v>2002</v>
      </c>
      <c r="R2086" s="81"/>
      <c r="S2086" s="81"/>
      <c r="T2086" s="81" t="s">
        <v>2393</v>
      </c>
      <c r="U2086" s="83">
        <v>41563.881388888891</v>
      </c>
      <c r="V2086" s="85" t="s">
        <v>4226</v>
      </c>
      <c r="W2086" s="81">
        <v>38.916725159999999</v>
      </c>
      <c r="X2086" s="81">
        <v>-77.04455566</v>
      </c>
      <c r="Y2086" s="84" t="s">
        <v>6041</v>
      </c>
    </row>
    <row r="2087" spans="1:25">
      <c r="A2087" s="66" t="s">
        <v>503</v>
      </c>
      <c r="B2087" s="66" t="s">
        <v>503</v>
      </c>
      <c r="C2087" s="67"/>
      <c r="D2087" s="68"/>
      <c r="E2087" s="69"/>
      <c r="F2087" s="70"/>
      <c r="G2087" s="67"/>
      <c r="H2087" s="71"/>
      <c r="I2087" s="72"/>
      <c r="J2087" s="72"/>
      <c r="K2087" s="36"/>
      <c r="L2087" s="79"/>
      <c r="M2087" s="79"/>
      <c r="N2087" s="74"/>
      <c r="O2087" s="81" t="s">
        <v>179</v>
      </c>
      <c r="P2087" s="83">
        <v>41564.645624999997</v>
      </c>
      <c r="Q2087" s="81" t="s">
        <v>2003</v>
      </c>
      <c r="R2087" s="81"/>
      <c r="S2087" s="81"/>
      <c r="T2087" s="81" t="s">
        <v>2393</v>
      </c>
      <c r="U2087" s="83">
        <v>41564.645624999997</v>
      </c>
      <c r="V2087" s="85" t="s">
        <v>4227</v>
      </c>
      <c r="W2087" s="81">
        <v>38.916191099999999</v>
      </c>
      <c r="X2087" s="81">
        <v>-77.045677190000006</v>
      </c>
      <c r="Y2087" s="84" t="s">
        <v>6042</v>
      </c>
    </row>
    <row r="2088" spans="1:25">
      <c r="A2088" s="66" t="s">
        <v>503</v>
      </c>
      <c r="B2088" s="66" t="s">
        <v>489</v>
      </c>
      <c r="C2088" s="67"/>
      <c r="D2088" s="68"/>
      <c r="E2088" s="69"/>
      <c r="F2088" s="70"/>
      <c r="G2088" s="67"/>
      <c r="H2088" s="71"/>
      <c r="I2088" s="72"/>
      <c r="J2088" s="72"/>
      <c r="K2088" s="36"/>
      <c r="L2088" s="79"/>
      <c r="M2088" s="79"/>
      <c r="N2088" s="74"/>
      <c r="O2088" s="81" t="s">
        <v>622</v>
      </c>
      <c r="P2088" s="83">
        <v>41564.964282407411</v>
      </c>
      <c r="Q2088" s="81" t="s">
        <v>1034</v>
      </c>
      <c r="R2088" s="85" t="s">
        <v>2145</v>
      </c>
      <c r="S2088" s="81" t="s">
        <v>2338</v>
      </c>
      <c r="T2088" s="81" t="s">
        <v>2458</v>
      </c>
      <c r="U2088" s="83">
        <v>41564.964282407411</v>
      </c>
      <c r="V2088" s="85" t="s">
        <v>4228</v>
      </c>
      <c r="W2088" s="81"/>
      <c r="X2088" s="81"/>
      <c r="Y2088" s="84" t="s">
        <v>6043</v>
      </c>
    </row>
    <row r="2089" spans="1:25">
      <c r="A2089" s="66" t="s">
        <v>503</v>
      </c>
      <c r="B2089" s="66" t="s">
        <v>502</v>
      </c>
      <c r="C2089" s="67"/>
      <c r="D2089" s="68"/>
      <c r="E2089" s="69"/>
      <c r="F2089" s="70"/>
      <c r="G2089" s="67"/>
      <c r="H2089" s="71"/>
      <c r="I2089" s="72"/>
      <c r="J2089" s="72"/>
      <c r="K2089" s="36"/>
      <c r="L2089" s="79"/>
      <c r="M2089" s="79"/>
      <c r="N2089" s="74"/>
      <c r="O2089" s="81" t="s">
        <v>622</v>
      </c>
      <c r="P2089" s="83">
        <v>41565.608981481484</v>
      </c>
      <c r="Q2089" s="81" t="s">
        <v>2004</v>
      </c>
      <c r="R2089" s="81"/>
      <c r="S2089" s="81"/>
      <c r="T2089" s="81" t="s">
        <v>2393</v>
      </c>
      <c r="U2089" s="83">
        <v>41565.608981481484</v>
      </c>
      <c r="V2089" s="85" t="s">
        <v>4229</v>
      </c>
      <c r="W2089" s="81"/>
      <c r="X2089" s="81"/>
      <c r="Y2089" s="84" t="s">
        <v>6044</v>
      </c>
    </row>
    <row r="2090" spans="1:25">
      <c r="A2090" s="66" t="s">
        <v>503</v>
      </c>
      <c r="B2090" s="66" t="s">
        <v>503</v>
      </c>
      <c r="C2090" s="67"/>
      <c r="D2090" s="68"/>
      <c r="E2090" s="69"/>
      <c r="F2090" s="70"/>
      <c r="G2090" s="67"/>
      <c r="H2090" s="71"/>
      <c r="I2090" s="72"/>
      <c r="J2090" s="72"/>
      <c r="K2090" s="36"/>
      <c r="L2090" s="79"/>
      <c r="M2090" s="79"/>
      <c r="N2090" s="74"/>
      <c r="O2090" s="81" t="s">
        <v>179</v>
      </c>
      <c r="P2090" s="83">
        <v>41565.610937500001</v>
      </c>
      <c r="Q2090" s="81" t="s">
        <v>2005</v>
      </c>
      <c r="R2090" s="81"/>
      <c r="S2090" s="81"/>
      <c r="T2090" s="81" t="s">
        <v>2393</v>
      </c>
      <c r="U2090" s="83">
        <v>41565.610937500001</v>
      </c>
      <c r="V2090" s="85" t="s">
        <v>4230</v>
      </c>
      <c r="W2090" s="81"/>
      <c r="X2090" s="81"/>
      <c r="Y2090" s="84" t="s">
        <v>6045</v>
      </c>
    </row>
    <row r="2091" spans="1:25">
      <c r="A2091" s="66" t="s">
        <v>503</v>
      </c>
      <c r="B2091" s="66" t="s">
        <v>503</v>
      </c>
      <c r="C2091" s="67"/>
      <c r="D2091" s="68"/>
      <c r="E2091" s="69"/>
      <c r="F2091" s="70"/>
      <c r="G2091" s="67"/>
      <c r="H2091" s="71"/>
      <c r="I2091" s="72"/>
      <c r="J2091" s="72"/>
      <c r="K2091" s="36"/>
      <c r="L2091" s="79"/>
      <c r="M2091" s="79"/>
      <c r="N2091" s="74"/>
      <c r="O2091" s="81" t="s">
        <v>179</v>
      </c>
      <c r="P2091" s="83">
        <v>41565.645810185182</v>
      </c>
      <c r="Q2091" s="81" t="s">
        <v>2006</v>
      </c>
      <c r="R2091" s="81"/>
      <c r="S2091" s="81"/>
      <c r="T2091" s="81" t="s">
        <v>2551</v>
      </c>
      <c r="U2091" s="83">
        <v>41565.645810185182</v>
      </c>
      <c r="V2091" s="85" t="s">
        <v>4231</v>
      </c>
      <c r="W2091" s="81"/>
      <c r="X2091" s="81"/>
      <c r="Y2091" s="84" t="s">
        <v>6046</v>
      </c>
    </row>
    <row r="2092" spans="1:25">
      <c r="A2092" s="66" t="s">
        <v>407</v>
      </c>
      <c r="B2092" s="66" t="s">
        <v>503</v>
      </c>
      <c r="C2092" s="67"/>
      <c r="D2092" s="68"/>
      <c r="E2092" s="69"/>
      <c r="F2092" s="70"/>
      <c r="G2092" s="67"/>
      <c r="H2092" s="71"/>
      <c r="I2092" s="72"/>
      <c r="J2092" s="72"/>
      <c r="K2092" s="36"/>
      <c r="L2092" s="79"/>
      <c r="M2092" s="79"/>
      <c r="N2092" s="74"/>
      <c r="O2092" s="81" t="s">
        <v>622</v>
      </c>
      <c r="P2092" s="83">
        <v>41564.80164351852</v>
      </c>
      <c r="Q2092" s="81" t="s">
        <v>2007</v>
      </c>
      <c r="R2092" s="81"/>
      <c r="S2092" s="81"/>
      <c r="T2092" s="81" t="s">
        <v>2395</v>
      </c>
      <c r="U2092" s="83">
        <v>41564.80164351852</v>
      </c>
      <c r="V2092" s="85" t="s">
        <v>4232</v>
      </c>
      <c r="W2092" s="81"/>
      <c r="X2092" s="81"/>
      <c r="Y2092" s="84" t="s">
        <v>6047</v>
      </c>
    </row>
    <row r="2093" spans="1:25">
      <c r="A2093" s="66" t="s">
        <v>407</v>
      </c>
      <c r="B2093" s="66" t="s">
        <v>503</v>
      </c>
      <c r="C2093" s="67"/>
      <c r="D2093" s="68"/>
      <c r="E2093" s="69"/>
      <c r="F2093" s="70"/>
      <c r="G2093" s="67"/>
      <c r="H2093" s="71"/>
      <c r="I2093" s="72"/>
      <c r="J2093" s="72"/>
      <c r="K2093" s="36"/>
      <c r="L2093" s="79"/>
      <c r="M2093" s="79"/>
      <c r="N2093" s="74"/>
      <c r="O2093" s="81" t="s">
        <v>622</v>
      </c>
      <c r="P2093" s="83">
        <v>41564.803541666668</v>
      </c>
      <c r="Q2093" s="81" t="s">
        <v>2008</v>
      </c>
      <c r="R2093" s="81"/>
      <c r="S2093" s="81"/>
      <c r="T2093" s="81" t="s">
        <v>2397</v>
      </c>
      <c r="U2093" s="83">
        <v>41564.803541666668</v>
      </c>
      <c r="V2093" s="85" t="s">
        <v>4233</v>
      </c>
      <c r="W2093" s="81"/>
      <c r="X2093" s="81"/>
      <c r="Y2093" s="84" t="s">
        <v>6048</v>
      </c>
    </row>
    <row r="2094" spans="1:25">
      <c r="A2094" s="66" t="s">
        <v>502</v>
      </c>
      <c r="B2094" s="66" t="s">
        <v>503</v>
      </c>
      <c r="C2094" s="67"/>
      <c r="D2094" s="68"/>
      <c r="E2094" s="69"/>
      <c r="F2094" s="70"/>
      <c r="G2094" s="67"/>
      <c r="H2094" s="71"/>
      <c r="I2094" s="72"/>
      <c r="J2094" s="72"/>
      <c r="K2094" s="36"/>
      <c r="L2094" s="79"/>
      <c r="M2094" s="79"/>
      <c r="N2094" s="74"/>
      <c r="O2094" s="81" t="s">
        <v>622</v>
      </c>
      <c r="P2094" s="83">
        <v>41565.639722222222</v>
      </c>
      <c r="Q2094" s="81" t="s">
        <v>2009</v>
      </c>
      <c r="R2094" s="81"/>
      <c r="S2094" s="81"/>
      <c r="T2094" s="81" t="s">
        <v>2393</v>
      </c>
      <c r="U2094" s="83">
        <v>41565.639722222222</v>
      </c>
      <c r="V2094" s="85" t="s">
        <v>4234</v>
      </c>
      <c r="W2094" s="81"/>
      <c r="X2094" s="81"/>
      <c r="Y2094" s="84" t="s">
        <v>6049</v>
      </c>
    </row>
    <row r="2095" spans="1:25">
      <c r="A2095" s="66" t="s">
        <v>502</v>
      </c>
      <c r="B2095" s="66" t="s">
        <v>503</v>
      </c>
      <c r="C2095" s="67"/>
      <c r="D2095" s="68"/>
      <c r="E2095" s="69"/>
      <c r="F2095" s="70"/>
      <c r="G2095" s="67"/>
      <c r="H2095" s="71"/>
      <c r="I2095" s="72"/>
      <c r="J2095" s="72"/>
      <c r="K2095" s="36"/>
      <c r="L2095" s="79"/>
      <c r="M2095" s="79"/>
      <c r="N2095" s="74"/>
      <c r="O2095" s="81" t="s">
        <v>622</v>
      </c>
      <c r="P2095" s="83">
        <v>41566.724305555559</v>
      </c>
      <c r="Q2095" s="81" t="s">
        <v>1998</v>
      </c>
      <c r="R2095" s="81"/>
      <c r="S2095" s="81"/>
      <c r="T2095" s="81" t="s">
        <v>2395</v>
      </c>
      <c r="U2095" s="83">
        <v>41566.724305555559</v>
      </c>
      <c r="V2095" s="85" t="s">
        <v>4221</v>
      </c>
      <c r="W2095" s="81"/>
      <c r="X2095" s="81"/>
      <c r="Y2095" s="84" t="s">
        <v>6036</v>
      </c>
    </row>
    <row r="2096" spans="1:25">
      <c r="A2096" s="66" t="s">
        <v>358</v>
      </c>
      <c r="B2096" s="66" t="s">
        <v>489</v>
      </c>
      <c r="C2096" s="67"/>
      <c r="D2096" s="68"/>
      <c r="E2096" s="69"/>
      <c r="F2096" s="70"/>
      <c r="G2096" s="67"/>
      <c r="H2096" s="71"/>
      <c r="I2096" s="72"/>
      <c r="J2096" s="72"/>
      <c r="K2096" s="36"/>
      <c r="L2096" s="79"/>
      <c r="M2096" s="79"/>
      <c r="N2096" s="74"/>
      <c r="O2096" s="81" t="s">
        <v>622</v>
      </c>
      <c r="P2096" s="83">
        <v>41563.107476851852</v>
      </c>
      <c r="Q2096" s="81" t="s">
        <v>1020</v>
      </c>
      <c r="R2096" s="85" t="s">
        <v>2146</v>
      </c>
      <c r="S2096" s="81" t="s">
        <v>2338</v>
      </c>
      <c r="T2096" s="81" t="s">
        <v>2454</v>
      </c>
      <c r="U2096" s="83">
        <v>41563.107476851852</v>
      </c>
      <c r="V2096" s="85" t="s">
        <v>4235</v>
      </c>
      <c r="W2096" s="81"/>
      <c r="X2096" s="81"/>
      <c r="Y2096" s="84" t="s">
        <v>6050</v>
      </c>
    </row>
    <row r="2097" spans="1:25">
      <c r="A2097" s="66" t="s">
        <v>358</v>
      </c>
      <c r="B2097" s="66" t="s">
        <v>358</v>
      </c>
      <c r="C2097" s="67"/>
      <c r="D2097" s="68"/>
      <c r="E2097" s="69"/>
      <c r="F2097" s="70"/>
      <c r="G2097" s="67"/>
      <c r="H2097" s="71"/>
      <c r="I2097" s="72"/>
      <c r="J2097" s="72"/>
      <c r="K2097" s="36"/>
      <c r="L2097" s="79"/>
      <c r="M2097" s="79"/>
      <c r="N2097" s="74"/>
      <c r="O2097" s="81" t="s">
        <v>179</v>
      </c>
      <c r="P2097" s="83">
        <v>41563.804629629631</v>
      </c>
      <c r="Q2097" s="81" t="s">
        <v>2010</v>
      </c>
      <c r="R2097" s="81"/>
      <c r="S2097" s="81"/>
      <c r="T2097" s="81" t="s">
        <v>2393</v>
      </c>
      <c r="U2097" s="83">
        <v>41563.804629629631</v>
      </c>
      <c r="V2097" s="85" t="s">
        <v>4236</v>
      </c>
      <c r="W2097" s="81"/>
      <c r="X2097" s="81"/>
      <c r="Y2097" s="84" t="s">
        <v>6051</v>
      </c>
    </row>
    <row r="2098" spans="1:25">
      <c r="A2098" s="66" t="s">
        <v>358</v>
      </c>
      <c r="B2098" s="66" t="s">
        <v>358</v>
      </c>
      <c r="C2098" s="67"/>
      <c r="D2098" s="68"/>
      <c r="E2098" s="69"/>
      <c r="F2098" s="70"/>
      <c r="G2098" s="67"/>
      <c r="H2098" s="71"/>
      <c r="I2098" s="72"/>
      <c r="J2098" s="72"/>
      <c r="K2098" s="36"/>
      <c r="L2098" s="79"/>
      <c r="M2098" s="79"/>
      <c r="N2098" s="74"/>
      <c r="O2098" s="81" t="s">
        <v>179</v>
      </c>
      <c r="P2098" s="83">
        <v>41563.805300925924</v>
      </c>
      <c r="Q2098" s="81" t="s">
        <v>2011</v>
      </c>
      <c r="R2098" s="81"/>
      <c r="S2098" s="81"/>
      <c r="T2098" s="81" t="s">
        <v>2493</v>
      </c>
      <c r="U2098" s="83">
        <v>41563.805300925924</v>
      </c>
      <c r="V2098" s="85" t="s">
        <v>4237</v>
      </c>
      <c r="W2098" s="81"/>
      <c r="X2098" s="81"/>
      <c r="Y2098" s="84" t="s">
        <v>6052</v>
      </c>
    </row>
    <row r="2099" spans="1:25">
      <c r="A2099" s="66" t="s">
        <v>358</v>
      </c>
      <c r="B2099" s="66" t="s">
        <v>358</v>
      </c>
      <c r="C2099" s="67"/>
      <c r="D2099" s="68"/>
      <c r="E2099" s="69"/>
      <c r="F2099" s="70"/>
      <c r="G2099" s="67"/>
      <c r="H2099" s="71"/>
      <c r="I2099" s="72"/>
      <c r="J2099" s="72"/>
      <c r="K2099" s="36"/>
      <c r="L2099" s="79"/>
      <c r="M2099" s="79"/>
      <c r="N2099" s="74"/>
      <c r="O2099" s="81" t="s">
        <v>179</v>
      </c>
      <c r="P2099" s="83">
        <v>41563.80609953704</v>
      </c>
      <c r="Q2099" s="81" t="s">
        <v>2012</v>
      </c>
      <c r="R2099" s="81"/>
      <c r="S2099" s="81"/>
      <c r="T2099" s="81" t="s">
        <v>2493</v>
      </c>
      <c r="U2099" s="83">
        <v>41563.80609953704</v>
      </c>
      <c r="V2099" s="85" t="s">
        <v>4238</v>
      </c>
      <c r="W2099" s="81"/>
      <c r="X2099" s="81"/>
      <c r="Y2099" s="84" t="s">
        <v>6053</v>
      </c>
    </row>
    <row r="2100" spans="1:25">
      <c r="A2100" s="66" t="s">
        <v>358</v>
      </c>
      <c r="B2100" s="66" t="s">
        <v>358</v>
      </c>
      <c r="C2100" s="67"/>
      <c r="D2100" s="68"/>
      <c r="E2100" s="69"/>
      <c r="F2100" s="70"/>
      <c r="G2100" s="67"/>
      <c r="H2100" s="71"/>
      <c r="I2100" s="72"/>
      <c r="J2100" s="72"/>
      <c r="K2100" s="36"/>
      <c r="L2100" s="79"/>
      <c r="M2100" s="79"/>
      <c r="N2100" s="74"/>
      <c r="O2100" s="81" t="s">
        <v>179</v>
      </c>
      <c r="P2100" s="83">
        <v>41563.820590277777</v>
      </c>
      <c r="Q2100" s="81" t="s">
        <v>2013</v>
      </c>
      <c r="R2100" s="81"/>
      <c r="S2100" s="81"/>
      <c r="T2100" s="81" t="s">
        <v>2393</v>
      </c>
      <c r="U2100" s="83">
        <v>41563.820590277777</v>
      </c>
      <c r="V2100" s="85" t="s">
        <v>4239</v>
      </c>
      <c r="W2100" s="81"/>
      <c r="X2100" s="81"/>
      <c r="Y2100" s="84" t="s">
        <v>6054</v>
      </c>
    </row>
    <row r="2101" spans="1:25">
      <c r="A2101" s="66" t="s">
        <v>358</v>
      </c>
      <c r="B2101" s="66" t="s">
        <v>493</v>
      </c>
      <c r="C2101" s="67"/>
      <c r="D2101" s="68"/>
      <c r="E2101" s="69"/>
      <c r="F2101" s="70"/>
      <c r="G2101" s="67"/>
      <c r="H2101" s="71"/>
      <c r="I2101" s="72"/>
      <c r="J2101" s="72"/>
      <c r="K2101" s="36"/>
      <c r="L2101" s="79"/>
      <c r="M2101" s="79"/>
      <c r="N2101" s="74"/>
      <c r="O2101" s="81" t="s">
        <v>622</v>
      </c>
      <c r="P2101" s="83">
        <v>41563.835104166668</v>
      </c>
      <c r="Q2101" s="81" t="s">
        <v>1756</v>
      </c>
      <c r="R2101" s="81"/>
      <c r="S2101" s="81"/>
      <c r="T2101" s="81" t="s">
        <v>2393</v>
      </c>
      <c r="U2101" s="83">
        <v>41563.835104166668</v>
      </c>
      <c r="V2101" s="85" t="s">
        <v>3880</v>
      </c>
      <c r="W2101" s="81"/>
      <c r="X2101" s="81"/>
      <c r="Y2101" s="84" t="s">
        <v>5695</v>
      </c>
    </row>
    <row r="2102" spans="1:25">
      <c r="A2102" s="66" t="s">
        <v>358</v>
      </c>
      <c r="B2102" s="66" t="s">
        <v>358</v>
      </c>
      <c r="C2102" s="67"/>
      <c r="D2102" s="68"/>
      <c r="E2102" s="69"/>
      <c r="F2102" s="70"/>
      <c r="G2102" s="67"/>
      <c r="H2102" s="71"/>
      <c r="I2102" s="72"/>
      <c r="J2102" s="72"/>
      <c r="K2102" s="36"/>
      <c r="L2102" s="79"/>
      <c r="M2102" s="79"/>
      <c r="N2102" s="74"/>
      <c r="O2102" s="81" t="s">
        <v>179</v>
      </c>
      <c r="P2102" s="83">
        <v>41563.848171296297</v>
      </c>
      <c r="Q2102" s="81" t="s">
        <v>2014</v>
      </c>
      <c r="R2102" s="81"/>
      <c r="S2102" s="81"/>
      <c r="T2102" s="81" t="s">
        <v>2393</v>
      </c>
      <c r="U2102" s="83">
        <v>41563.848171296297</v>
      </c>
      <c r="V2102" s="85" t="s">
        <v>4240</v>
      </c>
      <c r="W2102" s="81"/>
      <c r="X2102" s="81"/>
      <c r="Y2102" s="84" t="s">
        <v>6055</v>
      </c>
    </row>
    <row r="2103" spans="1:25">
      <c r="A2103" s="66" t="s">
        <v>358</v>
      </c>
      <c r="B2103" s="66" t="s">
        <v>358</v>
      </c>
      <c r="C2103" s="67"/>
      <c r="D2103" s="68"/>
      <c r="E2103" s="69"/>
      <c r="F2103" s="70"/>
      <c r="G2103" s="67"/>
      <c r="H2103" s="71"/>
      <c r="I2103" s="72"/>
      <c r="J2103" s="72"/>
      <c r="K2103" s="36"/>
      <c r="L2103" s="79"/>
      <c r="M2103" s="79"/>
      <c r="N2103" s="74"/>
      <c r="O2103" s="81" t="s">
        <v>179</v>
      </c>
      <c r="P2103" s="83">
        <v>41563.953009259261</v>
      </c>
      <c r="Q2103" s="81" t="s">
        <v>2015</v>
      </c>
      <c r="R2103" s="81"/>
      <c r="S2103" s="81"/>
      <c r="T2103" s="81" t="s">
        <v>2393</v>
      </c>
      <c r="U2103" s="83">
        <v>41563.953009259261</v>
      </c>
      <c r="V2103" s="85" t="s">
        <v>4241</v>
      </c>
      <c r="W2103" s="81"/>
      <c r="X2103" s="81"/>
      <c r="Y2103" s="84" t="s">
        <v>6056</v>
      </c>
    </row>
    <row r="2104" spans="1:25">
      <c r="A2104" s="66" t="s">
        <v>358</v>
      </c>
      <c r="B2104" s="66" t="s">
        <v>358</v>
      </c>
      <c r="C2104" s="67"/>
      <c r="D2104" s="68"/>
      <c r="E2104" s="69"/>
      <c r="F2104" s="70"/>
      <c r="G2104" s="67"/>
      <c r="H2104" s="71"/>
      <c r="I2104" s="72"/>
      <c r="J2104" s="72"/>
      <c r="K2104" s="36"/>
      <c r="L2104" s="79"/>
      <c r="M2104" s="79"/>
      <c r="N2104" s="74"/>
      <c r="O2104" s="81" t="s">
        <v>179</v>
      </c>
      <c r="P2104" s="83">
        <v>41564.523136574076</v>
      </c>
      <c r="Q2104" s="81" t="s">
        <v>2016</v>
      </c>
      <c r="R2104" s="81"/>
      <c r="S2104" s="81"/>
      <c r="T2104" s="81" t="s">
        <v>2393</v>
      </c>
      <c r="U2104" s="83">
        <v>41564.523136574076</v>
      </c>
      <c r="V2104" s="85" t="s">
        <v>4242</v>
      </c>
      <c r="W2104" s="81"/>
      <c r="X2104" s="81"/>
      <c r="Y2104" s="84" t="s">
        <v>6057</v>
      </c>
    </row>
    <row r="2105" spans="1:25">
      <c r="A2105" s="66" t="s">
        <v>358</v>
      </c>
      <c r="B2105" s="66" t="s">
        <v>493</v>
      </c>
      <c r="C2105" s="67"/>
      <c r="D2105" s="68"/>
      <c r="E2105" s="69"/>
      <c r="F2105" s="70"/>
      <c r="G2105" s="67"/>
      <c r="H2105" s="71"/>
      <c r="I2105" s="72"/>
      <c r="J2105" s="72"/>
      <c r="K2105" s="36"/>
      <c r="L2105" s="79"/>
      <c r="M2105" s="79"/>
      <c r="N2105" s="74"/>
      <c r="O2105" s="81" t="s">
        <v>622</v>
      </c>
      <c r="P2105" s="83">
        <v>41564.525300925925</v>
      </c>
      <c r="Q2105" s="81" t="s">
        <v>928</v>
      </c>
      <c r="R2105" s="81"/>
      <c r="S2105" s="81"/>
      <c r="T2105" s="81" t="s">
        <v>2393</v>
      </c>
      <c r="U2105" s="83">
        <v>41564.525300925925</v>
      </c>
      <c r="V2105" s="85" t="s">
        <v>2892</v>
      </c>
      <c r="W2105" s="81"/>
      <c r="X2105" s="81"/>
      <c r="Y2105" s="84" t="s">
        <v>4707</v>
      </c>
    </row>
    <row r="2106" spans="1:25">
      <c r="A2106" s="66" t="s">
        <v>358</v>
      </c>
      <c r="B2106" s="66" t="s">
        <v>358</v>
      </c>
      <c r="C2106" s="67"/>
      <c r="D2106" s="68"/>
      <c r="E2106" s="69"/>
      <c r="F2106" s="70"/>
      <c r="G2106" s="67"/>
      <c r="H2106" s="71"/>
      <c r="I2106" s="72"/>
      <c r="J2106" s="72"/>
      <c r="K2106" s="36"/>
      <c r="L2106" s="79"/>
      <c r="M2106" s="79"/>
      <c r="N2106" s="74"/>
      <c r="O2106" s="81" t="s">
        <v>179</v>
      </c>
      <c r="P2106" s="83">
        <v>41564.540243055555</v>
      </c>
      <c r="Q2106" s="81" t="s">
        <v>2017</v>
      </c>
      <c r="R2106" s="85" t="s">
        <v>2308</v>
      </c>
      <c r="S2106" s="81" t="s">
        <v>2388</v>
      </c>
      <c r="T2106" s="81" t="s">
        <v>2552</v>
      </c>
      <c r="U2106" s="83">
        <v>41564.540243055555</v>
      </c>
      <c r="V2106" s="85" t="s">
        <v>4243</v>
      </c>
      <c r="W2106" s="81"/>
      <c r="X2106" s="81"/>
      <c r="Y2106" s="84" t="s">
        <v>6058</v>
      </c>
    </row>
    <row r="2107" spans="1:25">
      <c r="A2107" s="66" t="s">
        <v>358</v>
      </c>
      <c r="B2107" s="66" t="s">
        <v>489</v>
      </c>
      <c r="C2107" s="67"/>
      <c r="D2107" s="68"/>
      <c r="E2107" s="69"/>
      <c r="F2107" s="70"/>
      <c r="G2107" s="67"/>
      <c r="H2107" s="71"/>
      <c r="I2107" s="72"/>
      <c r="J2107" s="72"/>
      <c r="K2107" s="36"/>
      <c r="L2107" s="79"/>
      <c r="M2107" s="79"/>
      <c r="N2107" s="74"/>
      <c r="O2107" s="81" t="s">
        <v>622</v>
      </c>
      <c r="P2107" s="83">
        <v>41564.630358796298</v>
      </c>
      <c r="Q2107" s="81" t="s">
        <v>1187</v>
      </c>
      <c r="R2107" s="81"/>
      <c r="S2107" s="81"/>
      <c r="T2107" s="81" t="s">
        <v>2393</v>
      </c>
      <c r="U2107" s="83">
        <v>41564.630358796298</v>
      </c>
      <c r="V2107" s="85" t="s">
        <v>3901</v>
      </c>
      <c r="W2107" s="81"/>
      <c r="X2107" s="81"/>
      <c r="Y2107" s="84" t="s">
        <v>5716</v>
      </c>
    </row>
    <row r="2108" spans="1:25">
      <c r="A2108" s="66" t="s">
        <v>358</v>
      </c>
      <c r="B2108" s="66" t="s">
        <v>358</v>
      </c>
      <c r="C2108" s="67"/>
      <c r="D2108" s="68"/>
      <c r="E2108" s="69"/>
      <c r="F2108" s="70"/>
      <c r="G2108" s="67"/>
      <c r="H2108" s="71"/>
      <c r="I2108" s="72"/>
      <c r="J2108" s="72"/>
      <c r="K2108" s="36"/>
      <c r="L2108" s="79"/>
      <c r="M2108" s="79"/>
      <c r="N2108" s="74"/>
      <c r="O2108" s="81" t="s">
        <v>179</v>
      </c>
      <c r="P2108" s="83">
        <v>41564.630937499998</v>
      </c>
      <c r="Q2108" s="81" t="s">
        <v>2018</v>
      </c>
      <c r="R2108" s="81"/>
      <c r="S2108" s="81"/>
      <c r="T2108" s="81" t="s">
        <v>2393</v>
      </c>
      <c r="U2108" s="83">
        <v>41564.630937499998</v>
      </c>
      <c r="V2108" s="85" t="s">
        <v>4244</v>
      </c>
      <c r="W2108" s="81"/>
      <c r="X2108" s="81"/>
      <c r="Y2108" s="84" t="s">
        <v>6059</v>
      </c>
    </row>
    <row r="2109" spans="1:25">
      <c r="A2109" s="66" t="s">
        <v>358</v>
      </c>
      <c r="B2109" s="66" t="s">
        <v>505</v>
      </c>
      <c r="C2109" s="67"/>
      <c r="D2109" s="68"/>
      <c r="E2109" s="69"/>
      <c r="F2109" s="70"/>
      <c r="G2109" s="67"/>
      <c r="H2109" s="71"/>
      <c r="I2109" s="72"/>
      <c r="J2109" s="72"/>
      <c r="K2109" s="36"/>
      <c r="L2109" s="79"/>
      <c r="M2109" s="79"/>
      <c r="N2109" s="74"/>
      <c r="O2109" s="81" t="s">
        <v>622</v>
      </c>
      <c r="P2109" s="83">
        <v>41564.711365740739</v>
      </c>
      <c r="Q2109" s="81" t="s">
        <v>681</v>
      </c>
      <c r="R2109" s="85" t="s">
        <v>2150</v>
      </c>
      <c r="S2109" s="81" t="s">
        <v>2338</v>
      </c>
      <c r="T2109" s="81" t="s">
        <v>2393</v>
      </c>
      <c r="U2109" s="83">
        <v>41564.711365740739</v>
      </c>
      <c r="V2109" s="85" t="s">
        <v>4245</v>
      </c>
      <c r="W2109" s="81"/>
      <c r="X2109" s="81"/>
      <c r="Y2109" s="84" t="s">
        <v>6060</v>
      </c>
    </row>
    <row r="2110" spans="1:25">
      <c r="A2110" s="66" t="s">
        <v>358</v>
      </c>
      <c r="B2110" s="66" t="s">
        <v>489</v>
      </c>
      <c r="C2110" s="67"/>
      <c r="D2110" s="68"/>
      <c r="E2110" s="69"/>
      <c r="F2110" s="70"/>
      <c r="G2110" s="67"/>
      <c r="H2110" s="71"/>
      <c r="I2110" s="72"/>
      <c r="J2110" s="72"/>
      <c r="K2110" s="36"/>
      <c r="L2110" s="79"/>
      <c r="M2110" s="79"/>
      <c r="N2110" s="74"/>
      <c r="O2110" s="81" t="s">
        <v>622</v>
      </c>
      <c r="P2110" s="83">
        <v>41564.711365740739</v>
      </c>
      <c r="Q2110" s="81" t="s">
        <v>681</v>
      </c>
      <c r="R2110" s="85" t="s">
        <v>2150</v>
      </c>
      <c r="S2110" s="81" t="s">
        <v>2338</v>
      </c>
      <c r="T2110" s="81" t="s">
        <v>2393</v>
      </c>
      <c r="U2110" s="83">
        <v>41564.711365740739</v>
      </c>
      <c r="V2110" s="85" t="s">
        <v>4245</v>
      </c>
      <c r="W2110" s="81"/>
      <c r="X2110" s="81"/>
      <c r="Y2110" s="84" t="s">
        <v>6060</v>
      </c>
    </row>
    <row r="2111" spans="1:25">
      <c r="A2111" s="66" t="s">
        <v>358</v>
      </c>
      <c r="B2111" s="66" t="s">
        <v>489</v>
      </c>
      <c r="C2111" s="67"/>
      <c r="D2111" s="68"/>
      <c r="E2111" s="69"/>
      <c r="F2111" s="70"/>
      <c r="G2111" s="67"/>
      <c r="H2111" s="71"/>
      <c r="I2111" s="72"/>
      <c r="J2111" s="72"/>
      <c r="K2111" s="36"/>
      <c r="L2111" s="79"/>
      <c r="M2111" s="79"/>
      <c r="N2111" s="74"/>
      <c r="O2111" s="81" t="s">
        <v>622</v>
      </c>
      <c r="P2111" s="83">
        <v>41564.712141203701</v>
      </c>
      <c r="Q2111" s="81" t="s">
        <v>676</v>
      </c>
      <c r="R2111" s="85" t="s">
        <v>2145</v>
      </c>
      <c r="S2111" s="81" t="s">
        <v>2338</v>
      </c>
      <c r="T2111" s="81" t="s">
        <v>2393</v>
      </c>
      <c r="U2111" s="83">
        <v>41564.712141203701</v>
      </c>
      <c r="V2111" s="85" t="s">
        <v>4246</v>
      </c>
      <c r="W2111" s="81"/>
      <c r="X2111" s="81"/>
      <c r="Y2111" s="84" t="s">
        <v>6061</v>
      </c>
    </row>
    <row r="2112" spans="1:25">
      <c r="A2112" s="66" t="s">
        <v>358</v>
      </c>
      <c r="B2112" s="66" t="s">
        <v>358</v>
      </c>
      <c r="C2112" s="67"/>
      <c r="D2112" s="68"/>
      <c r="E2112" s="69"/>
      <c r="F2112" s="70"/>
      <c r="G2112" s="67"/>
      <c r="H2112" s="71"/>
      <c r="I2112" s="72"/>
      <c r="J2112" s="72"/>
      <c r="K2112" s="36"/>
      <c r="L2112" s="79"/>
      <c r="M2112" s="79"/>
      <c r="N2112" s="74"/>
      <c r="O2112" s="81" t="s">
        <v>179</v>
      </c>
      <c r="P2112" s="83">
        <v>41564.713217592594</v>
      </c>
      <c r="Q2112" s="81" t="s">
        <v>2019</v>
      </c>
      <c r="R2112" s="81"/>
      <c r="S2112" s="81"/>
      <c r="T2112" s="81" t="s">
        <v>2393</v>
      </c>
      <c r="U2112" s="83">
        <v>41564.713217592594</v>
      </c>
      <c r="V2112" s="85" t="s">
        <v>4247</v>
      </c>
      <c r="W2112" s="81"/>
      <c r="X2112" s="81"/>
      <c r="Y2112" s="84" t="s">
        <v>6062</v>
      </c>
    </row>
    <row r="2113" spans="1:25">
      <c r="A2113" s="66" t="s">
        <v>358</v>
      </c>
      <c r="B2113" s="66" t="s">
        <v>358</v>
      </c>
      <c r="C2113" s="67"/>
      <c r="D2113" s="68"/>
      <c r="E2113" s="69"/>
      <c r="F2113" s="70"/>
      <c r="G2113" s="67"/>
      <c r="H2113" s="71"/>
      <c r="I2113" s="72"/>
      <c r="J2113" s="72"/>
      <c r="K2113" s="36"/>
      <c r="L2113" s="79"/>
      <c r="M2113" s="79"/>
      <c r="N2113" s="74"/>
      <c r="O2113" s="81" t="s">
        <v>179</v>
      </c>
      <c r="P2113" s="83">
        <v>41564.92759259259</v>
      </c>
      <c r="Q2113" s="81" t="s">
        <v>2020</v>
      </c>
      <c r="R2113" s="85" t="s">
        <v>2309</v>
      </c>
      <c r="S2113" s="81" t="s">
        <v>2363</v>
      </c>
      <c r="T2113" s="81" t="s">
        <v>2393</v>
      </c>
      <c r="U2113" s="83">
        <v>41564.92759259259</v>
      </c>
      <c r="V2113" s="85" t="s">
        <v>4248</v>
      </c>
      <c r="W2113" s="81"/>
      <c r="X2113" s="81"/>
      <c r="Y2113" s="84" t="s">
        <v>6063</v>
      </c>
    </row>
    <row r="2114" spans="1:25">
      <c r="A2114" s="66" t="s">
        <v>358</v>
      </c>
      <c r="B2114" s="66" t="s">
        <v>358</v>
      </c>
      <c r="C2114" s="67"/>
      <c r="D2114" s="68"/>
      <c r="E2114" s="69"/>
      <c r="F2114" s="70"/>
      <c r="G2114" s="67"/>
      <c r="H2114" s="71"/>
      <c r="I2114" s="72"/>
      <c r="J2114" s="72"/>
      <c r="K2114" s="36"/>
      <c r="L2114" s="79"/>
      <c r="M2114" s="79"/>
      <c r="N2114" s="74"/>
      <c r="O2114" s="81" t="s">
        <v>179</v>
      </c>
      <c r="P2114" s="83">
        <v>41564.93005787037</v>
      </c>
      <c r="Q2114" s="81" t="s">
        <v>2021</v>
      </c>
      <c r="R2114" s="85" t="s">
        <v>2310</v>
      </c>
      <c r="S2114" s="81" t="s">
        <v>2363</v>
      </c>
      <c r="T2114" s="81" t="s">
        <v>2553</v>
      </c>
      <c r="U2114" s="83">
        <v>41564.93005787037</v>
      </c>
      <c r="V2114" s="85" t="s">
        <v>4249</v>
      </c>
      <c r="W2114" s="81"/>
      <c r="X2114" s="81"/>
      <c r="Y2114" s="84" t="s">
        <v>6064</v>
      </c>
    </row>
    <row r="2115" spans="1:25">
      <c r="A2115" s="66" t="s">
        <v>358</v>
      </c>
      <c r="B2115" s="66" t="s">
        <v>489</v>
      </c>
      <c r="C2115" s="67"/>
      <c r="D2115" s="68"/>
      <c r="E2115" s="69"/>
      <c r="F2115" s="70"/>
      <c r="G2115" s="67"/>
      <c r="H2115" s="71"/>
      <c r="I2115" s="72"/>
      <c r="J2115" s="72"/>
      <c r="K2115" s="36"/>
      <c r="L2115" s="79"/>
      <c r="M2115" s="79"/>
      <c r="N2115" s="74"/>
      <c r="O2115" s="81" t="s">
        <v>622</v>
      </c>
      <c r="P2115" s="83">
        <v>41564.931215277778</v>
      </c>
      <c r="Q2115" s="81" t="s">
        <v>1808</v>
      </c>
      <c r="R2115" s="81"/>
      <c r="S2115" s="81"/>
      <c r="T2115" s="81" t="s">
        <v>2534</v>
      </c>
      <c r="U2115" s="83">
        <v>41564.931215277778</v>
      </c>
      <c r="V2115" s="85" t="s">
        <v>3947</v>
      </c>
      <c r="W2115" s="81"/>
      <c r="X2115" s="81"/>
      <c r="Y2115" s="84" t="s">
        <v>5762</v>
      </c>
    </row>
    <row r="2116" spans="1:25">
      <c r="A2116" s="66" t="s">
        <v>358</v>
      </c>
      <c r="B2116" s="66" t="s">
        <v>358</v>
      </c>
      <c r="C2116" s="67"/>
      <c r="D2116" s="68"/>
      <c r="E2116" s="69"/>
      <c r="F2116" s="70"/>
      <c r="G2116" s="67"/>
      <c r="H2116" s="71"/>
      <c r="I2116" s="72"/>
      <c r="J2116" s="72"/>
      <c r="K2116" s="36"/>
      <c r="L2116" s="79"/>
      <c r="M2116" s="79"/>
      <c r="N2116" s="74"/>
      <c r="O2116" s="81" t="s">
        <v>179</v>
      </c>
      <c r="P2116" s="83">
        <v>41564.937708333331</v>
      </c>
      <c r="Q2116" s="81" t="s">
        <v>2022</v>
      </c>
      <c r="R2116" s="85" t="s">
        <v>2311</v>
      </c>
      <c r="S2116" s="81" t="s">
        <v>2363</v>
      </c>
      <c r="T2116" s="81" t="s">
        <v>2395</v>
      </c>
      <c r="U2116" s="83">
        <v>41564.937708333331</v>
      </c>
      <c r="V2116" s="85" t="s">
        <v>4250</v>
      </c>
      <c r="W2116" s="81"/>
      <c r="X2116" s="81"/>
      <c r="Y2116" s="84" t="s">
        <v>6065</v>
      </c>
    </row>
    <row r="2117" spans="1:25">
      <c r="A2117" s="66" t="s">
        <v>358</v>
      </c>
      <c r="B2117" s="66" t="s">
        <v>358</v>
      </c>
      <c r="C2117" s="67"/>
      <c r="D2117" s="68"/>
      <c r="E2117" s="69"/>
      <c r="F2117" s="70"/>
      <c r="G2117" s="67"/>
      <c r="H2117" s="71"/>
      <c r="I2117" s="72"/>
      <c r="J2117" s="72"/>
      <c r="K2117" s="36"/>
      <c r="L2117" s="79"/>
      <c r="M2117" s="79"/>
      <c r="N2117" s="74"/>
      <c r="O2117" s="81" t="s">
        <v>179</v>
      </c>
      <c r="P2117" s="83">
        <v>41564.950277777774</v>
      </c>
      <c r="Q2117" s="81" t="s">
        <v>2023</v>
      </c>
      <c r="R2117" s="85" t="s">
        <v>2312</v>
      </c>
      <c r="S2117" s="81" t="s">
        <v>2363</v>
      </c>
      <c r="T2117" s="81" t="s">
        <v>2393</v>
      </c>
      <c r="U2117" s="83">
        <v>41564.950277777774</v>
      </c>
      <c r="V2117" s="85" t="s">
        <v>4251</v>
      </c>
      <c r="W2117" s="81"/>
      <c r="X2117" s="81"/>
      <c r="Y2117" s="84" t="s">
        <v>6066</v>
      </c>
    </row>
    <row r="2118" spans="1:25">
      <c r="A2118" s="66" t="s">
        <v>358</v>
      </c>
      <c r="B2118" s="66" t="s">
        <v>358</v>
      </c>
      <c r="C2118" s="67"/>
      <c r="D2118" s="68"/>
      <c r="E2118" s="69"/>
      <c r="F2118" s="70"/>
      <c r="G2118" s="67"/>
      <c r="H2118" s="71"/>
      <c r="I2118" s="72"/>
      <c r="J2118" s="72"/>
      <c r="K2118" s="36"/>
      <c r="L2118" s="79"/>
      <c r="M2118" s="79"/>
      <c r="N2118" s="74"/>
      <c r="O2118" s="81" t="s">
        <v>179</v>
      </c>
      <c r="P2118" s="83">
        <v>41564.952627314815</v>
      </c>
      <c r="Q2118" s="81" t="s">
        <v>2024</v>
      </c>
      <c r="R2118" s="85" t="s">
        <v>2313</v>
      </c>
      <c r="S2118" s="81" t="s">
        <v>2363</v>
      </c>
      <c r="T2118" s="81" t="s">
        <v>2393</v>
      </c>
      <c r="U2118" s="83">
        <v>41564.952627314815</v>
      </c>
      <c r="V2118" s="85" t="s">
        <v>4252</v>
      </c>
      <c r="W2118" s="81"/>
      <c r="X2118" s="81"/>
      <c r="Y2118" s="84" t="s">
        <v>6067</v>
      </c>
    </row>
    <row r="2119" spans="1:25">
      <c r="A2119" s="66" t="s">
        <v>358</v>
      </c>
      <c r="B2119" s="66" t="s">
        <v>358</v>
      </c>
      <c r="C2119" s="67"/>
      <c r="D2119" s="68"/>
      <c r="E2119" s="69"/>
      <c r="F2119" s="70"/>
      <c r="G2119" s="67"/>
      <c r="H2119" s="71"/>
      <c r="I2119" s="72"/>
      <c r="J2119" s="72"/>
      <c r="K2119" s="36"/>
      <c r="L2119" s="79"/>
      <c r="M2119" s="79"/>
      <c r="N2119" s="74"/>
      <c r="O2119" s="81" t="s">
        <v>179</v>
      </c>
      <c r="P2119" s="83">
        <v>41564.955358796295</v>
      </c>
      <c r="Q2119" s="81" t="s">
        <v>2025</v>
      </c>
      <c r="R2119" s="85" t="s">
        <v>2314</v>
      </c>
      <c r="S2119" s="81" t="s">
        <v>2363</v>
      </c>
      <c r="T2119" s="81" t="s">
        <v>2554</v>
      </c>
      <c r="U2119" s="83">
        <v>41564.955358796295</v>
      </c>
      <c r="V2119" s="85" t="s">
        <v>4253</v>
      </c>
      <c r="W2119" s="81"/>
      <c r="X2119" s="81"/>
      <c r="Y2119" s="84" t="s">
        <v>6068</v>
      </c>
    </row>
    <row r="2120" spans="1:25">
      <c r="A2120" s="66" t="s">
        <v>358</v>
      </c>
      <c r="B2120" s="66" t="s">
        <v>358</v>
      </c>
      <c r="C2120" s="67"/>
      <c r="D2120" s="68"/>
      <c r="E2120" s="69"/>
      <c r="F2120" s="70"/>
      <c r="G2120" s="67"/>
      <c r="H2120" s="71"/>
      <c r="I2120" s="72"/>
      <c r="J2120" s="72"/>
      <c r="K2120" s="36"/>
      <c r="L2120" s="79"/>
      <c r="M2120" s="79"/>
      <c r="N2120" s="74"/>
      <c r="O2120" s="81" t="s">
        <v>179</v>
      </c>
      <c r="P2120" s="83">
        <v>41566.009421296294</v>
      </c>
      <c r="Q2120" s="81" t="s">
        <v>2026</v>
      </c>
      <c r="R2120" s="85" t="s">
        <v>2315</v>
      </c>
      <c r="S2120" s="81" t="s">
        <v>2363</v>
      </c>
      <c r="T2120" s="81" t="s">
        <v>2393</v>
      </c>
      <c r="U2120" s="83">
        <v>41566.009421296294</v>
      </c>
      <c r="V2120" s="85" t="s">
        <v>4254</v>
      </c>
      <c r="W2120" s="81"/>
      <c r="X2120" s="81"/>
      <c r="Y2120" s="84" t="s">
        <v>6069</v>
      </c>
    </row>
    <row r="2121" spans="1:25">
      <c r="A2121" s="66" t="s">
        <v>358</v>
      </c>
      <c r="B2121" s="66" t="s">
        <v>358</v>
      </c>
      <c r="C2121" s="67"/>
      <c r="D2121" s="68"/>
      <c r="E2121" s="69"/>
      <c r="F2121" s="70"/>
      <c r="G2121" s="67"/>
      <c r="H2121" s="71"/>
      <c r="I2121" s="72"/>
      <c r="J2121" s="72"/>
      <c r="K2121" s="36"/>
      <c r="L2121" s="79"/>
      <c r="M2121" s="79"/>
      <c r="N2121" s="74"/>
      <c r="O2121" s="81" t="s">
        <v>179</v>
      </c>
      <c r="P2121" s="83">
        <v>41566.020497685182</v>
      </c>
      <c r="Q2121" s="81" t="s">
        <v>2027</v>
      </c>
      <c r="R2121" s="85" t="s">
        <v>2316</v>
      </c>
      <c r="S2121" s="81" t="s">
        <v>2363</v>
      </c>
      <c r="T2121" s="81" t="s">
        <v>2393</v>
      </c>
      <c r="U2121" s="83">
        <v>41566.020497685182</v>
      </c>
      <c r="V2121" s="85" t="s">
        <v>4255</v>
      </c>
      <c r="W2121" s="81"/>
      <c r="X2121" s="81"/>
      <c r="Y2121" s="84" t="s">
        <v>6070</v>
      </c>
    </row>
    <row r="2122" spans="1:25">
      <c r="A2122" s="66" t="s">
        <v>358</v>
      </c>
      <c r="B2122" s="66" t="s">
        <v>489</v>
      </c>
      <c r="C2122" s="67"/>
      <c r="D2122" s="68"/>
      <c r="E2122" s="69"/>
      <c r="F2122" s="70"/>
      <c r="G2122" s="67"/>
      <c r="H2122" s="71"/>
      <c r="I2122" s="72"/>
      <c r="J2122" s="72"/>
      <c r="K2122" s="36"/>
      <c r="L2122" s="79"/>
      <c r="M2122" s="79"/>
      <c r="N2122" s="74"/>
      <c r="O2122" s="81" t="s">
        <v>622</v>
      </c>
      <c r="P2122" s="83">
        <v>41566.504502314812</v>
      </c>
      <c r="Q2122" s="81" t="s">
        <v>837</v>
      </c>
      <c r="R2122" s="85" t="s">
        <v>2164</v>
      </c>
      <c r="S2122" s="81" t="s">
        <v>2338</v>
      </c>
      <c r="T2122" s="81" t="s">
        <v>2393</v>
      </c>
      <c r="U2122" s="83">
        <v>41566.504502314812</v>
      </c>
      <c r="V2122" s="85" t="s">
        <v>4256</v>
      </c>
      <c r="W2122" s="81"/>
      <c r="X2122" s="81"/>
      <c r="Y2122" s="84" t="s">
        <v>6071</v>
      </c>
    </row>
    <row r="2123" spans="1:25">
      <c r="A2123" s="66" t="s">
        <v>358</v>
      </c>
      <c r="B2123" s="66" t="s">
        <v>358</v>
      </c>
      <c r="C2123" s="67"/>
      <c r="D2123" s="68"/>
      <c r="E2123" s="69"/>
      <c r="F2123" s="70"/>
      <c r="G2123" s="67"/>
      <c r="H2123" s="71"/>
      <c r="I2123" s="72"/>
      <c r="J2123" s="72"/>
      <c r="K2123" s="36"/>
      <c r="L2123" s="79"/>
      <c r="M2123" s="79"/>
      <c r="N2123" s="74"/>
      <c r="O2123" s="81" t="s">
        <v>179</v>
      </c>
      <c r="P2123" s="83">
        <v>41566.505798611113</v>
      </c>
      <c r="Q2123" s="81" t="s">
        <v>2028</v>
      </c>
      <c r="R2123" s="81"/>
      <c r="S2123" s="81"/>
      <c r="T2123" s="81" t="s">
        <v>2393</v>
      </c>
      <c r="U2123" s="83">
        <v>41566.505798611113</v>
      </c>
      <c r="V2123" s="85" t="s">
        <v>4257</v>
      </c>
      <c r="W2123" s="81"/>
      <c r="X2123" s="81"/>
      <c r="Y2123" s="84" t="s">
        <v>6072</v>
      </c>
    </row>
    <row r="2124" spans="1:25">
      <c r="A2124" s="66" t="s">
        <v>358</v>
      </c>
      <c r="B2124" s="66" t="s">
        <v>358</v>
      </c>
      <c r="C2124" s="67"/>
      <c r="D2124" s="68"/>
      <c r="E2124" s="69"/>
      <c r="F2124" s="70"/>
      <c r="G2124" s="67"/>
      <c r="H2124" s="71"/>
      <c r="I2124" s="72"/>
      <c r="J2124" s="72"/>
      <c r="K2124" s="36"/>
      <c r="L2124" s="79"/>
      <c r="M2124" s="79"/>
      <c r="N2124" s="74"/>
      <c r="O2124" s="81" t="s">
        <v>179</v>
      </c>
      <c r="P2124" s="83">
        <v>41566.506574074076</v>
      </c>
      <c r="Q2124" s="81" t="s">
        <v>2029</v>
      </c>
      <c r="R2124" s="81"/>
      <c r="S2124" s="81"/>
      <c r="T2124" s="81" t="s">
        <v>2393</v>
      </c>
      <c r="U2124" s="83">
        <v>41566.506574074076</v>
      </c>
      <c r="V2124" s="85" t="s">
        <v>4258</v>
      </c>
      <c r="W2124" s="81"/>
      <c r="X2124" s="81"/>
      <c r="Y2124" s="84" t="s">
        <v>6073</v>
      </c>
    </row>
    <row r="2125" spans="1:25">
      <c r="A2125" s="66" t="s">
        <v>358</v>
      </c>
      <c r="B2125" s="66" t="s">
        <v>358</v>
      </c>
      <c r="C2125" s="67"/>
      <c r="D2125" s="68"/>
      <c r="E2125" s="69"/>
      <c r="F2125" s="70"/>
      <c r="G2125" s="67"/>
      <c r="H2125" s="71"/>
      <c r="I2125" s="72"/>
      <c r="J2125" s="72"/>
      <c r="K2125" s="36"/>
      <c r="L2125" s="79"/>
      <c r="M2125" s="79"/>
      <c r="N2125" s="74"/>
      <c r="O2125" s="81" t="s">
        <v>179</v>
      </c>
      <c r="P2125" s="83">
        <v>41566.517557870371</v>
      </c>
      <c r="Q2125" s="81" t="s">
        <v>2030</v>
      </c>
      <c r="R2125" s="81"/>
      <c r="S2125" s="81"/>
      <c r="T2125" s="81" t="s">
        <v>2393</v>
      </c>
      <c r="U2125" s="83">
        <v>41566.517557870371</v>
      </c>
      <c r="V2125" s="85" t="s">
        <v>4259</v>
      </c>
      <c r="W2125" s="81"/>
      <c r="X2125" s="81"/>
      <c r="Y2125" s="84" t="s">
        <v>6074</v>
      </c>
    </row>
    <row r="2126" spans="1:25">
      <c r="A2126" s="66" t="s">
        <v>358</v>
      </c>
      <c r="B2126" s="66" t="s">
        <v>358</v>
      </c>
      <c r="C2126" s="67"/>
      <c r="D2126" s="68"/>
      <c r="E2126" s="69"/>
      <c r="F2126" s="70"/>
      <c r="G2126" s="67"/>
      <c r="H2126" s="71"/>
      <c r="I2126" s="72"/>
      <c r="J2126" s="72"/>
      <c r="K2126" s="36"/>
      <c r="L2126" s="79"/>
      <c r="M2126" s="79"/>
      <c r="N2126" s="74"/>
      <c r="O2126" s="81" t="s">
        <v>179</v>
      </c>
      <c r="P2126" s="83">
        <v>41566.526284722226</v>
      </c>
      <c r="Q2126" s="81" t="s">
        <v>2031</v>
      </c>
      <c r="R2126" s="81"/>
      <c r="S2126" s="81"/>
      <c r="T2126" s="81" t="s">
        <v>2393</v>
      </c>
      <c r="U2126" s="83">
        <v>41566.526284722226</v>
      </c>
      <c r="V2126" s="85" t="s">
        <v>4260</v>
      </c>
      <c r="W2126" s="81"/>
      <c r="X2126" s="81"/>
      <c r="Y2126" s="84" t="s">
        <v>6075</v>
      </c>
    </row>
    <row r="2127" spans="1:25">
      <c r="A2127" s="66" t="s">
        <v>358</v>
      </c>
      <c r="B2127" s="66" t="s">
        <v>358</v>
      </c>
      <c r="C2127" s="67"/>
      <c r="D2127" s="68"/>
      <c r="E2127" s="69"/>
      <c r="F2127" s="70"/>
      <c r="G2127" s="67"/>
      <c r="H2127" s="71"/>
      <c r="I2127" s="72"/>
      <c r="J2127" s="72"/>
      <c r="K2127" s="36"/>
      <c r="L2127" s="79"/>
      <c r="M2127" s="79"/>
      <c r="N2127" s="74"/>
      <c r="O2127" s="81" t="s">
        <v>179</v>
      </c>
      <c r="P2127" s="83">
        <v>41566.529918981483</v>
      </c>
      <c r="Q2127" s="81" t="s">
        <v>2032</v>
      </c>
      <c r="R2127" s="85" t="s">
        <v>2297</v>
      </c>
      <c r="S2127" s="81" t="s">
        <v>2382</v>
      </c>
      <c r="T2127" s="81" t="s">
        <v>2393</v>
      </c>
      <c r="U2127" s="83">
        <v>41566.529918981483</v>
      </c>
      <c r="V2127" s="85" t="s">
        <v>4261</v>
      </c>
      <c r="W2127" s="81"/>
      <c r="X2127" s="81"/>
      <c r="Y2127" s="84" t="s">
        <v>6076</v>
      </c>
    </row>
    <row r="2128" spans="1:25">
      <c r="A2128" s="66" t="s">
        <v>358</v>
      </c>
      <c r="B2128" s="66" t="s">
        <v>358</v>
      </c>
      <c r="C2128" s="67"/>
      <c r="D2128" s="68"/>
      <c r="E2128" s="69"/>
      <c r="F2128" s="70"/>
      <c r="G2128" s="67"/>
      <c r="H2128" s="71"/>
      <c r="I2128" s="72"/>
      <c r="J2128" s="72"/>
      <c r="K2128" s="36"/>
      <c r="L2128" s="79"/>
      <c r="M2128" s="79"/>
      <c r="N2128" s="74"/>
      <c r="O2128" s="81" t="s">
        <v>179</v>
      </c>
      <c r="P2128" s="83">
        <v>41566.541273148148</v>
      </c>
      <c r="Q2128" s="81" t="s">
        <v>2033</v>
      </c>
      <c r="R2128" s="81"/>
      <c r="S2128" s="81"/>
      <c r="T2128" s="81" t="s">
        <v>2393</v>
      </c>
      <c r="U2128" s="83">
        <v>41566.541273148148</v>
      </c>
      <c r="V2128" s="85" t="s">
        <v>4262</v>
      </c>
      <c r="W2128" s="81"/>
      <c r="X2128" s="81"/>
      <c r="Y2128" s="84" t="s">
        <v>6077</v>
      </c>
    </row>
    <row r="2129" spans="1:25">
      <c r="A2129" s="66" t="s">
        <v>358</v>
      </c>
      <c r="B2129" s="66" t="s">
        <v>358</v>
      </c>
      <c r="C2129" s="67"/>
      <c r="D2129" s="68"/>
      <c r="E2129" s="69"/>
      <c r="F2129" s="70"/>
      <c r="G2129" s="67"/>
      <c r="H2129" s="71"/>
      <c r="I2129" s="72"/>
      <c r="J2129" s="72"/>
      <c r="K2129" s="36"/>
      <c r="L2129" s="79"/>
      <c r="M2129" s="79"/>
      <c r="N2129" s="74"/>
      <c r="O2129" s="81" t="s">
        <v>179</v>
      </c>
      <c r="P2129" s="83">
        <v>41566.587465277778</v>
      </c>
      <c r="Q2129" s="81" t="s">
        <v>2034</v>
      </c>
      <c r="R2129" s="85" t="s">
        <v>2317</v>
      </c>
      <c r="S2129" s="81" t="s">
        <v>2389</v>
      </c>
      <c r="T2129" s="81" t="s">
        <v>2393</v>
      </c>
      <c r="U2129" s="83">
        <v>41566.587465277778</v>
      </c>
      <c r="V2129" s="85" t="s">
        <v>4263</v>
      </c>
      <c r="W2129" s="81"/>
      <c r="X2129" s="81"/>
      <c r="Y2129" s="84" t="s">
        <v>6078</v>
      </c>
    </row>
    <row r="2130" spans="1:25">
      <c r="A2130" s="66" t="s">
        <v>358</v>
      </c>
      <c r="B2130" s="66" t="s">
        <v>358</v>
      </c>
      <c r="C2130" s="67"/>
      <c r="D2130" s="68"/>
      <c r="E2130" s="69"/>
      <c r="F2130" s="70"/>
      <c r="G2130" s="67"/>
      <c r="H2130" s="71"/>
      <c r="I2130" s="72"/>
      <c r="J2130" s="72"/>
      <c r="K2130" s="36"/>
      <c r="L2130" s="79"/>
      <c r="M2130" s="79"/>
      <c r="N2130" s="74"/>
      <c r="O2130" s="81" t="s">
        <v>179</v>
      </c>
      <c r="P2130" s="83">
        <v>41566.669849537036</v>
      </c>
      <c r="Q2130" s="81" t="s">
        <v>2035</v>
      </c>
      <c r="R2130" s="81"/>
      <c r="S2130" s="81"/>
      <c r="T2130" s="81" t="s">
        <v>2393</v>
      </c>
      <c r="U2130" s="83">
        <v>41566.669849537036</v>
      </c>
      <c r="V2130" s="85" t="s">
        <v>4264</v>
      </c>
      <c r="W2130" s="81"/>
      <c r="X2130" s="81"/>
      <c r="Y2130" s="84" t="s">
        <v>6079</v>
      </c>
    </row>
    <row r="2131" spans="1:25">
      <c r="A2131" s="66" t="s">
        <v>358</v>
      </c>
      <c r="B2131" s="66" t="s">
        <v>358</v>
      </c>
      <c r="C2131" s="67"/>
      <c r="D2131" s="68"/>
      <c r="E2131" s="69"/>
      <c r="F2131" s="70"/>
      <c r="G2131" s="67"/>
      <c r="H2131" s="71"/>
      <c r="I2131" s="72"/>
      <c r="J2131" s="72"/>
      <c r="K2131" s="36"/>
      <c r="L2131" s="79"/>
      <c r="M2131" s="79"/>
      <c r="N2131" s="74"/>
      <c r="O2131" s="81" t="s">
        <v>179</v>
      </c>
      <c r="P2131" s="83">
        <v>41566.720104166663</v>
      </c>
      <c r="Q2131" s="81" t="s">
        <v>2036</v>
      </c>
      <c r="R2131" s="81"/>
      <c r="S2131" s="81"/>
      <c r="T2131" s="81" t="s">
        <v>2393</v>
      </c>
      <c r="U2131" s="83">
        <v>41566.720104166663</v>
      </c>
      <c r="V2131" s="85" t="s">
        <v>4265</v>
      </c>
      <c r="W2131" s="81"/>
      <c r="X2131" s="81"/>
      <c r="Y2131" s="84" t="s">
        <v>6080</v>
      </c>
    </row>
    <row r="2132" spans="1:25">
      <c r="A2132" s="66" t="s">
        <v>358</v>
      </c>
      <c r="B2132" s="66" t="s">
        <v>358</v>
      </c>
      <c r="C2132" s="67"/>
      <c r="D2132" s="68"/>
      <c r="E2132" s="69"/>
      <c r="F2132" s="70"/>
      <c r="G2132" s="67"/>
      <c r="H2132" s="71"/>
      <c r="I2132" s="72"/>
      <c r="J2132" s="72"/>
      <c r="K2132" s="36"/>
      <c r="L2132" s="79"/>
      <c r="M2132" s="79"/>
      <c r="N2132" s="74"/>
      <c r="O2132" s="81" t="s">
        <v>179</v>
      </c>
      <c r="P2132" s="83">
        <v>41566.72148148148</v>
      </c>
      <c r="Q2132" s="81" t="s">
        <v>2037</v>
      </c>
      <c r="R2132" s="81"/>
      <c r="S2132" s="81"/>
      <c r="T2132" s="81" t="s">
        <v>2555</v>
      </c>
      <c r="U2132" s="83">
        <v>41566.72148148148</v>
      </c>
      <c r="V2132" s="85" t="s">
        <v>4266</v>
      </c>
      <c r="W2132" s="81"/>
      <c r="X2132" s="81"/>
      <c r="Y2132" s="84" t="s">
        <v>6081</v>
      </c>
    </row>
    <row r="2133" spans="1:25">
      <c r="A2133" s="66" t="s">
        <v>358</v>
      </c>
      <c r="B2133" s="66" t="s">
        <v>358</v>
      </c>
      <c r="C2133" s="67"/>
      <c r="D2133" s="68"/>
      <c r="E2133" s="69"/>
      <c r="F2133" s="70"/>
      <c r="G2133" s="67"/>
      <c r="H2133" s="71"/>
      <c r="I2133" s="72"/>
      <c r="J2133" s="72"/>
      <c r="K2133" s="36"/>
      <c r="L2133" s="79"/>
      <c r="M2133" s="79"/>
      <c r="N2133" s="74"/>
      <c r="O2133" s="81" t="s">
        <v>179</v>
      </c>
      <c r="P2133" s="83">
        <v>41566.722314814811</v>
      </c>
      <c r="Q2133" s="81" t="s">
        <v>2038</v>
      </c>
      <c r="R2133" s="81"/>
      <c r="S2133" s="81"/>
      <c r="T2133" s="81" t="s">
        <v>2393</v>
      </c>
      <c r="U2133" s="83">
        <v>41566.722314814811</v>
      </c>
      <c r="V2133" s="85" t="s">
        <v>4267</v>
      </c>
      <c r="W2133" s="81"/>
      <c r="X2133" s="81"/>
      <c r="Y2133" s="84" t="s">
        <v>6082</v>
      </c>
    </row>
    <row r="2134" spans="1:25">
      <c r="A2134" s="66" t="s">
        <v>358</v>
      </c>
      <c r="B2134" s="66" t="s">
        <v>358</v>
      </c>
      <c r="C2134" s="67"/>
      <c r="D2134" s="68"/>
      <c r="E2134" s="69"/>
      <c r="F2134" s="70"/>
      <c r="G2134" s="67"/>
      <c r="H2134" s="71"/>
      <c r="I2134" s="72"/>
      <c r="J2134" s="72"/>
      <c r="K2134" s="36"/>
      <c r="L2134" s="79"/>
      <c r="M2134" s="79"/>
      <c r="N2134" s="74"/>
      <c r="O2134" s="81" t="s">
        <v>179</v>
      </c>
      <c r="P2134" s="83">
        <v>41566.732870370368</v>
      </c>
      <c r="Q2134" s="81" t="s">
        <v>2039</v>
      </c>
      <c r="R2134" s="81"/>
      <c r="S2134" s="81"/>
      <c r="T2134" s="81" t="s">
        <v>2393</v>
      </c>
      <c r="U2134" s="83">
        <v>41566.732870370368</v>
      </c>
      <c r="V2134" s="85" t="s">
        <v>4268</v>
      </c>
      <c r="W2134" s="81"/>
      <c r="X2134" s="81"/>
      <c r="Y2134" s="84" t="s">
        <v>6083</v>
      </c>
    </row>
    <row r="2135" spans="1:25">
      <c r="A2135" s="66" t="s">
        <v>358</v>
      </c>
      <c r="B2135" s="66" t="s">
        <v>505</v>
      </c>
      <c r="C2135" s="67"/>
      <c r="D2135" s="68"/>
      <c r="E2135" s="69"/>
      <c r="F2135" s="70"/>
      <c r="G2135" s="67"/>
      <c r="H2135" s="71"/>
      <c r="I2135" s="72"/>
      <c r="J2135" s="72"/>
      <c r="K2135" s="36"/>
      <c r="L2135" s="79"/>
      <c r="M2135" s="79"/>
      <c r="N2135" s="74"/>
      <c r="O2135" s="81" t="s">
        <v>622</v>
      </c>
      <c r="P2135" s="83">
        <v>41566.759444444448</v>
      </c>
      <c r="Q2135" s="81" t="s">
        <v>963</v>
      </c>
      <c r="R2135" s="81"/>
      <c r="S2135" s="81"/>
      <c r="T2135" s="81" t="s">
        <v>2449</v>
      </c>
      <c r="U2135" s="83">
        <v>41566.759444444448</v>
      </c>
      <c r="V2135" s="85" t="s">
        <v>4269</v>
      </c>
      <c r="W2135" s="81"/>
      <c r="X2135" s="81"/>
      <c r="Y2135" s="84" t="s">
        <v>6084</v>
      </c>
    </row>
    <row r="2136" spans="1:25">
      <c r="A2136" s="66" t="s">
        <v>358</v>
      </c>
      <c r="B2136" s="66" t="s">
        <v>407</v>
      </c>
      <c r="C2136" s="67"/>
      <c r="D2136" s="68"/>
      <c r="E2136" s="69"/>
      <c r="F2136" s="70"/>
      <c r="G2136" s="67"/>
      <c r="H2136" s="71"/>
      <c r="I2136" s="72"/>
      <c r="J2136" s="72"/>
      <c r="K2136" s="36"/>
      <c r="L2136" s="79"/>
      <c r="M2136" s="79"/>
      <c r="N2136" s="74"/>
      <c r="O2136" s="81" t="s">
        <v>622</v>
      </c>
      <c r="P2136" s="83">
        <v>41566.759444444448</v>
      </c>
      <c r="Q2136" s="81" t="s">
        <v>963</v>
      </c>
      <c r="R2136" s="81"/>
      <c r="S2136" s="81"/>
      <c r="T2136" s="81" t="s">
        <v>2449</v>
      </c>
      <c r="U2136" s="83">
        <v>41566.759444444448</v>
      </c>
      <c r="V2136" s="85" t="s">
        <v>4269</v>
      </c>
      <c r="W2136" s="81"/>
      <c r="X2136" s="81"/>
      <c r="Y2136" s="84" t="s">
        <v>6084</v>
      </c>
    </row>
    <row r="2137" spans="1:25">
      <c r="A2137" s="66" t="s">
        <v>358</v>
      </c>
      <c r="B2137" s="66" t="s">
        <v>358</v>
      </c>
      <c r="C2137" s="67"/>
      <c r="D2137" s="68"/>
      <c r="E2137" s="69"/>
      <c r="F2137" s="70"/>
      <c r="G2137" s="67"/>
      <c r="H2137" s="71"/>
      <c r="I2137" s="72"/>
      <c r="J2137" s="72"/>
      <c r="K2137" s="36"/>
      <c r="L2137" s="79"/>
      <c r="M2137" s="79"/>
      <c r="N2137" s="74"/>
      <c r="O2137" s="81" t="s">
        <v>179</v>
      </c>
      <c r="P2137" s="83">
        <v>41566.784212962964</v>
      </c>
      <c r="Q2137" s="81" t="s">
        <v>2040</v>
      </c>
      <c r="R2137" s="85" t="s">
        <v>2251</v>
      </c>
      <c r="S2137" s="81" t="s">
        <v>2370</v>
      </c>
      <c r="T2137" s="81" t="s">
        <v>2393</v>
      </c>
      <c r="U2137" s="83">
        <v>41566.784212962964</v>
      </c>
      <c r="V2137" s="85" t="s">
        <v>4270</v>
      </c>
      <c r="W2137" s="81"/>
      <c r="X2137" s="81"/>
      <c r="Y2137" s="84" t="s">
        <v>6085</v>
      </c>
    </row>
    <row r="2138" spans="1:25">
      <c r="A2138" s="66" t="s">
        <v>423</v>
      </c>
      <c r="B2138" s="66" t="s">
        <v>358</v>
      </c>
      <c r="C2138" s="67"/>
      <c r="D2138" s="68"/>
      <c r="E2138" s="69"/>
      <c r="F2138" s="70"/>
      <c r="G2138" s="67"/>
      <c r="H2138" s="71"/>
      <c r="I2138" s="72"/>
      <c r="J2138" s="72"/>
      <c r="K2138" s="36"/>
      <c r="L2138" s="79"/>
      <c r="M2138" s="79"/>
      <c r="N2138" s="74"/>
      <c r="O2138" s="81" t="s">
        <v>622</v>
      </c>
      <c r="P2138" s="83">
        <v>41566.65792824074</v>
      </c>
      <c r="Q2138" s="81" t="s">
        <v>905</v>
      </c>
      <c r="R2138" s="81"/>
      <c r="S2138" s="81"/>
      <c r="T2138" s="81" t="s">
        <v>2393</v>
      </c>
      <c r="U2138" s="83">
        <v>41566.65792824074</v>
      </c>
      <c r="V2138" s="85" t="s">
        <v>4132</v>
      </c>
      <c r="W2138" s="81"/>
      <c r="X2138" s="81"/>
      <c r="Y2138" s="84" t="s">
        <v>5947</v>
      </c>
    </row>
    <row r="2139" spans="1:25">
      <c r="A2139" s="66" t="s">
        <v>423</v>
      </c>
      <c r="B2139" s="66" t="s">
        <v>358</v>
      </c>
      <c r="C2139" s="67"/>
      <c r="D2139" s="68"/>
      <c r="E2139" s="69"/>
      <c r="F2139" s="70"/>
      <c r="G2139" s="67"/>
      <c r="H2139" s="71"/>
      <c r="I2139" s="72"/>
      <c r="J2139" s="72"/>
      <c r="K2139" s="36"/>
      <c r="L2139" s="79"/>
      <c r="M2139" s="79"/>
      <c r="N2139" s="74"/>
      <c r="O2139" s="81" t="s">
        <v>622</v>
      </c>
      <c r="P2139" s="83">
        <v>41566.660439814812</v>
      </c>
      <c r="Q2139" s="81" t="s">
        <v>1873</v>
      </c>
      <c r="R2139" s="85" t="s">
        <v>2297</v>
      </c>
      <c r="S2139" s="81" t="s">
        <v>2382</v>
      </c>
      <c r="T2139" s="81" t="s">
        <v>2393</v>
      </c>
      <c r="U2139" s="83">
        <v>41566.660439814812</v>
      </c>
      <c r="V2139" s="85" t="s">
        <v>4271</v>
      </c>
      <c r="W2139" s="81"/>
      <c r="X2139" s="81"/>
      <c r="Y2139" s="84" t="s">
        <v>6086</v>
      </c>
    </row>
    <row r="2140" spans="1:25">
      <c r="A2140" s="66" t="s">
        <v>423</v>
      </c>
      <c r="B2140" s="66" t="s">
        <v>358</v>
      </c>
      <c r="C2140" s="67"/>
      <c r="D2140" s="68"/>
      <c r="E2140" s="69"/>
      <c r="F2140" s="70"/>
      <c r="G2140" s="67"/>
      <c r="H2140" s="71"/>
      <c r="I2140" s="72"/>
      <c r="J2140" s="72"/>
      <c r="K2140" s="36"/>
      <c r="L2140" s="79"/>
      <c r="M2140" s="79"/>
      <c r="N2140" s="74"/>
      <c r="O2140" s="81" t="s">
        <v>622</v>
      </c>
      <c r="P2140" s="83">
        <v>41566.661377314813</v>
      </c>
      <c r="Q2140" s="81" t="s">
        <v>2041</v>
      </c>
      <c r="R2140" s="81"/>
      <c r="S2140" s="81"/>
      <c r="T2140" s="81" t="s">
        <v>2393</v>
      </c>
      <c r="U2140" s="83">
        <v>41566.661377314813</v>
      </c>
      <c r="V2140" s="85" t="s">
        <v>4272</v>
      </c>
      <c r="W2140" s="81"/>
      <c r="X2140" s="81"/>
      <c r="Y2140" s="84" t="s">
        <v>6087</v>
      </c>
    </row>
    <row r="2141" spans="1:25">
      <c r="A2141" s="66" t="s">
        <v>502</v>
      </c>
      <c r="B2141" s="66" t="s">
        <v>358</v>
      </c>
      <c r="C2141" s="67"/>
      <c r="D2141" s="68"/>
      <c r="E2141" s="69"/>
      <c r="F2141" s="70"/>
      <c r="G2141" s="67"/>
      <c r="H2141" s="71"/>
      <c r="I2141" s="72"/>
      <c r="J2141" s="72"/>
      <c r="K2141" s="36"/>
      <c r="L2141" s="79"/>
      <c r="M2141" s="79"/>
      <c r="N2141" s="74"/>
      <c r="O2141" s="81" t="s">
        <v>622</v>
      </c>
      <c r="P2141" s="83">
        <v>41566.559351851851</v>
      </c>
      <c r="Q2141" s="81" t="s">
        <v>1873</v>
      </c>
      <c r="R2141" s="85" t="s">
        <v>2297</v>
      </c>
      <c r="S2141" s="81" t="s">
        <v>2382</v>
      </c>
      <c r="T2141" s="81" t="s">
        <v>2393</v>
      </c>
      <c r="U2141" s="83">
        <v>41566.559351851851</v>
      </c>
      <c r="V2141" s="85" t="s">
        <v>4273</v>
      </c>
      <c r="W2141" s="81"/>
      <c r="X2141" s="81"/>
      <c r="Y2141" s="84" t="s">
        <v>6088</v>
      </c>
    </row>
    <row r="2142" spans="1:25">
      <c r="A2142" s="66" t="s">
        <v>502</v>
      </c>
      <c r="B2142" s="66" t="s">
        <v>358</v>
      </c>
      <c r="C2142" s="67"/>
      <c r="D2142" s="68"/>
      <c r="E2142" s="69"/>
      <c r="F2142" s="70"/>
      <c r="G2142" s="67"/>
      <c r="H2142" s="71"/>
      <c r="I2142" s="72"/>
      <c r="J2142" s="72"/>
      <c r="K2142" s="36"/>
      <c r="L2142" s="79"/>
      <c r="M2142" s="79"/>
      <c r="N2142" s="74"/>
      <c r="O2142" s="81" t="s">
        <v>622</v>
      </c>
      <c r="P2142" s="83">
        <v>41566.786574074074</v>
      </c>
      <c r="Q2142" s="81" t="s">
        <v>1388</v>
      </c>
      <c r="R2142" s="85" t="s">
        <v>2251</v>
      </c>
      <c r="S2142" s="81" t="s">
        <v>2370</v>
      </c>
      <c r="T2142" s="81" t="s">
        <v>2393</v>
      </c>
      <c r="U2142" s="83">
        <v>41566.786574074074</v>
      </c>
      <c r="V2142" s="85" t="s">
        <v>4274</v>
      </c>
      <c r="W2142" s="81"/>
      <c r="X2142" s="81"/>
      <c r="Y2142" s="84" t="s">
        <v>6089</v>
      </c>
    </row>
    <row r="2143" spans="1:25">
      <c r="A2143" s="66" t="s">
        <v>407</v>
      </c>
      <c r="B2143" s="66" t="s">
        <v>552</v>
      </c>
      <c r="C2143" s="67"/>
      <c r="D2143" s="68"/>
      <c r="E2143" s="69"/>
      <c r="F2143" s="70"/>
      <c r="G2143" s="67"/>
      <c r="H2143" s="71"/>
      <c r="I2143" s="72"/>
      <c r="J2143" s="72"/>
      <c r="K2143" s="36"/>
      <c r="L2143" s="79"/>
      <c r="M2143" s="79"/>
      <c r="N2143" s="74"/>
      <c r="O2143" s="81" t="s">
        <v>622</v>
      </c>
      <c r="P2143" s="83">
        <v>41563.170486111114</v>
      </c>
      <c r="Q2143" s="81" t="s">
        <v>1088</v>
      </c>
      <c r="R2143" s="81"/>
      <c r="S2143" s="81"/>
      <c r="T2143" s="81" t="s">
        <v>2393</v>
      </c>
      <c r="U2143" s="83">
        <v>41563.170486111114</v>
      </c>
      <c r="V2143" s="85" t="s">
        <v>3085</v>
      </c>
      <c r="W2143" s="81"/>
      <c r="X2143" s="81"/>
      <c r="Y2143" s="84" t="s">
        <v>4900</v>
      </c>
    </row>
    <row r="2144" spans="1:25">
      <c r="A2144" s="66" t="s">
        <v>407</v>
      </c>
      <c r="B2144" s="66" t="s">
        <v>552</v>
      </c>
      <c r="C2144" s="67"/>
      <c r="D2144" s="68"/>
      <c r="E2144" s="69"/>
      <c r="F2144" s="70"/>
      <c r="G2144" s="67"/>
      <c r="H2144" s="71"/>
      <c r="I2144" s="72"/>
      <c r="J2144" s="72"/>
      <c r="K2144" s="36"/>
      <c r="L2144" s="79"/>
      <c r="M2144" s="79"/>
      <c r="N2144" s="74"/>
      <c r="O2144" s="81" t="s">
        <v>622</v>
      </c>
      <c r="P2144" s="83">
        <v>41563.173692129632</v>
      </c>
      <c r="Q2144" s="81" t="s">
        <v>2042</v>
      </c>
      <c r="R2144" s="81"/>
      <c r="S2144" s="81"/>
      <c r="T2144" s="81" t="s">
        <v>2395</v>
      </c>
      <c r="U2144" s="83">
        <v>41563.173692129632</v>
      </c>
      <c r="V2144" s="85" t="s">
        <v>4275</v>
      </c>
      <c r="W2144" s="81"/>
      <c r="X2144" s="81"/>
      <c r="Y2144" s="84" t="s">
        <v>6090</v>
      </c>
    </row>
    <row r="2145" spans="1:25">
      <c r="A2145" s="66" t="s">
        <v>407</v>
      </c>
      <c r="B2145" s="66" t="s">
        <v>552</v>
      </c>
      <c r="C2145" s="67"/>
      <c r="D2145" s="68"/>
      <c r="E2145" s="69"/>
      <c r="F2145" s="70"/>
      <c r="G2145" s="67"/>
      <c r="H2145" s="71"/>
      <c r="I2145" s="72"/>
      <c r="J2145" s="72"/>
      <c r="K2145" s="36"/>
      <c r="L2145" s="79"/>
      <c r="M2145" s="79"/>
      <c r="N2145" s="74"/>
      <c r="O2145" s="81" t="s">
        <v>622</v>
      </c>
      <c r="P2145" s="83">
        <v>41563.533773148149</v>
      </c>
      <c r="Q2145" s="81" t="s">
        <v>2043</v>
      </c>
      <c r="R2145" s="81"/>
      <c r="S2145" s="81"/>
      <c r="T2145" s="81" t="s">
        <v>2397</v>
      </c>
      <c r="U2145" s="83">
        <v>41563.533773148149</v>
      </c>
      <c r="V2145" s="85" t="s">
        <v>4276</v>
      </c>
      <c r="W2145" s="81"/>
      <c r="X2145" s="81"/>
      <c r="Y2145" s="84" t="s">
        <v>6091</v>
      </c>
    </row>
    <row r="2146" spans="1:25">
      <c r="A2146" s="66" t="s">
        <v>407</v>
      </c>
      <c r="B2146" s="66" t="s">
        <v>552</v>
      </c>
      <c r="C2146" s="67"/>
      <c r="D2146" s="68"/>
      <c r="E2146" s="69"/>
      <c r="F2146" s="70"/>
      <c r="G2146" s="67"/>
      <c r="H2146" s="71"/>
      <c r="I2146" s="72"/>
      <c r="J2146" s="72"/>
      <c r="K2146" s="36"/>
      <c r="L2146" s="79"/>
      <c r="M2146" s="79"/>
      <c r="N2146" s="74"/>
      <c r="O2146" s="81" t="s">
        <v>622</v>
      </c>
      <c r="P2146" s="83">
        <v>41563.54650462963</v>
      </c>
      <c r="Q2146" s="81" t="s">
        <v>2044</v>
      </c>
      <c r="R2146" s="81"/>
      <c r="S2146" s="81"/>
      <c r="T2146" s="81" t="s">
        <v>2556</v>
      </c>
      <c r="U2146" s="83">
        <v>41563.54650462963</v>
      </c>
      <c r="V2146" s="85" t="s">
        <v>4277</v>
      </c>
      <c r="W2146" s="81"/>
      <c r="X2146" s="81"/>
      <c r="Y2146" s="84" t="s">
        <v>6092</v>
      </c>
    </row>
    <row r="2147" spans="1:25">
      <c r="A2147" s="66" t="s">
        <v>407</v>
      </c>
      <c r="B2147" s="66" t="s">
        <v>552</v>
      </c>
      <c r="C2147" s="67"/>
      <c r="D2147" s="68"/>
      <c r="E2147" s="69"/>
      <c r="F2147" s="70"/>
      <c r="G2147" s="67"/>
      <c r="H2147" s="71"/>
      <c r="I2147" s="72"/>
      <c r="J2147" s="72"/>
      <c r="K2147" s="36"/>
      <c r="L2147" s="79"/>
      <c r="M2147" s="79"/>
      <c r="N2147" s="74"/>
      <c r="O2147" s="81" t="s">
        <v>622</v>
      </c>
      <c r="P2147" s="83">
        <v>41563.595486111109</v>
      </c>
      <c r="Q2147" s="81" t="s">
        <v>2045</v>
      </c>
      <c r="R2147" s="81"/>
      <c r="S2147" s="81"/>
      <c r="T2147" s="81" t="s">
        <v>2454</v>
      </c>
      <c r="U2147" s="83">
        <v>41563.595486111109</v>
      </c>
      <c r="V2147" s="85" t="s">
        <v>4278</v>
      </c>
      <c r="W2147" s="81"/>
      <c r="X2147" s="81"/>
      <c r="Y2147" s="84" t="s">
        <v>6093</v>
      </c>
    </row>
    <row r="2148" spans="1:25">
      <c r="A2148" s="66" t="s">
        <v>407</v>
      </c>
      <c r="B2148" s="66" t="s">
        <v>552</v>
      </c>
      <c r="C2148" s="67"/>
      <c r="D2148" s="68"/>
      <c r="E2148" s="69"/>
      <c r="F2148" s="70"/>
      <c r="G2148" s="67"/>
      <c r="H2148" s="71"/>
      <c r="I2148" s="72"/>
      <c r="J2148" s="72"/>
      <c r="K2148" s="36"/>
      <c r="L2148" s="79"/>
      <c r="M2148" s="79"/>
      <c r="N2148" s="74"/>
      <c r="O2148" s="81" t="s">
        <v>622</v>
      </c>
      <c r="P2148" s="83">
        <v>41563.603518518517</v>
      </c>
      <c r="Q2148" s="81" t="s">
        <v>2046</v>
      </c>
      <c r="R2148" s="81"/>
      <c r="S2148" s="81"/>
      <c r="T2148" s="81" t="s">
        <v>2395</v>
      </c>
      <c r="U2148" s="83">
        <v>41563.603518518517</v>
      </c>
      <c r="V2148" s="85" t="s">
        <v>4279</v>
      </c>
      <c r="W2148" s="81"/>
      <c r="X2148" s="81"/>
      <c r="Y2148" s="84" t="s">
        <v>6094</v>
      </c>
    </row>
    <row r="2149" spans="1:25">
      <c r="A2149" s="66" t="s">
        <v>407</v>
      </c>
      <c r="B2149" s="66" t="s">
        <v>552</v>
      </c>
      <c r="C2149" s="67"/>
      <c r="D2149" s="68"/>
      <c r="E2149" s="69"/>
      <c r="F2149" s="70"/>
      <c r="G2149" s="67"/>
      <c r="H2149" s="71"/>
      <c r="I2149" s="72"/>
      <c r="J2149" s="72"/>
      <c r="K2149" s="36"/>
      <c r="L2149" s="79"/>
      <c r="M2149" s="79"/>
      <c r="N2149" s="74"/>
      <c r="O2149" s="81" t="s">
        <v>622</v>
      </c>
      <c r="P2149" s="83">
        <v>41563.621145833335</v>
      </c>
      <c r="Q2149" s="81" t="s">
        <v>2047</v>
      </c>
      <c r="R2149" s="81"/>
      <c r="S2149" s="81"/>
      <c r="T2149" s="81" t="s">
        <v>2395</v>
      </c>
      <c r="U2149" s="83">
        <v>41563.621145833335</v>
      </c>
      <c r="V2149" s="85" t="s">
        <v>4280</v>
      </c>
      <c r="W2149" s="81"/>
      <c r="X2149" s="81"/>
      <c r="Y2149" s="84" t="s">
        <v>6095</v>
      </c>
    </row>
    <row r="2150" spans="1:25">
      <c r="A2150" s="66" t="s">
        <v>407</v>
      </c>
      <c r="B2150" s="66" t="s">
        <v>552</v>
      </c>
      <c r="C2150" s="67"/>
      <c r="D2150" s="68"/>
      <c r="E2150" s="69"/>
      <c r="F2150" s="70"/>
      <c r="G2150" s="67"/>
      <c r="H2150" s="71"/>
      <c r="I2150" s="72"/>
      <c r="J2150" s="72"/>
      <c r="K2150" s="36"/>
      <c r="L2150" s="79"/>
      <c r="M2150" s="79"/>
      <c r="N2150" s="74"/>
      <c r="O2150" s="81" t="s">
        <v>622</v>
      </c>
      <c r="P2150" s="83">
        <v>41564.633240740739</v>
      </c>
      <c r="Q2150" s="81" t="s">
        <v>2048</v>
      </c>
      <c r="R2150" s="81"/>
      <c r="S2150" s="81"/>
      <c r="T2150" s="81" t="s">
        <v>2397</v>
      </c>
      <c r="U2150" s="83">
        <v>41564.633240740739</v>
      </c>
      <c r="V2150" s="85" t="s">
        <v>4281</v>
      </c>
      <c r="W2150" s="81"/>
      <c r="X2150" s="81"/>
      <c r="Y2150" s="84" t="s">
        <v>6096</v>
      </c>
    </row>
    <row r="2151" spans="1:25">
      <c r="A2151" s="66" t="s">
        <v>407</v>
      </c>
      <c r="B2151" s="66" t="s">
        <v>552</v>
      </c>
      <c r="C2151" s="67"/>
      <c r="D2151" s="68"/>
      <c r="E2151" s="69"/>
      <c r="F2151" s="70"/>
      <c r="G2151" s="67"/>
      <c r="H2151" s="71"/>
      <c r="I2151" s="72"/>
      <c r="J2151" s="72"/>
      <c r="K2151" s="36"/>
      <c r="L2151" s="79"/>
      <c r="M2151" s="79"/>
      <c r="N2151" s="74"/>
      <c r="O2151" s="81" t="s">
        <v>622</v>
      </c>
      <c r="P2151" s="83">
        <v>41566.769675925927</v>
      </c>
      <c r="Q2151" s="81" t="s">
        <v>2049</v>
      </c>
      <c r="R2151" s="81"/>
      <c r="S2151" s="81"/>
      <c r="T2151" s="81" t="s">
        <v>2529</v>
      </c>
      <c r="U2151" s="83">
        <v>41566.769675925927</v>
      </c>
      <c r="V2151" s="85" t="s">
        <v>4282</v>
      </c>
      <c r="W2151" s="81"/>
      <c r="X2151" s="81"/>
      <c r="Y2151" s="84" t="s">
        <v>6097</v>
      </c>
    </row>
    <row r="2152" spans="1:25">
      <c r="A2152" s="66" t="s">
        <v>502</v>
      </c>
      <c r="B2152" s="66" t="s">
        <v>552</v>
      </c>
      <c r="C2152" s="67"/>
      <c r="D2152" s="68"/>
      <c r="E2152" s="69"/>
      <c r="F2152" s="70"/>
      <c r="G2152" s="67"/>
      <c r="H2152" s="71"/>
      <c r="I2152" s="72"/>
      <c r="J2152" s="72"/>
      <c r="K2152" s="36"/>
      <c r="L2152" s="79"/>
      <c r="M2152" s="79"/>
      <c r="N2152" s="74"/>
      <c r="O2152" s="81" t="s">
        <v>622</v>
      </c>
      <c r="P2152" s="83">
        <v>41566.788564814815</v>
      </c>
      <c r="Q2152" s="81" t="s">
        <v>2050</v>
      </c>
      <c r="R2152" s="81"/>
      <c r="S2152" s="81"/>
      <c r="T2152" s="81" t="s">
        <v>2395</v>
      </c>
      <c r="U2152" s="83">
        <v>41566.788564814815</v>
      </c>
      <c r="V2152" s="85" t="s">
        <v>4283</v>
      </c>
      <c r="W2152" s="81"/>
      <c r="X2152" s="81"/>
      <c r="Y2152" s="84" t="s">
        <v>6098</v>
      </c>
    </row>
    <row r="2153" spans="1:25">
      <c r="A2153" s="66" t="s">
        <v>407</v>
      </c>
      <c r="B2153" s="66" t="s">
        <v>407</v>
      </c>
      <c r="C2153" s="67"/>
      <c r="D2153" s="68"/>
      <c r="E2153" s="69"/>
      <c r="F2153" s="70"/>
      <c r="G2153" s="67"/>
      <c r="H2153" s="71"/>
      <c r="I2153" s="72"/>
      <c r="J2153" s="72"/>
      <c r="K2153" s="36"/>
      <c r="L2153" s="79"/>
      <c r="M2153" s="79"/>
      <c r="N2153" s="74"/>
      <c r="O2153" s="81" t="s">
        <v>179</v>
      </c>
      <c r="P2153" s="83">
        <v>41563.819907407407</v>
      </c>
      <c r="Q2153" s="81" t="s">
        <v>2051</v>
      </c>
      <c r="R2153" s="81"/>
      <c r="S2153" s="81"/>
      <c r="T2153" s="81" t="s">
        <v>2393</v>
      </c>
      <c r="U2153" s="83">
        <v>41563.819907407407</v>
      </c>
      <c r="V2153" s="85" t="s">
        <v>4284</v>
      </c>
      <c r="W2153" s="81"/>
      <c r="X2153" s="81"/>
      <c r="Y2153" s="84" t="s">
        <v>6099</v>
      </c>
    </row>
    <row r="2154" spans="1:25">
      <c r="A2154" s="66" t="s">
        <v>407</v>
      </c>
      <c r="B2154" s="66" t="s">
        <v>407</v>
      </c>
      <c r="C2154" s="67"/>
      <c r="D2154" s="68"/>
      <c r="E2154" s="69"/>
      <c r="F2154" s="70"/>
      <c r="G2154" s="67"/>
      <c r="H2154" s="71"/>
      <c r="I2154" s="72"/>
      <c r="J2154" s="72"/>
      <c r="K2154" s="36"/>
      <c r="L2154" s="79"/>
      <c r="M2154" s="79"/>
      <c r="N2154" s="74"/>
      <c r="O2154" s="81" t="s">
        <v>179</v>
      </c>
      <c r="P2154" s="83">
        <v>41563.85324074074</v>
      </c>
      <c r="Q2154" s="81" t="s">
        <v>2052</v>
      </c>
      <c r="R2154" s="81"/>
      <c r="S2154" s="81"/>
      <c r="T2154" s="81" t="s">
        <v>2397</v>
      </c>
      <c r="U2154" s="83">
        <v>41563.85324074074</v>
      </c>
      <c r="V2154" s="85" t="s">
        <v>4285</v>
      </c>
      <c r="W2154" s="81"/>
      <c r="X2154" s="81"/>
      <c r="Y2154" s="84" t="s">
        <v>6100</v>
      </c>
    </row>
    <row r="2155" spans="1:25">
      <c r="A2155" s="66" t="s">
        <v>407</v>
      </c>
      <c r="B2155" s="66" t="s">
        <v>407</v>
      </c>
      <c r="C2155" s="67"/>
      <c r="D2155" s="68"/>
      <c r="E2155" s="69"/>
      <c r="F2155" s="70"/>
      <c r="G2155" s="67"/>
      <c r="H2155" s="71"/>
      <c r="I2155" s="72"/>
      <c r="J2155" s="72"/>
      <c r="K2155" s="36"/>
      <c r="L2155" s="79"/>
      <c r="M2155" s="79"/>
      <c r="N2155" s="74"/>
      <c r="O2155" s="81" t="s">
        <v>179</v>
      </c>
      <c r="P2155" s="83">
        <v>41563.853402777779</v>
      </c>
      <c r="Q2155" s="81" t="s">
        <v>2053</v>
      </c>
      <c r="R2155" s="81"/>
      <c r="S2155" s="81"/>
      <c r="T2155" s="81" t="s">
        <v>2395</v>
      </c>
      <c r="U2155" s="83">
        <v>41563.853402777779</v>
      </c>
      <c r="V2155" s="85" t="s">
        <v>4286</v>
      </c>
      <c r="W2155" s="81"/>
      <c r="X2155" s="81"/>
      <c r="Y2155" s="84" t="s">
        <v>6101</v>
      </c>
    </row>
    <row r="2156" spans="1:25">
      <c r="A2156" s="66" t="s">
        <v>407</v>
      </c>
      <c r="B2156" s="66" t="s">
        <v>407</v>
      </c>
      <c r="C2156" s="67"/>
      <c r="D2156" s="68"/>
      <c r="E2156" s="69"/>
      <c r="F2156" s="70"/>
      <c r="G2156" s="67"/>
      <c r="H2156" s="71"/>
      <c r="I2156" s="72"/>
      <c r="J2156" s="72"/>
      <c r="K2156" s="36"/>
      <c r="L2156" s="79"/>
      <c r="M2156" s="79"/>
      <c r="N2156" s="74"/>
      <c r="O2156" s="81" t="s">
        <v>179</v>
      </c>
      <c r="P2156" s="83">
        <v>41564.180902777778</v>
      </c>
      <c r="Q2156" s="81" t="s">
        <v>2054</v>
      </c>
      <c r="R2156" s="85" t="s">
        <v>2143</v>
      </c>
      <c r="S2156" s="81" t="s">
        <v>2336</v>
      </c>
      <c r="T2156" s="81" t="s">
        <v>2397</v>
      </c>
      <c r="U2156" s="83">
        <v>41564.180902777778</v>
      </c>
      <c r="V2156" s="85" t="s">
        <v>4287</v>
      </c>
      <c r="W2156" s="81"/>
      <c r="X2156" s="81"/>
      <c r="Y2156" s="84" t="s">
        <v>6102</v>
      </c>
    </row>
    <row r="2157" spans="1:25">
      <c r="A2157" s="66" t="s">
        <v>407</v>
      </c>
      <c r="B2157" s="66" t="s">
        <v>407</v>
      </c>
      <c r="C2157" s="67"/>
      <c r="D2157" s="68"/>
      <c r="E2157" s="69"/>
      <c r="F2157" s="70"/>
      <c r="G2157" s="67"/>
      <c r="H2157" s="71"/>
      <c r="I2157" s="72"/>
      <c r="J2157" s="72"/>
      <c r="K2157" s="36"/>
      <c r="L2157" s="79"/>
      <c r="M2157" s="79"/>
      <c r="N2157" s="74"/>
      <c r="O2157" s="81" t="s">
        <v>179</v>
      </c>
      <c r="P2157" s="83">
        <v>41564.627187500002</v>
      </c>
      <c r="Q2157" s="81" t="s">
        <v>2055</v>
      </c>
      <c r="R2157" s="81"/>
      <c r="S2157" s="81"/>
      <c r="T2157" s="81" t="s">
        <v>2397</v>
      </c>
      <c r="U2157" s="83">
        <v>41564.627187500002</v>
      </c>
      <c r="V2157" s="85" t="s">
        <v>4288</v>
      </c>
      <c r="W2157" s="81"/>
      <c r="X2157" s="81"/>
      <c r="Y2157" s="84" t="s">
        <v>6103</v>
      </c>
    </row>
    <row r="2158" spans="1:25">
      <c r="A2158" s="66" t="s">
        <v>407</v>
      </c>
      <c r="B2158" s="66" t="s">
        <v>407</v>
      </c>
      <c r="C2158" s="67"/>
      <c r="D2158" s="68"/>
      <c r="E2158" s="69"/>
      <c r="F2158" s="70"/>
      <c r="G2158" s="67"/>
      <c r="H2158" s="71"/>
      <c r="I2158" s="72"/>
      <c r="J2158" s="72"/>
      <c r="K2158" s="36"/>
      <c r="L2158" s="79"/>
      <c r="M2158" s="79"/>
      <c r="N2158" s="74"/>
      <c r="O2158" s="81" t="s">
        <v>179</v>
      </c>
      <c r="P2158" s="83">
        <v>41565.630844907406</v>
      </c>
      <c r="Q2158" s="81" t="s">
        <v>2056</v>
      </c>
      <c r="R2158" s="81"/>
      <c r="S2158" s="81"/>
      <c r="T2158" s="81" t="s">
        <v>2397</v>
      </c>
      <c r="U2158" s="83">
        <v>41565.630844907406</v>
      </c>
      <c r="V2158" s="85" t="s">
        <v>4289</v>
      </c>
      <c r="W2158" s="81"/>
      <c r="X2158" s="81"/>
      <c r="Y2158" s="84" t="s">
        <v>6104</v>
      </c>
    </row>
    <row r="2159" spans="1:25">
      <c r="A2159" s="66" t="s">
        <v>407</v>
      </c>
      <c r="B2159" s="66" t="s">
        <v>407</v>
      </c>
      <c r="C2159" s="67"/>
      <c r="D2159" s="68"/>
      <c r="E2159" s="69"/>
      <c r="F2159" s="70"/>
      <c r="G2159" s="67"/>
      <c r="H2159" s="71"/>
      <c r="I2159" s="72"/>
      <c r="J2159" s="72"/>
      <c r="K2159" s="36"/>
      <c r="L2159" s="79"/>
      <c r="M2159" s="79"/>
      <c r="N2159" s="74"/>
      <c r="O2159" s="81" t="s">
        <v>179</v>
      </c>
      <c r="P2159" s="83">
        <v>41566.638495370367</v>
      </c>
      <c r="Q2159" s="81" t="s">
        <v>2057</v>
      </c>
      <c r="R2159" s="81"/>
      <c r="S2159" s="81"/>
      <c r="T2159" s="81" t="s">
        <v>2395</v>
      </c>
      <c r="U2159" s="83">
        <v>41566.638495370367</v>
      </c>
      <c r="V2159" s="85" t="s">
        <v>4290</v>
      </c>
      <c r="W2159" s="81"/>
      <c r="X2159" s="81"/>
      <c r="Y2159" s="84" t="s">
        <v>6105</v>
      </c>
    </row>
    <row r="2160" spans="1:25">
      <c r="A2160" s="66" t="s">
        <v>407</v>
      </c>
      <c r="B2160" s="66" t="s">
        <v>407</v>
      </c>
      <c r="C2160" s="67"/>
      <c r="D2160" s="68"/>
      <c r="E2160" s="69"/>
      <c r="F2160" s="70"/>
      <c r="G2160" s="67"/>
      <c r="H2160" s="71"/>
      <c r="I2160" s="72"/>
      <c r="J2160" s="72"/>
      <c r="K2160" s="36"/>
      <c r="L2160" s="79"/>
      <c r="M2160" s="79"/>
      <c r="N2160" s="74"/>
      <c r="O2160" s="81" t="s">
        <v>179</v>
      </c>
      <c r="P2160" s="83">
        <v>41566.725902777776</v>
      </c>
      <c r="Q2160" s="81" t="s">
        <v>2058</v>
      </c>
      <c r="R2160" s="81"/>
      <c r="S2160" s="81"/>
      <c r="T2160" s="81" t="s">
        <v>2557</v>
      </c>
      <c r="U2160" s="83">
        <v>41566.725902777776</v>
      </c>
      <c r="V2160" s="85" t="s">
        <v>4291</v>
      </c>
      <c r="W2160" s="81"/>
      <c r="X2160" s="81"/>
      <c r="Y2160" s="84" t="s">
        <v>6106</v>
      </c>
    </row>
    <row r="2161" spans="1:25">
      <c r="A2161" s="66" t="s">
        <v>407</v>
      </c>
      <c r="B2161" s="66" t="s">
        <v>407</v>
      </c>
      <c r="C2161" s="67"/>
      <c r="D2161" s="68"/>
      <c r="E2161" s="69"/>
      <c r="F2161" s="70"/>
      <c r="G2161" s="67"/>
      <c r="H2161" s="71"/>
      <c r="I2161" s="72"/>
      <c r="J2161" s="72"/>
      <c r="K2161" s="36"/>
      <c r="L2161" s="79"/>
      <c r="M2161" s="79"/>
      <c r="N2161" s="74"/>
      <c r="O2161" s="81" t="s">
        <v>179</v>
      </c>
      <c r="P2161" s="83">
        <v>41566.738888888889</v>
      </c>
      <c r="Q2161" s="81" t="s">
        <v>2059</v>
      </c>
      <c r="R2161" s="81"/>
      <c r="S2161" s="81"/>
      <c r="T2161" s="81" t="s">
        <v>2529</v>
      </c>
      <c r="U2161" s="83">
        <v>41566.738888888889</v>
      </c>
      <c r="V2161" s="85" t="s">
        <v>4292</v>
      </c>
      <c r="W2161" s="81"/>
      <c r="X2161" s="81"/>
      <c r="Y2161" s="84" t="s">
        <v>6107</v>
      </c>
    </row>
    <row r="2162" spans="1:25">
      <c r="A2162" s="66" t="s">
        <v>407</v>
      </c>
      <c r="B2162" s="66" t="s">
        <v>505</v>
      </c>
      <c r="C2162" s="67"/>
      <c r="D2162" s="68"/>
      <c r="E2162" s="69"/>
      <c r="F2162" s="70"/>
      <c r="G2162" s="67"/>
      <c r="H2162" s="71"/>
      <c r="I2162" s="72"/>
      <c r="J2162" s="72"/>
      <c r="K2162" s="36"/>
      <c r="L2162" s="79"/>
      <c r="M2162" s="79"/>
      <c r="N2162" s="74"/>
      <c r="O2162" s="81" t="s">
        <v>622</v>
      </c>
      <c r="P2162" s="83">
        <v>41566.750983796293</v>
      </c>
      <c r="Q2162" s="81" t="s">
        <v>2060</v>
      </c>
      <c r="R2162" s="81"/>
      <c r="S2162" s="81"/>
      <c r="T2162" s="81" t="s">
        <v>2449</v>
      </c>
      <c r="U2162" s="83">
        <v>41566.750983796293</v>
      </c>
      <c r="V2162" s="85" t="s">
        <v>4293</v>
      </c>
      <c r="W2162" s="81"/>
      <c r="X2162" s="81"/>
      <c r="Y2162" s="84" t="s">
        <v>6108</v>
      </c>
    </row>
    <row r="2163" spans="1:25">
      <c r="A2163" s="66" t="s">
        <v>407</v>
      </c>
      <c r="B2163" s="66" t="s">
        <v>505</v>
      </c>
      <c r="C2163" s="67"/>
      <c r="D2163" s="68"/>
      <c r="E2163" s="69"/>
      <c r="F2163" s="70"/>
      <c r="G2163" s="67"/>
      <c r="H2163" s="71"/>
      <c r="I2163" s="72"/>
      <c r="J2163" s="72"/>
      <c r="K2163" s="36"/>
      <c r="L2163" s="79"/>
      <c r="M2163" s="79"/>
      <c r="N2163" s="74"/>
      <c r="O2163" s="81" t="s">
        <v>622</v>
      </c>
      <c r="P2163" s="83">
        <v>41566.755659722221</v>
      </c>
      <c r="Q2163" s="81" t="s">
        <v>2061</v>
      </c>
      <c r="R2163" s="81"/>
      <c r="S2163" s="81"/>
      <c r="T2163" s="81" t="s">
        <v>2558</v>
      </c>
      <c r="U2163" s="83">
        <v>41566.755659722221</v>
      </c>
      <c r="V2163" s="85" t="s">
        <v>4294</v>
      </c>
      <c r="W2163" s="81"/>
      <c r="X2163" s="81"/>
      <c r="Y2163" s="84" t="s">
        <v>6109</v>
      </c>
    </row>
    <row r="2164" spans="1:25">
      <c r="A2164" s="66" t="s">
        <v>407</v>
      </c>
      <c r="B2164" s="66" t="s">
        <v>407</v>
      </c>
      <c r="C2164" s="67"/>
      <c r="D2164" s="68"/>
      <c r="E2164" s="69"/>
      <c r="F2164" s="70"/>
      <c r="G2164" s="67"/>
      <c r="H2164" s="71"/>
      <c r="I2164" s="72"/>
      <c r="J2164" s="72"/>
      <c r="K2164" s="36"/>
      <c r="L2164" s="79"/>
      <c r="M2164" s="79"/>
      <c r="N2164" s="74"/>
      <c r="O2164" s="81" t="s">
        <v>179</v>
      </c>
      <c r="P2164" s="83">
        <v>41566.760509259257</v>
      </c>
      <c r="Q2164" s="81" t="s">
        <v>2062</v>
      </c>
      <c r="R2164" s="81"/>
      <c r="S2164" s="81"/>
      <c r="T2164" s="81" t="s">
        <v>2395</v>
      </c>
      <c r="U2164" s="83">
        <v>41566.760509259257</v>
      </c>
      <c r="V2164" s="85" t="s">
        <v>4295</v>
      </c>
      <c r="W2164" s="81"/>
      <c r="X2164" s="81"/>
      <c r="Y2164" s="84" t="s">
        <v>6110</v>
      </c>
    </row>
    <row r="2165" spans="1:25">
      <c r="A2165" s="66" t="s">
        <v>407</v>
      </c>
      <c r="B2165" s="66" t="s">
        <v>407</v>
      </c>
      <c r="C2165" s="67"/>
      <c r="D2165" s="68"/>
      <c r="E2165" s="69"/>
      <c r="F2165" s="70"/>
      <c r="G2165" s="67"/>
      <c r="H2165" s="71"/>
      <c r="I2165" s="72"/>
      <c r="J2165" s="72"/>
      <c r="K2165" s="36"/>
      <c r="L2165" s="79"/>
      <c r="M2165" s="79"/>
      <c r="N2165" s="74"/>
      <c r="O2165" s="81" t="s">
        <v>179</v>
      </c>
      <c r="P2165" s="83">
        <v>41566.858310185184</v>
      </c>
      <c r="Q2165" s="81" t="s">
        <v>2063</v>
      </c>
      <c r="R2165" s="81"/>
      <c r="S2165" s="81"/>
      <c r="T2165" s="81" t="s">
        <v>2477</v>
      </c>
      <c r="U2165" s="83">
        <v>41566.858310185184</v>
      </c>
      <c r="V2165" s="85" t="s">
        <v>4296</v>
      </c>
      <c r="W2165" s="81"/>
      <c r="X2165" s="81"/>
      <c r="Y2165" s="84" t="s">
        <v>6111</v>
      </c>
    </row>
    <row r="2166" spans="1:25">
      <c r="A2166" s="66" t="s">
        <v>407</v>
      </c>
      <c r="B2166" s="66" t="s">
        <v>407</v>
      </c>
      <c r="C2166" s="67"/>
      <c r="D2166" s="68"/>
      <c r="E2166" s="69"/>
      <c r="F2166" s="70"/>
      <c r="G2166" s="67"/>
      <c r="H2166" s="71"/>
      <c r="I2166" s="72"/>
      <c r="J2166" s="72"/>
      <c r="K2166" s="36"/>
      <c r="L2166" s="79"/>
      <c r="M2166" s="79"/>
      <c r="N2166" s="74"/>
      <c r="O2166" s="81" t="s">
        <v>179</v>
      </c>
      <c r="P2166" s="83">
        <v>41566.863067129627</v>
      </c>
      <c r="Q2166" s="81" t="s">
        <v>2064</v>
      </c>
      <c r="R2166" s="81"/>
      <c r="S2166" s="81"/>
      <c r="T2166" s="81" t="s">
        <v>2395</v>
      </c>
      <c r="U2166" s="83">
        <v>41566.863067129627</v>
      </c>
      <c r="V2166" s="85" t="s">
        <v>4297</v>
      </c>
      <c r="W2166" s="81"/>
      <c r="X2166" s="81"/>
      <c r="Y2166" s="84" t="s">
        <v>6112</v>
      </c>
    </row>
    <row r="2167" spans="1:25">
      <c r="A2167" s="66" t="s">
        <v>407</v>
      </c>
      <c r="B2167" s="66" t="s">
        <v>407</v>
      </c>
      <c r="C2167" s="67"/>
      <c r="D2167" s="68"/>
      <c r="E2167" s="69"/>
      <c r="F2167" s="70"/>
      <c r="G2167" s="67"/>
      <c r="H2167" s="71"/>
      <c r="I2167" s="72"/>
      <c r="J2167" s="72"/>
      <c r="K2167" s="36"/>
      <c r="L2167" s="79"/>
      <c r="M2167" s="79"/>
      <c r="N2167" s="74"/>
      <c r="O2167" s="81" t="s">
        <v>179</v>
      </c>
      <c r="P2167" s="83">
        <v>41566.874606481484</v>
      </c>
      <c r="Q2167" s="81" t="s">
        <v>2065</v>
      </c>
      <c r="R2167" s="81"/>
      <c r="S2167" s="81"/>
      <c r="T2167" s="81" t="s">
        <v>2395</v>
      </c>
      <c r="U2167" s="83">
        <v>41566.874606481484</v>
      </c>
      <c r="V2167" s="85" t="s">
        <v>4298</v>
      </c>
      <c r="W2167" s="81"/>
      <c r="X2167" s="81"/>
      <c r="Y2167" s="84" t="s">
        <v>6113</v>
      </c>
    </row>
    <row r="2168" spans="1:25">
      <c r="A2168" s="66" t="s">
        <v>407</v>
      </c>
      <c r="B2168" s="66" t="s">
        <v>407</v>
      </c>
      <c r="C2168" s="67"/>
      <c r="D2168" s="68"/>
      <c r="E2168" s="69"/>
      <c r="F2168" s="70"/>
      <c r="G2168" s="67"/>
      <c r="H2168" s="71"/>
      <c r="I2168" s="72"/>
      <c r="J2168" s="72"/>
      <c r="K2168" s="36"/>
      <c r="L2168" s="79"/>
      <c r="M2168" s="79"/>
      <c r="N2168" s="74"/>
      <c r="O2168" s="81" t="s">
        <v>179</v>
      </c>
      <c r="P2168" s="83">
        <v>41566.8752662037</v>
      </c>
      <c r="Q2168" s="81" t="s">
        <v>2066</v>
      </c>
      <c r="R2168" s="81"/>
      <c r="S2168" s="81"/>
      <c r="T2168" s="81" t="s">
        <v>2454</v>
      </c>
      <c r="U2168" s="83">
        <v>41566.8752662037</v>
      </c>
      <c r="V2168" s="85" t="s">
        <v>4299</v>
      </c>
      <c r="W2168" s="81"/>
      <c r="X2168" s="81"/>
      <c r="Y2168" s="84" t="s">
        <v>6114</v>
      </c>
    </row>
    <row r="2169" spans="1:25">
      <c r="A2169" s="66" t="s">
        <v>407</v>
      </c>
      <c r="B2169" s="66" t="s">
        <v>407</v>
      </c>
      <c r="C2169" s="67"/>
      <c r="D2169" s="68"/>
      <c r="E2169" s="69"/>
      <c r="F2169" s="70"/>
      <c r="G2169" s="67"/>
      <c r="H2169" s="71"/>
      <c r="I2169" s="72"/>
      <c r="J2169" s="72"/>
      <c r="K2169" s="36"/>
      <c r="L2169" s="79"/>
      <c r="M2169" s="79"/>
      <c r="N2169" s="74"/>
      <c r="O2169" s="81" t="s">
        <v>179</v>
      </c>
      <c r="P2169" s="83">
        <v>41567.410312499997</v>
      </c>
      <c r="Q2169" s="81" t="s">
        <v>2067</v>
      </c>
      <c r="R2169" s="85" t="s">
        <v>2318</v>
      </c>
      <c r="S2169" s="81" t="s">
        <v>2390</v>
      </c>
      <c r="T2169" s="81" t="s">
        <v>2559</v>
      </c>
      <c r="U2169" s="83">
        <v>41567.410312499997</v>
      </c>
      <c r="V2169" s="85" t="s">
        <v>4300</v>
      </c>
      <c r="W2169" s="81"/>
      <c r="X2169" s="81"/>
      <c r="Y2169" s="84" t="s">
        <v>6115</v>
      </c>
    </row>
    <row r="2170" spans="1:25">
      <c r="A2170" s="66" t="s">
        <v>423</v>
      </c>
      <c r="B2170" s="66" t="s">
        <v>407</v>
      </c>
      <c r="C2170" s="67"/>
      <c r="D2170" s="68"/>
      <c r="E2170" s="69"/>
      <c r="F2170" s="70"/>
      <c r="G2170" s="67"/>
      <c r="H2170" s="71"/>
      <c r="I2170" s="72"/>
      <c r="J2170" s="72"/>
      <c r="K2170" s="36"/>
      <c r="L2170" s="79"/>
      <c r="M2170" s="79"/>
      <c r="N2170" s="74"/>
      <c r="O2170" s="81" t="s">
        <v>622</v>
      </c>
      <c r="P2170" s="83">
        <v>41566.727592592593</v>
      </c>
      <c r="Q2170" s="81" t="s">
        <v>1339</v>
      </c>
      <c r="R2170" s="81"/>
      <c r="S2170" s="81"/>
      <c r="T2170" s="81" t="s">
        <v>2495</v>
      </c>
      <c r="U2170" s="83">
        <v>41566.727592592593</v>
      </c>
      <c r="V2170" s="85" t="s">
        <v>4301</v>
      </c>
      <c r="W2170" s="81"/>
      <c r="X2170" s="81"/>
      <c r="Y2170" s="84" t="s">
        <v>6116</v>
      </c>
    </row>
    <row r="2171" spans="1:25">
      <c r="A2171" s="66" t="s">
        <v>500</v>
      </c>
      <c r="B2171" s="66" t="s">
        <v>407</v>
      </c>
      <c r="C2171" s="67"/>
      <c r="D2171" s="68"/>
      <c r="E2171" s="69"/>
      <c r="F2171" s="70"/>
      <c r="G2171" s="67"/>
      <c r="H2171" s="71"/>
      <c r="I2171" s="72"/>
      <c r="J2171" s="72"/>
      <c r="K2171" s="36"/>
      <c r="L2171" s="79"/>
      <c r="M2171" s="79"/>
      <c r="N2171" s="74"/>
      <c r="O2171" s="81" t="s">
        <v>622</v>
      </c>
      <c r="P2171" s="83">
        <v>41566.859548611108</v>
      </c>
      <c r="Q2171" s="81" t="s">
        <v>1312</v>
      </c>
      <c r="R2171" s="81"/>
      <c r="S2171" s="81"/>
      <c r="T2171" s="81" t="s">
        <v>2477</v>
      </c>
      <c r="U2171" s="83">
        <v>41566.859548611108</v>
      </c>
      <c r="V2171" s="85" t="s">
        <v>4302</v>
      </c>
      <c r="W2171" s="81"/>
      <c r="X2171" s="81"/>
      <c r="Y2171" s="84" t="s">
        <v>6117</v>
      </c>
    </row>
    <row r="2172" spans="1:25">
      <c r="A2172" s="66" t="s">
        <v>502</v>
      </c>
      <c r="B2172" s="66" t="s">
        <v>407</v>
      </c>
      <c r="C2172" s="67"/>
      <c r="D2172" s="68"/>
      <c r="E2172" s="69"/>
      <c r="F2172" s="70"/>
      <c r="G2172" s="67"/>
      <c r="H2172" s="71"/>
      <c r="I2172" s="72"/>
      <c r="J2172" s="72"/>
      <c r="K2172" s="36"/>
      <c r="L2172" s="79"/>
      <c r="M2172" s="79"/>
      <c r="N2172" s="74"/>
      <c r="O2172" s="81" t="s">
        <v>622</v>
      </c>
      <c r="P2172" s="83">
        <v>41566.788564814815</v>
      </c>
      <c r="Q2172" s="81" t="s">
        <v>2050</v>
      </c>
      <c r="R2172" s="81"/>
      <c r="S2172" s="81"/>
      <c r="T2172" s="81" t="s">
        <v>2395</v>
      </c>
      <c r="U2172" s="83">
        <v>41566.788564814815</v>
      </c>
      <c r="V2172" s="85" t="s">
        <v>4283</v>
      </c>
      <c r="W2172" s="81"/>
      <c r="X2172" s="81"/>
      <c r="Y2172" s="84" t="s">
        <v>6098</v>
      </c>
    </row>
    <row r="2173" spans="1:25">
      <c r="A2173" s="66" t="s">
        <v>504</v>
      </c>
      <c r="B2173" s="66" t="s">
        <v>504</v>
      </c>
      <c r="C2173" s="67"/>
      <c r="D2173" s="68"/>
      <c r="E2173" s="69"/>
      <c r="F2173" s="70"/>
      <c r="G2173" s="67"/>
      <c r="H2173" s="71"/>
      <c r="I2173" s="72"/>
      <c r="J2173" s="72"/>
      <c r="K2173" s="36"/>
      <c r="L2173" s="79"/>
      <c r="M2173" s="79"/>
      <c r="N2173" s="74"/>
      <c r="O2173" s="81" t="s">
        <v>179</v>
      </c>
      <c r="P2173" s="83">
        <v>41565.9531712963</v>
      </c>
      <c r="Q2173" s="81" t="s">
        <v>2068</v>
      </c>
      <c r="R2173" s="85" t="s">
        <v>2236</v>
      </c>
      <c r="S2173" s="81" t="s">
        <v>2332</v>
      </c>
      <c r="T2173" s="81" t="s">
        <v>2393</v>
      </c>
      <c r="U2173" s="83">
        <v>41565.9531712963</v>
      </c>
      <c r="V2173" s="85" t="s">
        <v>4303</v>
      </c>
      <c r="W2173" s="81"/>
      <c r="X2173" s="81"/>
      <c r="Y2173" s="84" t="s">
        <v>6118</v>
      </c>
    </row>
    <row r="2174" spans="1:25">
      <c r="A2174" s="66" t="s">
        <v>504</v>
      </c>
      <c r="B2174" s="66" t="s">
        <v>504</v>
      </c>
      <c r="C2174" s="67"/>
      <c r="D2174" s="68"/>
      <c r="E2174" s="69"/>
      <c r="F2174" s="70"/>
      <c r="G2174" s="67"/>
      <c r="H2174" s="71"/>
      <c r="I2174" s="72"/>
      <c r="J2174" s="72"/>
      <c r="K2174" s="36"/>
      <c r="L2174" s="79"/>
      <c r="M2174" s="79"/>
      <c r="N2174" s="74"/>
      <c r="O2174" s="81" t="s">
        <v>179</v>
      </c>
      <c r="P2174" s="83">
        <v>41566.397592592592</v>
      </c>
      <c r="Q2174" s="81" t="s">
        <v>2069</v>
      </c>
      <c r="R2174" s="81"/>
      <c r="S2174" s="81"/>
      <c r="T2174" s="81" t="s">
        <v>2393</v>
      </c>
      <c r="U2174" s="83">
        <v>41566.397592592592</v>
      </c>
      <c r="V2174" s="85" t="s">
        <v>4304</v>
      </c>
      <c r="W2174" s="81"/>
      <c r="X2174" s="81"/>
      <c r="Y2174" s="84" t="s">
        <v>6119</v>
      </c>
    </row>
    <row r="2175" spans="1:25">
      <c r="A2175" s="66" t="s">
        <v>504</v>
      </c>
      <c r="B2175" s="66" t="s">
        <v>504</v>
      </c>
      <c r="C2175" s="67"/>
      <c r="D2175" s="68"/>
      <c r="E2175" s="69"/>
      <c r="F2175" s="70"/>
      <c r="G2175" s="67"/>
      <c r="H2175" s="71"/>
      <c r="I2175" s="72"/>
      <c r="J2175" s="72"/>
      <c r="K2175" s="36"/>
      <c r="L2175" s="79"/>
      <c r="M2175" s="79"/>
      <c r="N2175" s="74"/>
      <c r="O2175" s="81" t="s">
        <v>179</v>
      </c>
      <c r="P2175" s="83">
        <v>41566.414189814815</v>
      </c>
      <c r="Q2175" s="81" t="s">
        <v>2070</v>
      </c>
      <c r="R2175" s="85" t="s">
        <v>2319</v>
      </c>
      <c r="S2175" s="81" t="s">
        <v>2332</v>
      </c>
      <c r="T2175" s="81" t="s">
        <v>2395</v>
      </c>
      <c r="U2175" s="83">
        <v>41566.414189814815</v>
      </c>
      <c r="V2175" s="85" t="s">
        <v>4305</v>
      </c>
      <c r="W2175" s="81"/>
      <c r="X2175" s="81"/>
      <c r="Y2175" s="84" t="s">
        <v>6120</v>
      </c>
    </row>
    <row r="2176" spans="1:25">
      <c r="A2176" s="66" t="s">
        <v>423</v>
      </c>
      <c r="B2176" s="66" t="s">
        <v>504</v>
      </c>
      <c r="C2176" s="67"/>
      <c r="D2176" s="68"/>
      <c r="E2176" s="69"/>
      <c r="F2176" s="70"/>
      <c r="G2176" s="67"/>
      <c r="H2176" s="71"/>
      <c r="I2176" s="72"/>
      <c r="J2176" s="72"/>
      <c r="K2176" s="36"/>
      <c r="L2176" s="79"/>
      <c r="M2176" s="79"/>
      <c r="N2176" s="74"/>
      <c r="O2176" s="81" t="s">
        <v>622</v>
      </c>
      <c r="P2176" s="83">
        <v>41566.535381944443</v>
      </c>
      <c r="Q2176" s="81" t="s">
        <v>1820</v>
      </c>
      <c r="R2176" s="81"/>
      <c r="S2176" s="81"/>
      <c r="T2176" s="81" t="s">
        <v>2541</v>
      </c>
      <c r="U2176" s="83">
        <v>41566.535381944443</v>
      </c>
      <c r="V2176" s="85" t="s">
        <v>3964</v>
      </c>
      <c r="W2176" s="81"/>
      <c r="X2176" s="81"/>
      <c r="Y2176" s="84" t="s">
        <v>5779</v>
      </c>
    </row>
    <row r="2177" spans="1:25">
      <c r="A2177" s="66" t="s">
        <v>489</v>
      </c>
      <c r="B2177" s="66" t="s">
        <v>504</v>
      </c>
      <c r="C2177" s="67"/>
      <c r="D2177" s="68"/>
      <c r="E2177" s="69"/>
      <c r="F2177" s="70"/>
      <c r="G2177" s="67"/>
      <c r="H2177" s="71"/>
      <c r="I2177" s="72"/>
      <c r="J2177" s="72"/>
      <c r="K2177" s="36"/>
      <c r="L2177" s="79"/>
      <c r="M2177" s="79"/>
      <c r="N2177" s="74"/>
      <c r="O2177" s="81" t="s">
        <v>622</v>
      </c>
      <c r="P2177" s="83">
        <v>41566.078981481478</v>
      </c>
      <c r="Q2177" s="81" t="s">
        <v>833</v>
      </c>
      <c r="R2177" s="81"/>
      <c r="S2177" s="81"/>
      <c r="T2177" s="81" t="s">
        <v>2393</v>
      </c>
      <c r="U2177" s="83">
        <v>41566.078981481478</v>
      </c>
      <c r="V2177" s="85" t="s">
        <v>4000</v>
      </c>
      <c r="W2177" s="81"/>
      <c r="X2177" s="81"/>
      <c r="Y2177" s="84" t="s">
        <v>5815</v>
      </c>
    </row>
    <row r="2178" spans="1:25">
      <c r="A2178" s="66" t="s">
        <v>489</v>
      </c>
      <c r="B2178" s="66" t="s">
        <v>504</v>
      </c>
      <c r="C2178" s="67"/>
      <c r="D2178" s="68"/>
      <c r="E2178" s="69"/>
      <c r="F2178" s="70"/>
      <c r="G2178" s="67"/>
      <c r="H2178" s="71"/>
      <c r="I2178" s="72"/>
      <c r="J2178" s="72"/>
      <c r="K2178" s="36"/>
      <c r="L2178" s="79"/>
      <c r="M2178" s="79"/>
      <c r="N2178" s="74"/>
      <c r="O2178" s="81" t="s">
        <v>622</v>
      </c>
      <c r="P2178" s="83">
        <v>41568.84238425926</v>
      </c>
      <c r="Q2178" s="81" t="s">
        <v>1846</v>
      </c>
      <c r="R2178" s="85" t="s">
        <v>2294</v>
      </c>
      <c r="S2178" s="81" t="s">
        <v>2332</v>
      </c>
      <c r="T2178" s="81" t="s">
        <v>2393</v>
      </c>
      <c r="U2178" s="83">
        <v>41568.84238425926</v>
      </c>
      <c r="V2178" s="85" t="s">
        <v>4001</v>
      </c>
      <c r="W2178" s="81"/>
      <c r="X2178" s="81"/>
      <c r="Y2178" s="84" t="s">
        <v>5816</v>
      </c>
    </row>
    <row r="2179" spans="1:25">
      <c r="A2179" s="66" t="s">
        <v>502</v>
      </c>
      <c r="B2179" s="66" t="s">
        <v>504</v>
      </c>
      <c r="C2179" s="67"/>
      <c r="D2179" s="68"/>
      <c r="E2179" s="69"/>
      <c r="F2179" s="70"/>
      <c r="G2179" s="67"/>
      <c r="H2179" s="71"/>
      <c r="I2179" s="72"/>
      <c r="J2179" s="72"/>
      <c r="K2179" s="36"/>
      <c r="L2179" s="79"/>
      <c r="M2179" s="79"/>
      <c r="N2179" s="74"/>
      <c r="O2179" s="81" t="s">
        <v>622</v>
      </c>
      <c r="P2179" s="83">
        <v>41566.833090277774</v>
      </c>
      <c r="Q2179" s="81" t="s">
        <v>2071</v>
      </c>
      <c r="R2179" s="81"/>
      <c r="S2179" s="81"/>
      <c r="T2179" s="81" t="s">
        <v>2393</v>
      </c>
      <c r="U2179" s="83">
        <v>41566.833090277774</v>
      </c>
      <c r="V2179" s="85" t="s">
        <v>4306</v>
      </c>
      <c r="W2179" s="81"/>
      <c r="X2179" s="81"/>
      <c r="Y2179" s="84" t="s">
        <v>6121</v>
      </c>
    </row>
    <row r="2180" spans="1:25">
      <c r="A2180" s="66" t="s">
        <v>423</v>
      </c>
      <c r="B2180" s="66" t="s">
        <v>493</v>
      </c>
      <c r="C2180" s="67"/>
      <c r="D2180" s="68"/>
      <c r="E2180" s="69"/>
      <c r="F2180" s="70"/>
      <c r="G2180" s="67"/>
      <c r="H2180" s="71"/>
      <c r="I2180" s="72"/>
      <c r="J2180" s="72"/>
      <c r="K2180" s="36"/>
      <c r="L2180" s="79"/>
      <c r="M2180" s="79"/>
      <c r="N2180" s="74"/>
      <c r="O2180" s="81" t="s">
        <v>622</v>
      </c>
      <c r="P2180" s="83">
        <v>41563.836261574077</v>
      </c>
      <c r="Q2180" s="81" t="s">
        <v>2072</v>
      </c>
      <c r="R2180" s="81"/>
      <c r="S2180" s="81"/>
      <c r="T2180" s="81" t="s">
        <v>2560</v>
      </c>
      <c r="U2180" s="83">
        <v>41563.836261574077</v>
      </c>
      <c r="V2180" s="85" t="s">
        <v>4307</v>
      </c>
      <c r="W2180" s="81"/>
      <c r="X2180" s="81"/>
      <c r="Y2180" s="84" t="s">
        <v>6122</v>
      </c>
    </row>
    <row r="2181" spans="1:25">
      <c r="A2181" s="66" t="s">
        <v>423</v>
      </c>
      <c r="B2181" s="66" t="s">
        <v>493</v>
      </c>
      <c r="C2181" s="67"/>
      <c r="D2181" s="68"/>
      <c r="E2181" s="69"/>
      <c r="F2181" s="70"/>
      <c r="G2181" s="67"/>
      <c r="H2181" s="71"/>
      <c r="I2181" s="72"/>
      <c r="J2181" s="72"/>
      <c r="K2181" s="36"/>
      <c r="L2181" s="79"/>
      <c r="M2181" s="79"/>
      <c r="N2181" s="74"/>
      <c r="O2181" s="81" t="s">
        <v>622</v>
      </c>
      <c r="P2181" s="83">
        <v>41565.537928240738</v>
      </c>
      <c r="Q2181" s="81" t="s">
        <v>720</v>
      </c>
      <c r="R2181" s="85" t="s">
        <v>2155</v>
      </c>
      <c r="S2181" s="81" t="s">
        <v>2332</v>
      </c>
      <c r="T2181" s="81" t="s">
        <v>2393</v>
      </c>
      <c r="U2181" s="83">
        <v>41565.537928240738</v>
      </c>
      <c r="V2181" s="85" t="s">
        <v>4308</v>
      </c>
      <c r="W2181" s="81"/>
      <c r="X2181" s="81"/>
      <c r="Y2181" s="84" t="s">
        <v>6123</v>
      </c>
    </row>
    <row r="2182" spans="1:25">
      <c r="A2182" s="66" t="s">
        <v>423</v>
      </c>
      <c r="B2182" s="66" t="s">
        <v>493</v>
      </c>
      <c r="C2182" s="67"/>
      <c r="D2182" s="68"/>
      <c r="E2182" s="69"/>
      <c r="F2182" s="70"/>
      <c r="G2182" s="67"/>
      <c r="H2182" s="71"/>
      <c r="I2182" s="72"/>
      <c r="J2182" s="72"/>
      <c r="K2182" s="36"/>
      <c r="L2182" s="79"/>
      <c r="M2182" s="79"/>
      <c r="N2182" s="74"/>
      <c r="O2182" s="81" t="s">
        <v>622</v>
      </c>
      <c r="P2182" s="83">
        <v>41568.660439814812</v>
      </c>
      <c r="Q2182" s="81" t="s">
        <v>1404</v>
      </c>
      <c r="R2182" s="85" t="s">
        <v>2254</v>
      </c>
      <c r="S2182" s="81" t="s">
        <v>2332</v>
      </c>
      <c r="T2182" s="81" t="s">
        <v>2393</v>
      </c>
      <c r="U2182" s="83">
        <v>41568.660439814812</v>
      </c>
      <c r="V2182" s="85" t="s">
        <v>4309</v>
      </c>
      <c r="W2182" s="81"/>
      <c r="X2182" s="81"/>
      <c r="Y2182" s="84" t="s">
        <v>6124</v>
      </c>
    </row>
    <row r="2183" spans="1:25">
      <c r="A2183" s="66" t="s">
        <v>489</v>
      </c>
      <c r="B2183" s="66" t="s">
        <v>493</v>
      </c>
      <c r="C2183" s="67"/>
      <c r="D2183" s="68"/>
      <c r="E2183" s="69"/>
      <c r="F2183" s="70"/>
      <c r="G2183" s="67"/>
      <c r="H2183" s="71"/>
      <c r="I2183" s="72"/>
      <c r="J2183" s="72"/>
      <c r="K2183" s="36"/>
      <c r="L2183" s="79"/>
      <c r="M2183" s="79"/>
      <c r="N2183" s="74"/>
      <c r="O2183" s="81" t="s">
        <v>622</v>
      </c>
      <c r="P2183" s="83">
        <v>41568.555081018516</v>
      </c>
      <c r="Q2183" s="81" t="s">
        <v>1404</v>
      </c>
      <c r="R2183" s="85" t="s">
        <v>2254</v>
      </c>
      <c r="S2183" s="81" t="s">
        <v>2332</v>
      </c>
      <c r="T2183" s="81" t="s">
        <v>2393</v>
      </c>
      <c r="U2183" s="83">
        <v>41568.555081018516</v>
      </c>
      <c r="V2183" s="85" t="s">
        <v>4310</v>
      </c>
      <c r="W2183" s="81"/>
      <c r="X2183" s="81"/>
      <c r="Y2183" s="84" t="s">
        <v>6125</v>
      </c>
    </row>
    <row r="2184" spans="1:25">
      <c r="A2184" s="66" t="s">
        <v>489</v>
      </c>
      <c r="B2184" s="66" t="s">
        <v>493</v>
      </c>
      <c r="C2184" s="67"/>
      <c r="D2184" s="68"/>
      <c r="E2184" s="69"/>
      <c r="F2184" s="70"/>
      <c r="G2184" s="67"/>
      <c r="H2184" s="71"/>
      <c r="I2184" s="72"/>
      <c r="J2184" s="72"/>
      <c r="K2184" s="36"/>
      <c r="L2184" s="79"/>
      <c r="M2184" s="79"/>
      <c r="N2184" s="74"/>
      <c r="O2184" s="81" t="s">
        <v>622</v>
      </c>
      <c r="P2184" s="83">
        <v>41569.640763888892</v>
      </c>
      <c r="Q2184" s="81" t="s">
        <v>2073</v>
      </c>
      <c r="R2184" s="85" t="s">
        <v>2320</v>
      </c>
      <c r="S2184" s="81" t="s">
        <v>2332</v>
      </c>
      <c r="T2184" s="81" t="s">
        <v>2393</v>
      </c>
      <c r="U2184" s="83">
        <v>41569.640763888892</v>
      </c>
      <c r="V2184" s="85" t="s">
        <v>4311</v>
      </c>
      <c r="W2184" s="81"/>
      <c r="X2184" s="81"/>
      <c r="Y2184" s="84" t="s">
        <v>6126</v>
      </c>
    </row>
    <row r="2185" spans="1:25">
      <c r="A2185" s="66" t="s">
        <v>493</v>
      </c>
      <c r="B2185" s="66" t="s">
        <v>493</v>
      </c>
      <c r="C2185" s="67"/>
      <c r="D2185" s="68"/>
      <c r="E2185" s="69"/>
      <c r="F2185" s="70"/>
      <c r="G2185" s="67"/>
      <c r="H2185" s="71"/>
      <c r="I2185" s="72"/>
      <c r="J2185" s="72"/>
      <c r="K2185" s="36"/>
      <c r="L2185" s="79"/>
      <c r="M2185" s="79"/>
      <c r="N2185" s="74"/>
      <c r="O2185" s="81" t="s">
        <v>179</v>
      </c>
      <c r="P2185" s="83">
        <v>41563.58152777778</v>
      </c>
      <c r="Q2185" s="81" t="s">
        <v>2074</v>
      </c>
      <c r="R2185" s="85" t="s">
        <v>2137</v>
      </c>
      <c r="S2185" s="81" t="s">
        <v>2332</v>
      </c>
      <c r="T2185" s="81" t="s">
        <v>2395</v>
      </c>
      <c r="U2185" s="83">
        <v>41563.58152777778</v>
      </c>
      <c r="V2185" s="85" t="s">
        <v>4312</v>
      </c>
      <c r="W2185" s="81"/>
      <c r="X2185" s="81"/>
      <c r="Y2185" s="84" t="s">
        <v>6127</v>
      </c>
    </row>
    <row r="2186" spans="1:25">
      <c r="A2186" s="66" t="s">
        <v>493</v>
      </c>
      <c r="B2186" s="66" t="s">
        <v>493</v>
      </c>
      <c r="C2186" s="67"/>
      <c r="D2186" s="68"/>
      <c r="E2186" s="69"/>
      <c r="F2186" s="70"/>
      <c r="G2186" s="67"/>
      <c r="H2186" s="71"/>
      <c r="I2186" s="72"/>
      <c r="J2186" s="72"/>
      <c r="K2186" s="36"/>
      <c r="L2186" s="79"/>
      <c r="M2186" s="79"/>
      <c r="N2186" s="74"/>
      <c r="O2186" s="81" t="s">
        <v>179</v>
      </c>
      <c r="P2186" s="83">
        <v>41563.594166666669</v>
      </c>
      <c r="Q2186" s="81" t="s">
        <v>2075</v>
      </c>
      <c r="R2186" s="85" t="s">
        <v>2223</v>
      </c>
      <c r="S2186" s="81" t="s">
        <v>2332</v>
      </c>
      <c r="T2186" s="81" t="s">
        <v>2393</v>
      </c>
      <c r="U2186" s="83">
        <v>41563.594166666669</v>
      </c>
      <c r="V2186" s="85" t="s">
        <v>4313</v>
      </c>
      <c r="W2186" s="81"/>
      <c r="X2186" s="81"/>
      <c r="Y2186" s="84" t="s">
        <v>6128</v>
      </c>
    </row>
    <row r="2187" spans="1:25">
      <c r="A2187" s="66" t="s">
        <v>493</v>
      </c>
      <c r="B2187" s="66" t="s">
        <v>493</v>
      </c>
      <c r="C2187" s="67"/>
      <c r="D2187" s="68"/>
      <c r="E2187" s="69"/>
      <c r="F2187" s="70"/>
      <c r="G2187" s="67"/>
      <c r="H2187" s="71"/>
      <c r="I2187" s="72"/>
      <c r="J2187" s="72"/>
      <c r="K2187" s="36"/>
      <c r="L2187" s="79"/>
      <c r="M2187" s="79"/>
      <c r="N2187" s="74"/>
      <c r="O2187" s="81" t="s">
        <v>179</v>
      </c>
      <c r="P2187" s="83">
        <v>41563.825636574074</v>
      </c>
      <c r="Q2187" s="81" t="s">
        <v>2076</v>
      </c>
      <c r="R2187" s="85" t="s">
        <v>2321</v>
      </c>
      <c r="S2187" s="81" t="s">
        <v>2332</v>
      </c>
      <c r="T2187" s="81" t="s">
        <v>2393</v>
      </c>
      <c r="U2187" s="83">
        <v>41563.825636574074</v>
      </c>
      <c r="V2187" s="85" t="s">
        <v>4314</v>
      </c>
      <c r="W2187" s="81"/>
      <c r="X2187" s="81"/>
      <c r="Y2187" s="84" t="s">
        <v>6129</v>
      </c>
    </row>
    <row r="2188" spans="1:25">
      <c r="A2188" s="66" t="s">
        <v>493</v>
      </c>
      <c r="B2188" s="66" t="s">
        <v>493</v>
      </c>
      <c r="C2188" s="67"/>
      <c r="D2188" s="68"/>
      <c r="E2188" s="69"/>
      <c r="F2188" s="70"/>
      <c r="G2188" s="67"/>
      <c r="H2188" s="71"/>
      <c r="I2188" s="72"/>
      <c r="J2188" s="72"/>
      <c r="K2188" s="36"/>
      <c r="L2188" s="79"/>
      <c r="M2188" s="79"/>
      <c r="N2188" s="74"/>
      <c r="O2188" s="81" t="s">
        <v>179</v>
      </c>
      <c r="P2188" s="83">
        <v>41564.54996527778</v>
      </c>
      <c r="Q2188" s="81" t="s">
        <v>2077</v>
      </c>
      <c r="R2188" s="81"/>
      <c r="S2188" s="81"/>
      <c r="T2188" s="81" t="s">
        <v>2393</v>
      </c>
      <c r="U2188" s="83">
        <v>41564.54996527778</v>
      </c>
      <c r="V2188" s="85" t="s">
        <v>4315</v>
      </c>
      <c r="W2188" s="81"/>
      <c r="X2188" s="81"/>
      <c r="Y2188" s="84" t="s">
        <v>6130</v>
      </c>
    </row>
    <row r="2189" spans="1:25">
      <c r="A2189" s="66" t="s">
        <v>493</v>
      </c>
      <c r="B2189" s="66" t="s">
        <v>489</v>
      </c>
      <c r="C2189" s="67"/>
      <c r="D2189" s="68"/>
      <c r="E2189" s="69"/>
      <c r="F2189" s="70"/>
      <c r="G2189" s="67"/>
      <c r="H2189" s="71"/>
      <c r="I2189" s="72"/>
      <c r="J2189" s="72"/>
      <c r="K2189" s="36"/>
      <c r="L2189" s="79"/>
      <c r="M2189" s="79"/>
      <c r="N2189" s="74"/>
      <c r="O2189" s="81" t="s">
        <v>622</v>
      </c>
      <c r="P2189" s="83">
        <v>41564.569918981484</v>
      </c>
      <c r="Q2189" s="81" t="s">
        <v>2078</v>
      </c>
      <c r="R2189" s="85" t="s">
        <v>2145</v>
      </c>
      <c r="S2189" s="81" t="s">
        <v>2338</v>
      </c>
      <c r="T2189" s="81" t="s">
        <v>2393</v>
      </c>
      <c r="U2189" s="83">
        <v>41564.569918981484</v>
      </c>
      <c r="V2189" s="85" t="s">
        <v>4316</v>
      </c>
      <c r="W2189" s="81"/>
      <c r="X2189" s="81"/>
      <c r="Y2189" s="84" t="s">
        <v>6131</v>
      </c>
    </row>
    <row r="2190" spans="1:25">
      <c r="A2190" s="66" t="s">
        <v>493</v>
      </c>
      <c r="B2190" s="66" t="s">
        <v>493</v>
      </c>
      <c r="C2190" s="67"/>
      <c r="D2190" s="68"/>
      <c r="E2190" s="69"/>
      <c r="F2190" s="70"/>
      <c r="G2190" s="67"/>
      <c r="H2190" s="71"/>
      <c r="I2190" s="72"/>
      <c r="J2190" s="72"/>
      <c r="K2190" s="36"/>
      <c r="L2190" s="79"/>
      <c r="M2190" s="79"/>
      <c r="N2190" s="74"/>
      <c r="O2190" s="81" t="s">
        <v>179</v>
      </c>
      <c r="P2190" s="83">
        <v>41564.608310185184</v>
      </c>
      <c r="Q2190" s="81" t="s">
        <v>2079</v>
      </c>
      <c r="R2190" s="85" t="s">
        <v>2322</v>
      </c>
      <c r="S2190" s="81" t="s">
        <v>2332</v>
      </c>
      <c r="T2190" s="81" t="s">
        <v>2393</v>
      </c>
      <c r="U2190" s="83">
        <v>41564.608310185184</v>
      </c>
      <c r="V2190" s="85" t="s">
        <v>4317</v>
      </c>
      <c r="W2190" s="81"/>
      <c r="X2190" s="81"/>
      <c r="Y2190" s="84" t="s">
        <v>6132</v>
      </c>
    </row>
    <row r="2191" spans="1:25">
      <c r="A2191" s="66" t="s">
        <v>493</v>
      </c>
      <c r="B2191" s="66" t="s">
        <v>493</v>
      </c>
      <c r="C2191" s="67"/>
      <c r="D2191" s="68"/>
      <c r="E2191" s="69"/>
      <c r="F2191" s="70"/>
      <c r="G2191" s="67"/>
      <c r="H2191" s="71"/>
      <c r="I2191" s="72"/>
      <c r="J2191" s="72"/>
      <c r="K2191" s="36"/>
      <c r="L2191" s="79"/>
      <c r="M2191" s="79"/>
      <c r="N2191" s="74"/>
      <c r="O2191" s="81" t="s">
        <v>179</v>
      </c>
      <c r="P2191" s="83">
        <v>41565.046805555554</v>
      </c>
      <c r="Q2191" s="81" t="s">
        <v>2080</v>
      </c>
      <c r="R2191" s="81"/>
      <c r="S2191" s="81"/>
      <c r="T2191" s="81" t="s">
        <v>2395</v>
      </c>
      <c r="U2191" s="83">
        <v>41565.046805555554</v>
      </c>
      <c r="V2191" s="85" t="s">
        <v>4318</v>
      </c>
      <c r="W2191" s="81"/>
      <c r="X2191" s="81"/>
      <c r="Y2191" s="84" t="s">
        <v>6133</v>
      </c>
    </row>
    <row r="2192" spans="1:25">
      <c r="A2192" s="66" t="s">
        <v>493</v>
      </c>
      <c r="B2192" s="66" t="s">
        <v>493</v>
      </c>
      <c r="C2192" s="67"/>
      <c r="D2192" s="68"/>
      <c r="E2192" s="69"/>
      <c r="F2192" s="70"/>
      <c r="G2192" s="67"/>
      <c r="H2192" s="71"/>
      <c r="I2192" s="72"/>
      <c r="J2192" s="72"/>
      <c r="K2192" s="36"/>
      <c r="L2192" s="79"/>
      <c r="M2192" s="79"/>
      <c r="N2192" s="74"/>
      <c r="O2192" s="81" t="s">
        <v>179</v>
      </c>
      <c r="P2192" s="83">
        <v>41565.532858796294</v>
      </c>
      <c r="Q2192" s="81" t="s">
        <v>2081</v>
      </c>
      <c r="R2192" s="85" t="s">
        <v>2155</v>
      </c>
      <c r="S2192" s="81" t="s">
        <v>2332</v>
      </c>
      <c r="T2192" s="81" t="s">
        <v>2393</v>
      </c>
      <c r="U2192" s="83">
        <v>41565.532858796294</v>
      </c>
      <c r="V2192" s="85" t="s">
        <v>4319</v>
      </c>
      <c r="W2192" s="81"/>
      <c r="X2192" s="81"/>
      <c r="Y2192" s="84" t="s">
        <v>6134</v>
      </c>
    </row>
    <row r="2193" spans="1:25">
      <c r="A2193" s="66" t="s">
        <v>493</v>
      </c>
      <c r="B2193" s="66" t="s">
        <v>489</v>
      </c>
      <c r="C2193" s="67"/>
      <c r="D2193" s="68"/>
      <c r="E2193" s="69"/>
      <c r="F2193" s="70"/>
      <c r="G2193" s="67"/>
      <c r="H2193" s="71"/>
      <c r="I2193" s="72"/>
      <c r="J2193" s="72"/>
      <c r="K2193" s="36"/>
      <c r="L2193" s="79"/>
      <c r="M2193" s="79"/>
      <c r="N2193" s="74"/>
      <c r="O2193" s="81" t="s">
        <v>622</v>
      </c>
      <c r="P2193" s="83">
        <v>41565.730312500003</v>
      </c>
      <c r="Q2193" s="81" t="s">
        <v>2082</v>
      </c>
      <c r="R2193" s="85" t="s">
        <v>2323</v>
      </c>
      <c r="S2193" s="81" t="s">
        <v>2332</v>
      </c>
      <c r="T2193" s="81" t="s">
        <v>2393</v>
      </c>
      <c r="U2193" s="83">
        <v>41565.730312500003</v>
      </c>
      <c r="V2193" s="85" t="s">
        <v>4320</v>
      </c>
      <c r="W2193" s="81"/>
      <c r="X2193" s="81"/>
      <c r="Y2193" s="84" t="s">
        <v>6135</v>
      </c>
    </row>
    <row r="2194" spans="1:25">
      <c r="A2194" s="66" t="s">
        <v>493</v>
      </c>
      <c r="B2194" s="66" t="s">
        <v>489</v>
      </c>
      <c r="C2194" s="67"/>
      <c r="D2194" s="68"/>
      <c r="E2194" s="69"/>
      <c r="F2194" s="70"/>
      <c r="G2194" s="67"/>
      <c r="H2194" s="71"/>
      <c r="I2194" s="72"/>
      <c r="J2194" s="72"/>
      <c r="K2194" s="36"/>
      <c r="L2194" s="79"/>
      <c r="M2194" s="79"/>
      <c r="N2194" s="74"/>
      <c r="O2194" s="81" t="s">
        <v>622</v>
      </c>
      <c r="P2194" s="83">
        <v>41565.740231481483</v>
      </c>
      <c r="Q2194" s="81" t="s">
        <v>2083</v>
      </c>
      <c r="R2194" s="85" t="s">
        <v>2324</v>
      </c>
      <c r="S2194" s="81" t="s">
        <v>2332</v>
      </c>
      <c r="T2194" s="81" t="s">
        <v>2393</v>
      </c>
      <c r="U2194" s="83">
        <v>41565.740231481483</v>
      </c>
      <c r="V2194" s="85" t="s">
        <v>4321</v>
      </c>
      <c r="W2194" s="81"/>
      <c r="X2194" s="81"/>
      <c r="Y2194" s="84" t="s">
        <v>6136</v>
      </c>
    </row>
    <row r="2195" spans="1:25">
      <c r="A2195" s="66" t="s">
        <v>493</v>
      </c>
      <c r="B2195" s="66" t="s">
        <v>489</v>
      </c>
      <c r="C2195" s="67"/>
      <c r="D2195" s="68"/>
      <c r="E2195" s="69"/>
      <c r="F2195" s="70"/>
      <c r="G2195" s="67"/>
      <c r="H2195" s="71"/>
      <c r="I2195" s="72"/>
      <c r="J2195" s="72"/>
      <c r="K2195" s="36"/>
      <c r="L2195" s="79"/>
      <c r="M2195" s="79"/>
      <c r="N2195" s="74"/>
      <c r="O2195" s="81" t="s">
        <v>622</v>
      </c>
      <c r="P2195" s="83">
        <v>41565.854560185187</v>
      </c>
      <c r="Q2195" s="81" t="s">
        <v>2084</v>
      </c>
      <c r="R2195" s="85" t="s">
        <v>2325</v>
      </c>
      <c r="S2195" s="81" t="s">
        <v>2332</v>
      </c>
      <c r="T2195" s="81" t="s">
        <v>2393</v>
      </c>
      <c r="U2195" s="83">
        <v>41565.854560185187</v>
      </c>
      <c r="V2195" s="85" t="s">
        <v>4322</v>
      </c>
      <c r="W2195" s="81"/>
      <c r="X2195" s="81"/>
      <c r="Y2195" s="84" t="s">
        <v>6137</v>
      </c>
    </row>
    <row r="2196" spans="1:25">
      <c r="A2196" s="66" t="s">
        <v>493</v>
      </c>
      <c r="B2196" s="66" t="s">
        <v>493</v>
      </c>
      <c r="C2196" s="67"/>
      <c r="D2196" s="68"/>
      <c r="E2196" s="69"/>
      <c r="F2196" s="70"/>
      <c r="G2196" s="67"/>
      <c r="H2196" s="71"/>
      <c r="I2196" s="72"/>
      <c r="J2196" s="72"/>
      <c r="K2196" s="36"/>
      <c r="L2196" s="79"/>
      <c r="M2196" s="79"/>
      <c r="N2196" s="74"/>
      <c r="O2196" s="81" t="s">
        <v>179</v>
      </c>
      <c r="P2196" s="83">
        <v>41566.080393518518</v>
      </c>
      <c r="Q2196" s="81" t="s">
        <v>2085</v>
      </c>
      <c r="R2196" s="85" t="s">
        <v>2296</v>
      </c>
      <c r="S2196" s="81" t="s">
        <v>2376</v>
      </c>
      <c r="T2196" s="81" t="s">
        <v>2545</v>
      </c>
      <c r="U2196" s="83">
        <v>41566.080393518518</v>
      </c>
      <c r="V2196" s="85" t="s">
        <v>4323</v>
      </c>
      <c r="W2196" s="81"/>
      <c r="X2196" s="81"/>
      <c r="Y2196" s="84" t="s">
        <v>6138</v>
      </c>
    </row>
    <row r="2197" spans="1:25">
      <c r="A2197" s="66" t="s">
        <v>493</v>
      </c>
      <c r="B2197" s="66" t="s">
        <v>493</v>
      </c>
      <c r="C2197" s="67"/>
      <c r="D2197" s="68"/>
      <c r="E2197" s="69"/>
      <c r="F2197" s="70"/>
      <c r="G2197" s="67"/>
      <c r="H2197" s="71"/>
      <c r="I2197" s="72"/>
      <c r="J2197" s="72"/>
      <c r="K2197" s="36"/>
      <c r="L2197" s="79"/>
      <c r="M2197" s="79"/>
      <c r="N2197" s="74"/>
      <c r="O2197" s="81" t="s">
        <v>179</v>
      </c>
      <c r="P2197" s="83">
        <v>41568.548506944448</v>
      </c>
      <c r="Q2197" s="81" t="s">
        <v>2086</v>
      </c>
      <c r="R2197" s="85" t="s">
        <v>2254</v>
      </c>
      <c r="S2197" s="81" t="s">
        <v>2332</v>
      </c>
      <c r="T2197" s="81" t="s">
        <v>2393</v>
      </c>
      <c r="U2197" s="83">
        <v>41568.548506944448</v>
      </c>
      <c r="V2197" s="85" t="s">
        <v>4324</v>
      </c>
      <c r="W2197" s="81"/>
      <c r="X2197" s="81"/>
      <c r="Y2197" s="84" t="s">
        <v>6139</v>
      </c>
    </row>
    <row r="2198" spans="1:25">
      <c r="A2198" s="66" t="s">
        <v>493</v>
      </c>
      <c r="B2198" s="66" t="s">
        <v>489</v>
      </c>
      <c r="C2198" s="67"/>
      <c r="D2198" s="68"/>
      <c r="E2198" s="69"/>
      <c r="F2198" s="70"/>
      <c r="G2198" s="67"/>
      <c r="H2198" s="71"/>
      <c r="I2198" s="72"/>
      <c r="J2198" s="72"/>
      <c r="K2198" s="36"/>
      <c r="L2198" s="79"/>
      <c r="M2198" s="79"/>
      <c r="N2198" s="74"/>
      <c r="O2198" s="81" t="s">
        <v>622</v>
      </c>
      <c r="P2198" s="83">
        <v>41569.622314814813</v>
      </c>
      <c r="Q2198" s="81" t="s">
        <v>2087</v>
      </c>
      <c r="R2198" s="85" t="s">
        <v>2320</v>
      </c>
      <c r="S2198" s="81" t="s">
        <v>2332</v>
      </c>
      <c r="T2198" s="81" t="s">
        <v>2393</v>
      </c>
      <c r="U2198" s="83">
        <v>41569.622314814813</v>
      </c>
      <c r="V2198" s="85" t="s">
        <v>4325</v>
      </c>
      <c r="W2198" s="81"/>
      <c r="X2198" s="81"/>
      <c r="Y2198" s="84" t="s">
        <v>6140</v>
      </c>
    </row>
    <row r="2199" spans="1:25">
      <c r="A2199" s="66" t="s">
        <v>493</v>
      </c>
      <c r="B2199" s="66" t="s">
        <v>493</v>
      </c>
      <c r="C2199" s="67"/>
      <c r="D2199" s="68"/>
      <c r="E2199" s="69"/>
      <c r="F2199" s="70"/>
      <c r="G2199" s="67"/>
      <c r="H2199" s="71"/>
      <c r="I2199" s="72"/>
      <c r="J2199" s="72"/>
      <c r="K2199" s="36"/>
      <c r="L2199" s="79"/>
      <c r="M2199" s="79"/>
      <c r="N2199" s="74"/>
      <c r="O2199" s="81" t="s">
        <v>179</v>
      </c>
      <c r="P2199" s="83">
        <v>41570.750277777777</v>
      </c>
      <c r="Q2199" s="81" t="s">
        <v>2088</v>
      </c>
      <c r="R2199" s="85" t="s">
        <v>2326</v>
      </c>
      <c r="S2199" s="81" t="s">
        <v>2332</v>
      </c>
      <c r="T2199" s="81" t="s">
        <v>2433</v>
      </c>
      <c r="U2199" s="83">
        <v>41570.750277777777</v>
      </c>
      <c r="V2199" s="85" t="s">
        <v>4326</v>
      </c>
      <c r="W2199" s="81"/>
      <c r="X2199" s="81"/>
      <c r="Y2199" s="84" t="s">
        <v>6141</v>
      </c>
    </row>
    <row r="2200" spans="1:25">
      <c r="A2200" s="66" t="s">
        <v>502</v>
      </c>
      <c r="B2200" s="66" t="s">
        <v>493</v>
      </c>
      <c r="C2200" s="67"/>
      <c r="D2200" s="68"/>
      <c r="E2200" s="69"/>
      <c r="F2200" s="70"/>
      <c r="G2200" s="67"/>
      <c r="H2200" s="71"/>
      <c r="I2200" s="72"/>
      <c r="J2200" s="72"/>
      <c r="K2200" s="36"/>
      <c r="L2200" s="79"/>
      <c r="M2200" s="79"/>
      <c r="N2200" s="74"/>
      <c r="O2200" s="81" t="s">
        <v>622</v>
      </c>
      <c r="P2200" s="83">
        <v>41566.833090277774</v>
      </c>
      <c r="Q2200" s="81" t="s">
        <v>2071</v>
      </c>
      <c r="R2200" s="81"/>
      <c r="S2200" s="81"/>
      <c r="T2200" s="81" t="s">
        <v>2393</v>
      </c>
      <c r="U2200" s="83">
        <v>41566.833090277774</v>
      </c>
      <c r="V2200" s="85" t="s">
        <v>4306</v>
      </c>
      <c r="W2200" s="81"/>
      <c r="X2200" s="81"/>
      <c r="Y2200" s="84" t="s">
        <v>6121</v>
      </c>
    </row>
    <row r="2201" spans="1:25">
      <c r="A2201" s="66" t="s">
        <v>423</v>
      </c>
      <c r="B2201" s="66" t="s">
        <v>505</v>
      </c>
      <c r="C2201" s="67"/>
      <c r="D2201" s="68"/>
      <c r="E2201" s="69"/>
      <c r="F2201" s="70"/>
      <c r="G2201" s="67"/>
      <c r="H2201" s="71"/>
      <c r="I2201" s="72"/>
      <c r="J2201" s="72"/>
      <c r="K2201" s="36"/>
      <c r="L2201" s="79"/>
      <c r="M2201" s="79"/>
      <c r="N2201" s="74"/>
      <c r="O2201" s="81" t="s">
        <v>622</v>
      </c>
      <c r="P2201" s="83">
        <v>41564.607986111114</v>
      </c>
      <c r="Q2201" s="81" t="s">
        <v>656</v>
      </c>
      <c r="R2201" s="81"/>
      <c r="S2201" s="81"/>
      <c r="T2201" s="81" t="s">
        <v>2393</v>
      </c>
      <c r="U2201" s="83">
        <v>41564.607986111114</v>
      </c>
      <c r="V2201" s="85" t="s">
        <v>4146</v>
      </c>
      <c r="W2201" s="81"/>
      <c r="X2201" s="81"/>
      <c r="Y2201" s="84" t="s">
        <v>5961</v>
      </c>
    </row>
    <row r="2202" spans="1:25">
      <c r="A2202" s="66" t="s">
        <v>505</v>
      </c>
      <c r="B2202" s="66" t="s">
        <v>505</v>
      </c>
      <c r="C2202" s="67"/>
      <c r="D2202" s="68"/>
      <c r="E2202" s="69"/>
      <c r="F2202" s="70"/>
      <c r="G2202" s="67"/>
      <c r="H2202" s="71"/>
      <c r="I2202" s="72"/>
      <c r="J2202" s="72"/>
      <c r="K2202" s="36"/>
      <c r="L2202" s="79"/>
      <c r="M2202" s="79"/>
      <c r="N2202" s="74"/>
      <c r="O2202" s="81" t="s">
        <v>179</v>
      </c>
      <c r="P2202" s="83">
        <v>41568.813379629632</v>
      </c>
      <c r="Q2202" s="81" t="s">
        <v>2089</v>
      </c>
      <c r="R2202" s="81"/>
      <c r="S2202" s="81"/>
      <c r="T2202" s="81" t="s">
        <v>2393</v>
      </c>
      <c r="U2202" s="83">
        <v>41568.813379629632</v>
      </c>
      <c r="V2202" s="85" t="s">
        <v>4327</v>
      </c>
      <c r="W2202" s="81"/>
      <c r="X2202" s="81"/>
      <c r="Y2202" s="84" t="s">
        <v>6142</v>
      </c>
    </row>
    <row r="2203" spans="1:25">
      <c r="A2203" s="66" t="s">
        <v>489</v>
      </c>
      <c r="B2203" s="66" t="s">
        <v>505</v>
      </c>
      <c r="C2203" s="67"/>
      <c r="D2203" s="68"/>
      <c r="E2203" s="69"/>
      <c r="F2203" s="70"/>
      <c r="G2203" s="67"/>
      <c r="H2203" s="71"/>
      <c r="I2203" s="72"/>
      <c r="J2203" s="72"/>
      <c r="K2203" s="36"/>
      <c r="L2203" s="79"/>
      <c r="M2203" s="79"/>
      <c r="N2203" s="74"/>
      <c r="O2203" s="81" t="s">
        <v>622</v>
      </c>
      <c r="P2203" s="83">
        <v>41564.703993055555</v>
      </c>
      <c r="Q2203" s="81" t="s">
        <v>2090</v>
      </c>
      <c r="R2203" s="85" t="s">
        <v>2150</v>
      </c>
      <c r="S2203" s="81" t="s">
        <v>2338</v>
      </c>
      <c r="T2203" s="81" t="s">
        <v>2393</v>
      </c>
      <c r="U2203" s="83">
        <v>41564.703993055555</v>
      </c>
      <c r="V2203" s="85" t="s">
        <v>4328</v>
      </c>
      <c r="W2203" s="81"/>
      <c r="X2203" s="81"/>
      <c r="Y2203" s="84" t="s">
        <v>6143</v>
      </c>
    </row>
    <row r="2204" spans="1:25">
      <c r="A2204" s="66" t="s">
        <v>500</v>
      </c>
      <c r="B2204" s="66" t="s">
        <v>505</v>
      </c>
      <c r="C2204" s="67"/>
      <c r="D2204" s="68"/>
      <c r="E2204" s="69"/>
      <c r="F2204" s="70"/>
      <c r="G2204" s="67"/>
      <c r="H2204" s="71"/>
      <c r="I2204" s="72"/>
      <c r="J2204" s="72"/>
      <c r="K2204" s="36"/>
      <c r="L2204" s="79"/>
      <c r="M2204" s="79"/>
      <c r="N2204" s="74"/>
      <c r="O2204" s="81" t="s">
        <v>622</v>
      </c>
      <c r="P2204" s="83">
        <v>41564.136597222219</v>
      </c>
      <c r="Q2204" s="81" t="s">
        <v>656</v>
      </c>
      <c r="R2204" s="81"/>
      <c r="S2204" s="81"/>
      <c r="T2204" s="81" t="s">
        <v>2393</v>
      </c>
      <c r="U2204" s="83">
        <v>41564.136597222219</v>
      </c>
      <c r="V2204" s="85" t="s">
        <v>4172</v>
      </c>
      <c r="W2204" s="81"/>
      <c r="X2204" s="81"/>
      <c r="Y2204" s="84" t="s">
        <v>5987</v>
      </c>
    </row>
    <row r="2205" spans="1:25">
      <c r="A2205" s="66" t="s">
        <v>502</v>
      </c>
      <c r="B2205" s="66" t="s">
        <v>505</v>
      </c>
      <c r="C2205" s="67"/>
      <c r="D2205" s="68"/>
      <c r="E2205" s="69"/>
      <c r="F2205" s="70"/>
      <c r="G2205" s="67"/>
      <c r="H2205" s="71"/>
      <c r="I2205" s="72"/>
      <c r="J2205" s="72"/>
      <c r="K2205" s="36"/>
      <c r="L2205" s="79"/>
      <c r="M2205" s="79"/>
      <c r="N2205" s="74"/>
      <c r="O2205" s="81" t="s">
        <v>622</v>
      </c>
      <c r="P2205" s="83">
        <v>41568.74894675926</v>
      </c>
      <c r="Q2205" s="81" t="s">
        <v>681</v>
      </c>
      <c r="R2205" s="85" t="s">
        <v>2150</v>
      </c>
      <c r="S2205" s="81" t="s">
        <v>2338</v>
      </c>
      <c r="T2205" s="81" t="s">
        <v>2393</v>
      </c>
      <c r="U2205" s="83">
        <v>41568.74894675926</v>
      </c>
      <c r="V2205" s="85" t="s">
        <v>4329</v>
      </c>
      <c r="W2205" s="81"/>
      <c r="X2205" s="81"/>
      <c r="Y2205" s="84" t="s">
        <v>6144</v>
      </c>
    </row>
    <row r="2206" spans="1:25">
      <c r="A2206" s="66" t="s">
        <v>423</v>
      </c>
      <c r="B2206" s="66" t="s">
        <v>489</v>
      </c>
      <c r="C2206" s="67"/>
      <c r="D2206" s="68"/>
      <c r="E2206" s="69"/>
      <c r="F2206" s="70"/>
      <c r="G2206" s="67"/>
      <c r="H2206" s="71"/>
      <c r="I2206" s="72"/>
      <c r="J2206" s="72"/>
      <c r="K2206" s="36"/>
      <c r="L2206" s="79"/>
      <c r="M2206" s="79"/>
      <c r="N2206" s="74"/>
      <c r="O2206" s="81" t="s">
        <v>622</v>
      </c>
      <c r="P2206" s="83">
        <v>41564.489675925928</v>
      </c>
      <c r="Q2206" s="81" t="s">
        <v>662</v>
      </c>
      <c r="R2206" s="85" t="s">
        <v>2145</v>
      </c>
      <c r="S2206" s="81" t="s">
        <v>2338</v>
      </c>
      <c r="T2206" s="81" t="s">
        <v>2393</v>
      </c>
      <c r="U2206" s="83">
        <v>41564.489675925928</v>
      </c>
      <c r="V2206" s="85" t="s">
        <v>4330</v>
      </c>
      <c r="W2206" s="81"/>
      <c r="X2206" s="81"/>
      <c r="Y2206" s="84" t="s">
        <v>6145</v>
      </c>
    </row>
    <row r="2207" spans="1:25">
      <c r="A2207" s="66" t="s">
        <v>423</v>
      </c>
      <c r="B2207" s="66" t="s">
        <v>489</v>
      </c>
      <c r="C2207" s="67"/>
      <c r="D2207" s="68"/>
      <c r="E2207" s="69"/>
      <c r="F2207" s="70"/>
      <c r="G2207" s="67"/>
      <c r="H2207" s="71"/>
      <c r="I2207" s="72"/>
      <c r="J2207" s="72"/>
      <c r="K2207" s="36"/>
      <c r="L2207" s="79"/>
      <c r="M2207" s="79"/>
      <c r="N2207" s="74"/>
      <c r="O2207" s="81" t="s">
        <v>622</v>
      </c>
      <c r="P2207" s="83">
        <v>41566.535381944443</v>
      </c>
      <c r="Q2207" s="81" t="s">
        <v>1820</v>
      </c>
      <c r="R2207" s="81"/>
      <c r="S2207" s="81"/>
      <c r="T2207" s="81" t="s">
        <v>2541</v>
      </c>
      <c r="U2207" s="83">
        <v>41566.535381944443</v>
      </c>
      <c r="V2207" s="85" t="s">
        <v>3964</v>
      </c>
      <c r="W2207" s="81"/>
      <c r="X2207" s="81"/>
      <c r="Y2207" s="84" t="s">
        <v>5779</v>
      </c>
    </row>
    <row r="2208" spans="1:25">
      <c r="A2208" s="66" t="s">
        <v>489</v>
      </c>
      <c r="B2208" s="66" t="s">
        <v>489</v>
      </c>
      <c r="C2208" s="67"/>
      <c r="D2208" s="68"/>
      <c r="E2208" s="69"/>
      <c r="F2208" s="70"/>
      <c r="G2208" s="67"/>
      <c r="H2208" s="71"/>
      <c r="I2208" s="72"/>
      <c r="J2208" s="72"/>
      <c r="K2208" s="36"/>
      <c r="L2208" s="79"/>
      <c r="M2208" s="79"/>
      <c r="N2208" s="74"/>
      <c r="O2208" s="81" t="s">
        <v>179</v>
      </c>
      <c r="P2208" s="83">
        <v>41563.448657407411</v>
      </c>
      <c r="Q2208" s="81" t="s">
        <v>2091</v>
      </c>
      <c r="R2208" s="85" t="s">
        <v>2288</v>
      </c>
      <c r="S2208" s="81" t="s">
        <v>2338</v>
      </c>
      <c r="T2208" s="81" t="s">
        <v>2393</v>
      </c>
      <c r="U2208" s="83">
        <v>41563.448657407411</v>
      </c>
      <c r="V2208" s="85" t="s">
        <v>4331</v>
      </c>
      <c r="W2208" s="81"/>
      <c r="X2208" s="81"/>
      <c r="Y2208" s="84" t="s">
        <v>6146</v>
      </c>
    </row>
    <row r="2209" spans="1:25">
      <c r="A2209" s="66" t="s">
        <v>489</v>
      </c>
      <c r="B2209" s="66" t="s">
        <v>489</v>
      </c>
      <c r="C2209" s="67"/>
      <c r="D2209" s="68"/>
      <c r="E2209" s="69"/>
      <c r="F2209" s="70"/>
      <c r="G2209" s="67"/>
      <c r="H2209" s="71"/>
      <c r="I2209" s="72"/>
      <c r="J2209" s="72"/>
      <c r="K2209" s="36"/>
      <c r="L2209" s="79"/>
      <c r="M2209" s="79"/>
      <c r="N2209" s="74"/>
      <c r="O2209" s="81" t="s">
        <v>179</v>
      </c>
      <c r="P2209" s="83">
        <v>41563.816006944442</v>
      </c>
      <c r="Q2209" s="81" t="s">
        <v>2092</v>
      </c>
      <c r="R2209" s="85" t="s">
        <v>2280</v>
      </c>
      <c r="S2209" s="81" t="s">
        <v>2338</v>
      </c>
      <c r="T2209" s="81" t="s">
        <v>2393</v>
      </c>
      <c r="U2209" s="83">
        <v>41563.816006944442</v>
      </c>
      <c r="V2209" s="85" t="s">
        <v>4332</v>
      </c>
      <c r="W2209" s="81"/>
      <c r="X2209" s="81"/>
      <c r="Y2209" s="84" t="s">
        <v>6147</v>
      </c>
    </row>
    <row r="2210" spans="1:25">
      <c r="A2210" s="66" t="s">
        <v>489</v>
      </c>
      <c r="B2210" s="66" t="s">
        <v>489</v>
      </c>
      <c r="C2210" s="67"/>
      <c r="D2210" s="68"/>
      <c r="E2210" s="69"/>
      <c r="F2210" s="70"/>
      <c r="G2210" s="67"/>
      <c r="H2210" s="71"/>
      <c r="I2210" s="72"/>
      <c r="J2210" s="72"/>
      <c r="K2210" s="36"/>
      <c r="L2210" s="79"/>
      <c r="M2210" s="79"/>
      <c r="N2210" s="74"/>
      <c r="O2210" s="81" t="s">
        <v>179</v>
      </c>
      <c r="P2210" s="83">
        <v>41563.971875000003</v>
      </c>
      <c r="Q2210" s="81" t="s">
        <v>2093</v>
      </c>
      <c r="R2210" s="85" t="s">
        <v>2288</v>
      </c>
      <c r="S2210" s="81" t="s">
        <v>2338</v>
      </c>
      <c r="T2210" s="81" t="s">
        <v>2393</v>
      </c>
      <c r="U2210" s="83">
        <v>41563.971875000003</v>
      </c>
      <c r="V2210" s="85" t="s">
        <v>4333</v>
      </c>
      <c r="W2210" s="81"/>
      <c r="X2210" s="81"/>
      <c r="Y2210" s="84" t="s">
        <v>6148</v>
      </c>
    </row>
    <row r="2211" spans="1:25">
      <c r="A2211" s="66" t="s">
        <v>489</v>
      </c>
      <c r="B2211" s="66" t="s">
        <v>489</v>
      </c>
      <c r="C2211" s="67"/>
      <c r="D2211" s="68"/>
      <c r="E2211" s="69"/>
      <c r="F2211" s="70"/>
      <c r="G2211" s="67"/>
      <c r="H2211" s="71"/>
      <c r="I2211" s="72"/>
      <c r="J2211" s="72"/>
      <c r="K2211" s="36"/>
      <c r="L2211" s="79"/>
      <c r="M2211" s="79"/>
      <c r="N2211" s="74"/>
      <c r="O2211" s="81" t="s">
        <v>179</v>
      </c>
      <c r="P2211" s="83">
        <v>41564.48542824074</v>
      </c>
      <c r="Q2211" s="81" t="s">
        <v>2094</v>
      </c>
      <c r="R2211" s="85" t="s">
        <v>2145</v>
      </c>
      <c r="S2211" s="81" t="s">
        <v>2338</v>
      </c>
      <c r="T2211" s="81" t="s">
        <v>2393</v>
      </c>
      <c r="U2211" s="83">
        <v>41564.48542824074</v>
      </c>
      <c r="V2211" s="85" t="s">
        <v>4334</v>
      </c>
      <c r="W2211" s="81"/>
      <c r="X2211" s="81"/>
      <c r="Y2211" s="84" t="s">
        <v>6149</v>
      </c>
    </row>
    <row r="2212" spans="1:25">
      <c r="A2212" s="66" t="s">
        <v>489</v>
      </c>
      <c r="B2212" s="66" t="s">
        <v>489</v>
      </c>
      <c r="C2212" s="67"/>
      <c r="D2212" s="68"/>
      <c r="E2212" s="69"/>
      <c r="F2212" s="70"/>
      <c r="G2212" s="67"/>
      <c r="H2212" s="71"/>
      <c r="I2212" s="72"/>
      <c r="J2212" s="72"/>
      <c r="K2212" s="36"/>
      <c r="L2212" s="79"/>
      <c r="M2212" s="79"/>
      <c r="N2212" s="74"/>
      <c r="O2212" s="81" t="s">
        <v>179</v>
      </c>
      <c r="P2212" s="83">
        <v>41564.565474537034</v>
      </c>
      <c r="Q2212" s="81" t="s">
        <v>2095</v>
      </c>
      <c r="R2212" s="85" t="s">
        <v>2145</v>
      </c>
      <c r="S2212" s="81" t="s">
        <v>2338</v>
      </c>
      <c r="T2212" s="81" t="s">
        <v>2393</v>
      </c>
      <c r="U2212" s="83">
        <v>41564.565474537034</v>
      </c>
      <c r="V2212" s="85" t="s">
        <v>4335</v>
      </c>
      <c r="W2212" s="81"/>
      <c r="X2212" s="81"/>
      <c r="Y2212" s="84" t="s">
        <v>6150</v>
      </c>
    </row>
    <row r="2213" spans="1:25">
      <c r="A2213" s="66" t="s">
        <v>489</v>
      </c>
      <c r="B2213" s="66" t="s">
        <v>489</v>
      </c>
      <c r="C2213" s="67"/>
      <c r="D2213" s="68"/>
      <c r="E2213" s="69"/>
      <c r="F2213" s="70"/>
      <c r="G2213" s="67"/>
      <c r="H2213" s="71"/>
      <c r="I2213" s="72"/>
      <c r="J2213" s="72"/>
      <c r="K2213" s="36"/>
      <c r="L2213" s="79"/>
      <c r="M2213" s="79"/>
      <c r="N2213" s="74"/>
      <c r="O2213" s="81" t="s">
        <v>179</v>
      </c>
      <c r="P2213" s="83">
        <v>41564.567696759259</v>
      </c>
      <c r="Q2213" s="81" t="s">
        <v>2096</v>
      </c>
      <c r="R2213" s="85" t="s">
        <v>2288</v>
      </c>
      <c r="S2213" s="81" t="s">
        <v>2338</v>
      </c>
      <c r="T2213" s="81" t="s">
        <v>2393</v>
      </c>
      <c r="U2213" s="83">
        <v>41564.567696759259</v>
      </c>
      <c r="V2213" s="85" t="s">
        <v>4336</v>
      </c>
      <c r="W2213" s="81"/>
      <c r="X2213" s="81"/>
      <c r="Y2213" s="84" t="s">
        <v>6151</v>
      </c>
    </row>
    <row r="2214" spans="1:25">
      <c r="A2214" s="66" t="s">
        <v>489</v>
      </c>
      <c r="B2214" s="66" t="s">
        <v>489</v>
      </c>
      <c r="C2214" s="67"/>
      <c r="D2214" s="68"/>
      <c r="E2214" s="69"/>
      <c r="F2214" s="70"/>
      <c r="G2214" s="67"/>
      <c r="H2214" s="71"/>
      <c r="I2214" s="72"/>
      <c r="J2214" s="72"/>
      <c r="K2214" s="36"/>
      <c r="L2214" s="79"/>
      <c r="M2214" s="79"/>
      <c r="N2214" s="74"/>
      <c r="O2214" s="81" t="s">
        <v>179</v>
      </c>
      <c r="P2214" s="83">
        <v>41564.960509259261</v>
      </c>
      <c r="Q2214" s="81" t="s">
        <v>2097</v>
      </c>
      <c r="R2214" s="85" t="s">
        <v>2145</v>
      </c>
      <c r="S2214" s="81" t="s">
        <v>2338</v>
      </c>
      <c r="T2214" s="81" t="s">
        <v>2458</v>
      </c>
      <c r="U2214" s="83">
        <v>41564.960509259261</v>
      </c>
      <c r="V2214" s="85" t="s">
        <v>4337</v>
      </c>
      <c r="W2214" s="81"/>
      <c r="X2214" s="81"/>
      <c r="Y2214" s="84" t="s">
        <v>6152</v>
      </c>
    </row>
    <row r="2215" spans="1:25">
      <c r="A2215" s="66" t="s">
        <v>489</v>
      </c>
      <c r="B2215" s="66" t="s">
        <v>489</v>
      </c>
      <c r="C2215" s="67"/>
      <c r="D2215" s="68"/>
      <c r="E2215" s="69"/>
      <c r="F2215" s="70"/>
      <c r="G2215" s="67"/>
      <c r="H2215" s="71"/>
      <c r="I2215" s="72"/>
      <c r="J2215" s="72"/>
      <c r="K2215" s="36"/>
      <c r="L2215" s="79"/>
      <c r="M2215" s="79"/>
      <c r="N2215" s="74"/>
      <c r="O2215" s="81" t="s">
        <v>179</v>
      </c>
      <c r="P2215" s="83">
        <v>41565.475775462961</v>
      </c>
      <c r="Q2215" s="81" t="s">
        <v>2098</v>
      </c>
      <c r="R2215" s="85" t="s">
        <v>2164</v>
      </c>
      <c r="S2215" s="81" t="s">
        <v>2338</v>
      </c>
      <c r="T2215" s="81" t="s">
        <v>2393</v>
      </c>
      <c r="U2215" s="83">
        <v>41565.475775462961</v>
      </c>
      <c r="V2215" s="85" t="s">
        <v>4338</v>
      </c>
      <c r="W2215" s="81"/>
      <c r="X2215" s="81"/>
      <c r="Y2215" s="84" t="s">
        <v>6153</v>
      </c>
    </row>
    <row r="2216" spans="1:25">
      <c r="A2216" s="66" t="s">
        <v>489</v>
      </c>
      <c r="B2216" s="66" t="s">
        <v>489</v>
      </c>
      <c r="C2216" s="67"/>
      <c r="D2216" s="68"/>
      <c r="E2216" s="69"/>
      <c r="F2216" s="70"/>
      <c r="G2216" s="67"/>
      <c r="H2216" s="71"/>
      <c r="I2216" s="72"/>
      <c r="J2216" s="72"/>
      <c r="K2216" s="36"/>
      <c r="L2216" s="79"/>
      <c r="M2216" s="79"/>
      <c r="N2216" s="74"/>
      <c r="O2216" s="81" t="s">
        <v>179</v>
      </c>
      <c r="P2216" s="83">
        <v>41565.700358796297</v>
      </c>
      <c r="Q2216" s="81" t="s">
        <v>2099</v>
      </c>
      <c r="R2216" s="85" t="s">
        <v>2164</v>
      </c>
      <c r="S2216" s="81" t="s">
        <v>2338</v>
      </c>
      <c r="T2216" s="81" t="s">
        <v>2393</v>
      </c>
      <c r="U2216" s="83">
        <v>41565.700358796297</v>
      </c>
      <c r="V2216" s="85" t="s">
        <v>4339</v>
      </c>
      <c r="W2216" s="81"/>
      <c r="X2216" s="81"/>
      <c r="Y2216" s="84" t="s">
        <v>6154</v>
      </c>
    </row>
    <row r="2217" spans="1:25">
      <c r="A2217" s="66" t="s">
        <v>489</v>
      </c>
      <c r="B2217" s="66" t="s">
        <v>489</v>
      </c>
      <c r="C2217" s="67"/>
      <c r="D2217" s="68"/>
      <c r="E2217" s="69"/>
      <c r="F2217" s="70"/>
      <c r="G2217" s="67"/>
      <c r="H2217" s="71"/>
      <c r="I2217" s="72"/>
      <c r="J2217" s="72"/>
      <c r="K2217" s="36"/>
      <c r="L2217" s="79"/>
      <c r="M2217" s="79"/>
      <c r="N2217" s="74"/>
      <c r="O2217" s="81" t="s">
        <v>179</v>
      </c>
      <c r="P2217" s="83">
        <v>41566.09648148148</v>
      </c>
      <c r="Q2217" s="81" t="s">
        <v>2100</v>
      </c>
      <c r="R2217" s="81"/>
      <c r="S2217" s="81"/>
      <c r="T2217" s="81" t="s">
        <v>2393</v>
      </c>
      <c r="U2217" s="83">
        <v>41566.09648148148</v>
      </c>
      <c r="V2217" s="85" t="s">
        <v>4340</v>
      </c>
      <c r="W2217" s="81"/>
      <c r="X2217" s="81"/>
      <c r="Y2217" s="84" t="s">
        <v>6155</v>
      </c>
    </row>
    <row r="2218" spans="1:25">
      <c r="A2218" s="66" t="s">
        <v>489</v>
      </c>
      <c r="B2218" s="66" t="s">
        <v>489</v>
      </c>
      <c r="C2218" s="67"/>
      <c r="D2218" s="68"/>
      <c r="E2218" s="69"/>
      <c r="F2218" s="70"/>
      <c r="G2218" s="67"/>
      <c r="H2218" s="71"/>
      <c r="I2218" s="72"/>
      <c r="J2218" s="72"/>
      <c r="K2218" s="36"/>
      <c r="L2218" s="79"/>
      <c r="M2218" s="79"/>
      <c r="N2218" s="74"/>
      <c r="O2218" s="81" t="s">
        <v>179</v>
      </c>
      <c r="P2218" s="83">
        <v>41566.123032407406</v>
      </c>
      <c r="Q2218" s="81" t="s">
        <v>2101</v>
      </c>
      <c r="R2218" s="85" t="s">
        <v>2164</v>
      </c>
      <c r="S2218" s="81" t="s">
        <v>2338</v>
      </c>
      <c r="T2218" s="81" t="s">
        <v>2393</v>
      </c>
      <c r="U2218" s="83">
        <v>41566.123032407406</v>
      </c>
      <c r="V2218" s="85" t="s">
        <v>4341</v>
      </c>
      <c r="W2218" s="81"/>
      <c r="X2218" s="81"/>
      <c r="Y2218" s="84" t="s">
        <v>6156</v>
      </c>
    </row>
    <row r="2219" spans="1:25">
      <c r="A2219" s="66" t="s">
        <v>489</v>
      </c>
      <c r="B2219" s="66" t="s">
        <v>489</v>
      </c>
      <c r="C2219" s="67"/>
      <c r="D2219" s="68"/>
      <c r="E2219" s="69"/>
      <c r="F2219" s="70"/>
      <c r="G2219" s="67"/>
      <c r="H2219" s="71"/>
      <c r="I2219" s="72"/>
      <c r="J2219" s="72"/>
      <c r="K2219" s="36"/>
      <c r="L2219" s="79"/>
      <c r="M2219" s="79"/>
      <c r="N2219" s="74"/>
      <c r="O2219" s="81" t="s">
        <v>179</v>
      </c>
      <c r="P2219" s="83">
        <v>41566.505624999998</v>
      </c>
      <c r="Q2219" s="81" t="s">
        <v>2102</v>
      </c>
      <c r="R2219" s="85" t="s">
        <v>2238</v>
      </c>
      <c r="S2219" s="81" t="s">
        <v>2338</v>
      </c>
      <c r="T2219" s="81" t="s">
        <v>2393</v>
      </c>
      <c r="U2219" s="83">
        <v>41566.505624999998</v>
      </c>
      <c r="V2219" s="85" t="s">
        <v>4342</v>
      </c>
      <c r="W2219" s="81"/>
      <c r="X2219" s="81"/>
      <c r="Y2219" s="84" t="s">
        <v>6157</v>
      </c>
    </row>
    <row r="2220" spans="1:25">
      <c r="A2220" s="66" t="s">
        <v>489</v>
      </c>
      <c r="B2220" s="66" t="s">
        <v>489</v>
      </c>
      <c r="C2220" s="67"/>
      <c r="D2220" s="68"/>
      <c r="E2220" s="69"/>
      <c r="F2220" s="70"/>
      <c r="G2220" s="67"/>
      <c r="H2220" s="71"/>
      <c r="I2220" s="72"/>
      <c r="J2220" s="72"/>
      <c r="K2220" s="36"/>
      <c r="L2220" s="79"/>
      <c r="M2220" s="79"/>
      <c r="N2220" s="74"/>
      <c r="O2220" s="81" t="s">
        <v>179</v>
      </c>
      <c r="P2220" s="83">
        <v>41566.507800925923</v>
      </c>
      <c r="Q2220" s="81" t="s">
        <v>2103</v>
      </c>
      <c r="R2220" s="81"/>
      <c r="S2220" s="81"/>
      <c r="T2220" s="81" t="s">
        <v>2393</v>
      </c>
      <c r="U2220" s="83">
        <v>41566.507800925923</v>
      </c>
      <c r="V2220" s="85" t="s">
        <v>4343</v>
      </c>
      <c r="W2220" s="81"/>
      <c r="X2220" s="81"/>
      <c r="Y2220" s="84" t="s">
        <v>6158</v>
      </c>
    </row>
    <row r="2221" spans="1:25">
      <c r="A2221" s="66" t="s">
        <v>489</v>
      </c>
      <c r="B2221" s="66" t="s">
        <v>423</v>
      </c>
      <c r="C2221" s="67"/>
      <c r="D2221" s="68"/>
      <c r="E2221" s="69"/>
      <c r="F2221" s="70"/>
      <c r="G2221" s="67"/>
      <c r="H2221" s="71"/>
      <c r="I2221" s="72"/>
      <c r="J2221" s="72"/>
      <c r="K2221" s="36"/>
      <c r="L2221" s="79"/>
      <c r="M2221" s="79"/>
      <c r="N2221" s="74"/>
      <c r="O2221" s="81" t="s">
        <v>622</v>
      </c>
      <c r="P2221" s="83">
        <v>41566.825648148151</v>
      </c>
      <c r="Q2221" s="81" t="s">
        <v>1041</v>
      </c>
      <c r="R2221" s="81"/>
      <c r="S2221" s="81"/>
      <c r="T2221" s="81" t="s">
        <v>2393</v>
      </c>
      <c r="U2221" s="83">
        <v>41566.825648148151</v>
      </c>
      <c r="V2221" s="85" t="s">
        <v>4136</v>
      </c>
      <c r="W2221" s="81"/>
      <c r="X2221" s="81"/>
      <c r="Y2221" s="84" t="s">
        <v>5951</v>
      </c>
    </row>
    <row r="2222" spans="1:25">
      <c r="A2222" s="66" t="s">
        <v>489</v>
      </c>
      <c r="B2222" s="66" t="s">
        <v>489</v>
      </c>
      <c r="C2222" s="67"/>
      <c r="D2222" s="68"/>
      <c r="E2222" s="69"/>
      <c r="F2222" s="70"/>
      <c r="G2222" s="67"/>
      <c r="H2222" s="71"/>
      <c r="I2222" s="72"/>
      <c r="J2222" s="72"/>
      <c r="K2222" s="36"/>
      <c r="L2222" s="79"/>
      <c r="M2222" s="79"/>
      <c r="N2222" s="74"/>
      <c r="O2222" s="81" t="s">
        <v>179</v>
      </c>
      <c r="P2222" s="83">
        <v>41568.44840277778</v>
      </c>
      <c r="Q2222" s="81" t="s">
        <v>2104</v>
      </c>
      <c r="R2222" s="85" t="s">
        <v>2280</v>
      </c>
      <c r="S2222" s="81" t="s">
        <v>2338</v>
      </c>
      <c r="T2222" s="81" t="s">
        <v>2393</v>
      </c>
      <c r="U2222" s="83">
        <v>41568.44840277778</v>
      </c>
      <c r="V2222" s="85" t="s">
        <v>4344</v>
      </c>
      <c r="W2222" s="81"/>
      <c r="X2222" s="81"/>
      <c r="Y2222" s="84" t="s">
        <v>6159</v>
      </c>
    </row>
    <row r="2223" spans="1:25">
      <c r="A2223" s="66" t="s">
        <v>489</v>
      </c>
      <c r="B2223" s="66" t="s">
        <v>489</v>
      </c>
      <c r="C2223" s="67"/>
      <c r="D2223" s="68"/>
      <c r="E2223" s="69"/>
      <c r="F2223" s="70"/>
      <c r="G2223" s="67"/>
      <c r="H2223" s="71"/>
      <c r="I2223" s="72"/>
      <c r="J2223" s="72"/>
      <c r="K2223" s="36"/>
      <c r="L2223" s="79"/>
      <c r="M2223" s="79"/>
      <c r="N2223" s="74"/>
      <c r="O2223" s="81" t="s">
        <v>179</v>
      </c>
      <c r="P2223" s="83">
        <v>41568.574999999997</v>
      </c>
      <c r="Q2223" s="81" t="s">
        <v>2105</v>
      </c>
      <c r="R2223" s="85" t="s">
        <v>2327</v>
      </c>
      <c r="S2223" s="81" t="s">
        <v>2338</v>
      </c>
      <c r="T2223" s="81" t="s">
        <v>2454</v>
      </c>
      <c r="U2223" s="83">
        <v>41568.574999999997</v>
      </c>
      <c r="V2223" s="85" t="s">
        <v>4345</v>
      </c>
      <c r="W2223" s="81"/>
      <c r="X2223" s="81"/>
      <c r="Y2223" s="84" t="s">
        <v>6160</v>
      </c>
    </row>
    <row r="2224" spans="1:25">
      <c r="A2224" s="66" t="s">
        <v>489</v>
      </c>
      <c r="B2224" s="66" t="s">
        <v>489</v>
      </c>
      <c r="C2224" s="67"/>
      <c r="D2224" s="68"/>
      <c r="E2224" s="69"/>
      <c r="F2224" s="70"/>
      <c r="G2224" s="67"/>
      <c r="H2224" s="71"/>
      <c r="I2224" s="72"/>
      <c r="J2224" s="72"/>
      <c r="K2224" s="36"/>
      <c r="L2224" s="79"/>
      <c r="M2224" s="79"/>
      <c r="N2224" s="74"/>
      <c r="O2224" s="81" t="s">
        <v>179</v>
      </c>
      <c r="P2224" s="83">
        <v>41568.976666666669</v>
      </c>
      <c r="Q2224" s="81" t="s">
        <v>2106</v>
      </c>
      <c r="R2224" s="85" t="s">
        <v>2328</v>
      </c>
      <c r="S2224" s="81" t="s">
        <v>2391</v>
      </c>
      <c r="T2224" s="81" t="s">
        <v>2393</v>
      </c>
      <c r="U2224" s="83">
        <v>41568.976666666669</v>
      </c>
      <c r="V2224" s="85" t="s">
        <v>4346</v>
      </c>
      <c r="W2224" s="81"/>
      <c r="X2224" s="81"/>
      <c r="Y2224" s="84" t="s">
        <v>6161</v>
      </c>
    </row>
    <row r="2225" spans="1:25">
      <c r="A2225" s="66" t="s">
        <v>489</v>
      </c>
      <c r="B2225" s="66" t="s">
        <v>489</v>
      </c>
      <c r="C2225" s="67"/>
      <c r="D2225" s="68"/>
      <c r="E2225" s="69"/>
      <c r="F2225" s="70"/>
      <c r="G2225" s="67"/>
      <c r="H2225" s="71"/>
      <c r="I2225" s="72"/>
      <c r="J2225" s="72"/>
      <c r="K2225" s="36"/>
      <c r="L2225" s="79"/>
      <c r="M2225" s="79"/>
      <c r="N2225" s="74"/>
      <c r="O2225" s="81" t="s">
        <v>179</v>
      </c>
      <c r="P2225" s="83">
        <v>41569.8278125</v>
      </c>
      <c r="Q2225" s="81" t="s">
        <v>2107</v>
      </c>
      <c r="R2225" s="81"/>
      <c r="S2225" s="81"/>
      <c r="T2225" s="81" t="s">
        <v>2393</v>
      </c>
      <c r="U2225" s="83">
        <v>41569.8278125</v>
      </c>
      <c r="V2225" s="85" t="s">
        <v>4347</v>
      </c>
      <c r="W2225" s="81"/>
      <c r="X2225" s="81"/>
      <c r="Y2225" s="84" t="s">
        <v>6162</v>
      </c>
    </row>
    <row r="2226" spans="1:25">
      <c r="A2226" s="66" t="s">
        <v>500</v>
      </c>
      <c r="B2226" s="66" t="s">
        <v>489</v>
      </c>
      <c r="C2226" s="67"/>
      <c r="D2226" s="68"/>
      <c r="E2226" s="69"/>
      <c r="F2226" s="70"/>
      <c r="G2226" s="67"/>
      <c r="H2226" s="71"/>
      <c r="I2226" s="72"/>
      <c r="J2226" s="72"/>
      <c r="K2226" s="36"/>
      <c r="L2226" s="79"/>
      <c r="M2226" s="79"/>
      <c r="N2226" s="74"/>
      <c r="O2226" s="81" t="s">
        <v>622</v>
      </c>
      <c r="P2226" s="83">
        <v>41564.135555555556</v>
      </c>
      <c r="Q2226" s="81" t="s">
        <v>1020</v>
      </c>
      <c r="R2226" s="85" t="s">
        <v>2146</v>
      </c>
      <c r="S2226" s="81" t="s">
        <v>2338</v>
      </c>
      <c r="T2226" s="81" t="s">
        <v>2454</v>
      </c>
      <c r="U2226" s="83">
        <v>41564.135555555556</v>
      </c>
      <c r="V2226" s="85" t="s">
        <v>4348</v>
      </c>
      <c r="W2226" s="81"/>
      <c r="X2226" s="81"/>
      <c r="Y2226" s="84" t="s">
        <v>6163</v>
      </c>
    </row>
    <row r="2227" spans="1:25">
      <c r="A2227" s="66" t="s">
        <v>500</v>
      </c>
      <c r="B2227" s="66" t="s">
        <v>489</v>
      </c>
      <c r="C2227" s="67"/>
      <c r="D2227" s="68"/>
      <c r="E2227" s="69"/>
      <c r="F2227" s="70"/>
      <c r="G2227" s="67"/>
      <c r="H2227" s="71"/>
      <c r="I2227" s="72"/>
      <c r="J2227" s="72"/>
      <c r="K2227" s="36"/>
      <c r="L2227" s="79"/>
      <c r="M2227" s="79"/>
      <c r="N2227" s="74"/>
      <c r="O2227" s="81" t="s">
        <v>622</v>
      </c>
      <c r="P2227" s="83">
        <v>41564.784791666665</v>
      </c>
      <c r="Q2227" s="81" t="s">
        <v>676</v>
      </c>
      <c r="R2227" s="85" t="s">
        <v>2145</v>
      </c>
      <c r="S2227" s="81" t="s">
        <v>2338</v>
      </c>
      <c r="T2227" s="81" t="s">
        <v>2393</v>
      </c>
      <c r="U2227" s="83">
        <v>41564.784791666665</v>
      </c>
      <c r="V2227" s="85" t="s">
        <v>4349</v>
      </c>
      <c r="W2227" s="81"/>
      <c r="X2227" s="81"/>
      <c r="Y2227" s="84" t="s">
        <v>6164</v>
      </c>
    </row>
    <row r="2228" spans="1:25">
      <c r="A2228" s="66" t="s">
        <v>502</v>
      </c>
      <c r="B2228" s="66" t="s">
        <v>489</v>
      </c>
      <c r="C2228" s="67"/>
      <c r="D2228" s="68"/>
      <c r="E2228" s="69"/>
      <c r="F2228" s="70"/>
      <c r="G2228" s="67"/>
      <c r="H2228" s="71"/>
      <c r="I2228" s="72"/>
      <c r="J2228" s="72"/>
      <c r="K2228" s="36"/>
      <c r="L2228" s="79"/>
      <c r="M2228" s="79"/>
      <c r="N2228" s="74"/>
      <c r="O2228" s="81" t="s">
        <v>622</v>
      </c>
      <c r="P2228" s="83">
        <v>41568.74894675926</v>
      </c>
      <c r="Q2228" s="81" t="s">
        <v>681</v>
      </c>
      <c r="R2228" s="85" t="s">
        <v>2150</v>
      </c>
      <c r="S2228" s="81" t="s">
        <v>2338</v>
      </c>
      <c r="T2228" s="81" t="s">
        <v>2393</v>
      </c>
      <c r="U2228" s="83">
        <v>41568.74894675926</v>
      </c>
      <c r="V2228" s="85" t="s">
        <v>4329</v>
      </c>
      <c r="W2228" s="81"/>
      <c r="X2228" s="81"/>
      <c r="Y2228" s="84" t="s">
        <v>6144</v>
      </c>
    </row>
    <row r="2229" spans="1:25">
      <c r="A2229" s="66" t="s">
        <v>423</v>
      </c>
      <c r="B2229" s="66" t="s">
        <v>423</v>
      </c>
      <c r="C2229" s="67"/>
      <c r="D2229" s="68"/>
      <c r="E2229" s="69"/>
      <c r="F2229" s="70"/>
      <c r="G2229" s="67"/>
      <c r="H2229" s="71"/>
      <c r="I2229" s="72"/>
      <c r="J2229" s="72"/>
      <c r="K2229" s="36"/>
      <c r="L2229" s="79"/>
      <c r="M2229" s="79"/>
      <c r="N2229" s="74"/>
      <c r="O2229" s="81" t="s">
        <v>179</v>
      </c>
      <c r="P2229" s="83">
        <v>41563.577673611115</v>
      </c>
      <c r="Q2229" s="81" t="s">
        <v>2108</v>
      </c>
      <c r="R2229" s="85" t="s">
        <v>2329</v>
      </c>
      <c r="S2229" s="81" t="s">
        <v>2333</v>
      </c>
      <c r="T2229" s="81" t="s">
        <v>2393</v>
      </c>
      <c r="U2229" s="83">
        <v>41563.577673611115</v>
      </c>
      <c r="V2229" s="85" t="s">
        <v>4350</v>
      </c>
      <c r="W2229" s="81"/>
      <c r="X2229" s="81"/>
      <c r="Y2229" s="84" t="s">
        <v>6165</v>
      </c>
    </row>
    <row r="2230" spans="1:25">
      <c r="A2230" s="66" t="s">
        <v>423</v>
      </c>
      <c r="B2230" s="66" t="s">
        <v>423</v>
      </c>
      <c r="C2230" s="67"/>
      <c r="D2230" s="68"/>
      <c r="E2230" s="69"/>
      <c r="F2230" s="70"/>
      <c r="G2230" s="67"/>
      <c r="H2230" s="71"/>
      <c r="I2230" s="72"/>
      <c r="J2230" s="72"/>
      <c r="K2230" s="36"/>
      <c r="L2230" s="79"/>
      <c r="M2230" s="79"/>
      <c r="N2230" s="74"/>
      <c r="O2230" s="81" t="s">
        <v>179</v>
      </c>
      <c r="P2230" s="83">
        <v>41563.608240740738</v>
      </c>
      <c r="Q2230" s="81" t="s">
        <v>2109</v>
      </c>
      <c r="R2230" s="81"/>
      <c r="S2230" s="81"/>
      <c r="T2230" s="81" t="s">
        <v>2393</v>
      </c>
      <c r="U2230" s="83">
        <v>41563.608240740738</v>
      </c>
      <c r="V2230" s="85" t="s">
        <v>4351</v>
      </c>
      <c r="W2230" s="81"/>
      <c r="X2230" s="81"/>
      <c r="Y2230" s="84" t="s">
        <v>6166</v>
      </c>
    </row>
    <row r="2231" spans="1:25">
      <c r="A2231" s="66" t="s">
        <v>423</v>
      </c>
      <c r="B2231" s="66" t="s">
        <v>423</v>
      </c>
      <c r="C2231" s="67"/>
      <c r="D2231" s="68"/>
      <c r="E2231" s="69"/>
      <c r="F2231" s="70"/>
      <c r="G2231" s="67"/>
      <c r="H2231" s="71"/>
      <c r="I2231" s="72"/>
      <c r="J2231" s="72"/>
      <c r="K2231" s="36"/>
      <c r="L2231" s="79"/>
      <c r="M2231" s="79"/>
      <c r="N2231" s="74"/>
      <c r="O2231" s="81" t="s">
        <v>179</v>
      </c>
      <c r="P2231" s="83">
        <v>41564.487569444442</v>
      </c>
      <c r="Q2231" s="81" t="s">
        <v>2110</v>
      </c>
      <c r="R2231" s="81"/>
      <c r="S2231" s="81"/>
      <c r="T2231" s="81" t="s">
        <v>2393</v>
      </c>
      <c r="U2231" s="83">
        <v>41564.487569444442</v>
      </c>
      <c r="V2231" s="85" t="s">
        <v>4352</v>
      </c>
      <c r="W2231" s="81"/>
      <c r="X2231" s="81"/>
      <c r="Y2231" s="84" t="s">
        <v>6167</v>
      </c>
    </row>
    <row r="2232" spans="1:25">
      <c r="A2232" s="66" t="s">
        <v>423</v>
      </c>
      <c r="B2232" s="66" t="s">
        <v>500</v>
      </c>
      <c r="C2232" s="67"/>
      <c r="D2232" s="68"/>
      <c r="E2232" s="69"/>
      <c r="F2232" s="70"/>
      <c r="G2232" s="67"/>
      <c r="H2232" s="71"/>
      <c r="I2232" s="72"/>
      <c r="J2232" s="72"/>
      <c r="K2232" s="36"/>
      <c r="L2232" s="79"/>
      <c r="M2232" s="79"/>
      <c r="N2232" s="74"/>
      <c r="O2232" s="81" t="s">
        <v>622</v>
      </c>
      <c r="P2232" s="83">
        <v>41564.494560185187</v>
      </c>
      <c r="Q2232" s="81" t="s">
        <v>2111</v>
      </c>
      <c r="R2232" s="81"/>
      <c r="S2232" s="81"/>
      <c r="T2232" s="81" t="s">
        <v>2393</v>
      </c>
      <c r="U2232" s="83">
        <v>41564.494560185187</v>
      </c>
      <c r="V2232" s="85" t="s">
        <v>4353</v>
      </c>
      <c r="W2232" s="81"/>
      <c r="X2232" s="81"/>
      <c r="Y2232" s="84" t="s">
        <v>6168</v>
      </c>
    </row>
    <row r="2233" spans="1:25">
      <c r="A2233" s="66" t="s">
        <v>423</v>
      </c>
      <c r="B2233" s="66" t="s">
        <v>423</v>
      </c>
      <c r="C2233" s="67"/>
      <c r="D2233" s="68"/>
      <c r="E2233" s="69"/>
      <c r="F2233" s="70"/>
      <c r="G2233" s="67"/>
      <c r="H2233" s="71"/>
      <c r="I2233" s="72"/>
      <c r="J2233" s="72"/>
      <c r="K2233" s="36"/>
      <c r="L2233" s="79"/>
      <c r="M2233" s="79"/>
      <c r="N2233" s="74"/>
      <c r="O2233" s="81" t="s">
        <v>179</v>
      </c>
      <c r="P2233" s="83">
        <v>41564.509085648147</v>
      </c>
      <c r="Q2233" s="81" t="s">
        <v>2112</v>
      </c>
      <c r="R2233" s="81"/>
      <c r="S2233" s="81"/>
      <c r="T2233" s="81" t="s">
        <v>2393</v>
      </c>
      <c r="U2233" s="83">
        <v>41564.509085648147</v>
      </c>
      <c r="V2233" s="85" t="s">
        <v>4354</v>
      </c>
      <c r="W2233" s="81"/>
      <c r="X2233" s="81"/>
      <c r="Y2233" s="84" t="s">
        <v>6169</v>
      </c>
    </row>
    <row r="2234" spans="1:25">
      <c r="A2234" s="66" t="s">
        <v>423</v>
      </c>
      <c r="B2234" s="66" t="s">
        <v>500</v>
      </c>
      <c r="C2234" s="67"/>
      <c r="D2234" s="68"/>
      <c r="E2234" s="69"/>
      <c r="F2234" s="70"/>
      <c r="G2234" s="67"/>
      <c r="H2234" s="71"/>
      <c r="I2234" s="72"/>
      <c r="J2234" s="72"/>
      <c r="K2234" s="36"/>
      <c r="L2234" s="79"/>
      <c r="M2234" s="79"/>
      <c r="N2234" s="74"/>
      <c r="O2234" s="81" t="s">
        <v>622</v>
      </c>
      <c r="P2234" s="83">
        <v>41564.813125000001</v>
      </c>
      <c r="Q2234" s="81" t="s">
        <v>1894</v>
      </c>
      <c r="R2234" s="81"/>
      <c r="S2234" s="81"/>
      <c r="T2234" s="81" t="s">
        <v>2393</v>
      </c>
      <c r="U2234" s="83">
        <v>41564.813125000001</v>
      </c>
      <c r="V2234" s="85" t="s">
        <v>4080</v>
      </c>
      <c r="W2234" s="81"/>
      <c r="X2234" s="81"/>
      <c r="Y2234" s="84" t="s">
        <v>5895</v>
      </c>
    </row>
    <row r="2235" spans="1:25">
      <c r="A2235" s="66" t="s">
        <v>423</v>
      </c>
      <c r="B2235" s="66" t="s">
        <v>500</v>
      </c>
      <c r="C2235" s="67"/>
      <c r="D2235" s="68"/>
      <c r="E2235" s="69"/>
      <c r="F2235" s="70"/>
      <c r="G2235" s="67"/>
      <c r="H2235" s="71"/>
      <c r="I2235" s="72"/>
      <c r="J2235" s="72"/>
      <c r="K2235" s="36"/>
      <c r="L2235" s="79"/>
      <c r="M2235" s="79"/>
      <c r="N2235" s="74"/>
      <c r="O2235" s="81" t="s">
        <v>622</v>
      </c>
      <c r="P2235" s="83">
        <v>41564.872939814813</v>
      </c>
      <c r="Q2235" s="81" t="s">
        <v>1895</v>
      </c>
      <c r="R2235" s="81"/>
      <c r="S2235" s="81"/>
      <c r="T2235" s="81" t="s">
        <v>2393</v>
      </c>
      <c r="U2235" s="83">
        <v>41564.872939814813</v>
      </c>
      <c r="V2235" s="85" t="s">
        <v>4081</v>
      </c>
      <c r="W2235" s="81"/>
      <c r="X2235" s="81"/>
      <c r="Y2235" s="84" t="s">
        <v>5896</v>
      </c>
    </row>
    <row r="2236" spans="1:25">
      <c r="A2236" s="66" t="s">
        <v>423</v>
      </c>
      <c r="B2236" s="66" t="s">
        <v>500</v>
      </c>
      <c r="C2236" s="67"/>
      <c r="D2236" s="68"/>
      <c r="E2236" s="69"/>
      <c r="F2236" s="70"/>
      <c r="G2236" s="67"/>
      <c r="H2236" s="71"/>
      <c r="I2236" s="72"/>
      <c r="J2236" s="72"/>
      <c r="K2236" s="36"/>
      <c r="L2236" s="79"/>
      <c r="M2236" s="79"/>
      <c r="N2236" s="74"/>
      <c r="O2236" s="81" t="s">
        <v>622</v>
      </c>
      <c r="P2236" s="83">
        <v>41565.711076388892</v>
      </c>
      <c r="Q2236" s="81" t="s">
        <v>2113</v>
      </c>
      <c r="R2236" s="81"/>
      <c r="S2236" s="81"/>
      <c r="T2236" s="81" t="s">
        <v>2393</v>
      </c>
      <c r="U2236" s="83">
        <v>41565.711076388892</v>
      </c>
      <c r="V2236" s="85" t="s">
        <v>4355</v>
      </c>
      <c r="W2236" s="81"/>
      <c r="X2236" s="81"/>
      <c r="Y2236" s="84" t="s">
        <v>6170</v>
      </c>
    </row>
    <row r="2237" spans="1:25">
      <c r="A2237" s="66" t="s">
        <v>423</v>
      </c>
      <c r="B2237" s="66" t="s">
        <v>500</v>
      </c>
      <c r="C2237" s="67"/>
      <c r="D2237" s="68"/>
      <c r="E2237" s="69"/>
      <c r="F2237" s="70"/>
      <c r="G2237" s="67"/>
      <c r="H2237" s="71"/>
      <c r="I2237" s="72"/>
      <c r="J2237" s="72"/>
      <c r="K2237" s="36"/>
      <c r="L2237" s="79"/>
      <c r="M2237" s="79"/>
      <c r="N2237" s="74"/>
      <c r="O2237" s="81" t="s">
        <v>622</v>
      </c>
      <c r="P2237" s="83">
        <v>41565.736747685187</v>
      </c>
      <c r="Q2237" s="81" t="s">
        <v>1233</v>
      </c>
      <c r="R2237" s="81"/>
      <c r="S2237" s="81"/>
      <c r="T2237" s="81" t="s">
        <v>2393</v>
      </c>
      <c r="U2237" s="83">
        <v>41565.736747685187</v>
      </c>
      <c r="V2237" s="85" t="s">
        <v>3243</v>
      </c>
      <c r="W2237" s="81"/>
      <c r="X2237" s="81"/>
      <c r="Y2237" s="84" t="s">
        <v>5058</v>
      </c>
    </row>
    <row r="2238" spans="1:25">
      <c r="A2238" s="66" t="s">
        <v>423</v>
      </c>
      <c r="B2238" s="66" t="s">
        <v>423</v>
      </c>
      <c r="C2238" s="67"/>
      <c r="D2238" s="68"/>
      <c r="E2238" s="69"/>
      <c r="F2238" s="70"/>
      <c r="G2238" s="67"/>
      <c r="H2238" s="71"/>
      <c r="I2238" s="72"/>
      <c r="J2238" s="72"/>
      <c r="K2238" s="36"/>
      <c r="L2238" s="79"/>
      <c r="M2238" s="79"/>
      <c r="N2238" s="74"/>
      <c r="O2238" s="81" t="s">
        <v>179</v>
      </c>
      <c r="P2238" s="83">
        <v>41565.749247685184</v>
      </c>
      <c r="Q2238" s="81" t="s">
        <v>2114</v>
      </c>
      <c r="R2238" s="81"/>
      <c r="S2238" s="81"/>
      <c r="T2238" s="81" t="s">
        <v>2393</v>
      </c>
      <c r="U2238" s="83">
        <v>41565.749247685184</v>
      </c>
      <c r="V2238" s="85" t="s">
        <v>4356</v>
      </c>
      <c r="W2238" s="81"/>
      <c r="X2238" s="81"/>
      <c r="Y2238" s="84" t="s">
        <v>6171</v>
      </c>
    </row>
    <row r="2239" spans="1:25">
      <c r="A2239" s="66" t="s">
        <v>423</v>
      </c>
      <c r="B2239" s="66" t="s">
        <v>423</v>
      </c>
      <c r="C2239" s="67"/>
      <c r="D2239" s="68"/>
      <c r="E2239" s="69"/>
      <c r="F2239" s="70"/>
      <c r="G2239" s="67"/>
      <c r="H2239" s="71"/>
      <c r="I2239" s="72"/>
      <c r="J2239" s="72"/>
      <c r="K2239" s="36"/>
      <c r="L2239" s="79"/>
      <c r="M2239" s="79"/>
      <c r="N2239" s="74"/>
      <c r="O2239" s="81" t="s">
        <v>179</v>
      </c>
      <c r="P2239" s="83">
        <v>41565.754027777781</v>
      </c>
      <c r="Q2239" s="81" t="s">
        <v>2115</v>
      </c>
      <c r="R2239" s="81"/>
      <c r="S2239" s="81"/>
      <c r="T2239" s="81" t="s">
        <v>2393</v>
      </c>
      <c r="U2239" s="83">
        <v>41565.754027777781</v>
      </c>
      <c r="V2239" s="85" t="s">
        <v>4357</v>
      </c>
      <c r="W2239" s="81"/>
      <c r="X2239" s="81"/>
      <c r="Y2239" s="84" t="s">
        <v>6172</v>
      </c>
    </row>
    <row r="2240" spans="1:25">
      <c r="A2240" s="66" t="s">
        <v>423</v>
      </c>
      <c r="B2240" s="66" t="s">
        <v>423</v>
      </c>
      <c r="C2240" s="67"/>
      <c r="D2240" s="68"/>
      <c r="E2240" s="69"/>
      <c r="F2240" s="70"/>
      <c r="G2240" s="67"/>
      <c r="H2240" s="71"/>
      <c r="I2240" s="72"/>
      <c r="J2240" s="72"/>
      <c r="K2240" s="36"/>
      <c r="L2240" s="79"/>
      <c r="M2240" s="79"/>
      <c r="N2240" s="74"/>
      <c r="O2240" s="81" t="s">
        <v>179</v>
      </c>
      <c r="P2240" s="83">
        <v>41565.770150462966</v>
      </c>
      <c r="Q2240" s="81" t="s">
        <v>2116</v>
      </c>
      <c r="R2240" s="81"/>
      <c r="S2240" s="81"/>
      <c r="T2240" s="81" t="s">
        <v>2393</v>
      </c>
      <c r="U2240" s="83">
        <v>41565.770150462966</v>
      </c>
      <c r="V2240" s="85" t="s">
        <v>4358</v>
      </c>
      <c r="W2240" s="81"/>
      <c r="X2240" s="81"/>
      <c r="Y2240" s="84" t="s">
        <v>6173</v>
      </c>
    </row>
    <row r="2241" spans="1:25">
      <c r="A2241" s="66" t="s">
        <v>423</v>
      </c>
      <c r="B2241" s="66" t="s">
        <v>500</v>
      </c>
      <c r="C2241" s="67"/>
      <c r="D2241" s="68"/>
      <c r="E2241" s="69"/>
      <c r="F2241" s="70"/>
      <c r="G2241" s="67"/>
      <c r="H2241" s="71"/>
      <c r="I2241" s="72"/>
      <c r="J2241" s="72"/>
      <c r="K2241" s="36"/>
      <c r="L2241" s="79"/>
      <c r="M2241" s="79"/>
      <c r="N2241" s="74"/>
      <c r="O2241" s="81" t="s">
        <v>622</v>
      </c>
      <c r="P2241" s="83">
        <v>41566.458993055552</v>
      </c>
      <c r="Q2241" s="81" t="s">
        <v>1919</v>
      </c>
      <c r="R2241" s="81"/>
      <c r="S2241" s="81"/>
      <c r="T2241" s="81" t="s">
        <v>2393</v>
      </c>
      <c r="U2241" s="83">
        <v>41566.458993055552</v>
      </c>
      <c r="V2241" s="85" t="s">
        <v>4109</v>
      </c>
      <c r="W2241" s="81"/>
      <c r="X2241" s="81"/>
      <c r="Y2241" s="84" t="s">
        <v>5924</v>
      </c>
    </row>
    <row r="2242" spans="1:25">
      <c r="A2242" s="66" t="s">
        <v>423</v>
      </c>
      <c r="B2242" s="66" t="s">
        <v>423</v>
      </c>
      <c r="C2242" s="67"/>
      <c r="D2242" s="68"/>
      <c r="E2242" s="69"/>
      <c r="F2242" s="70"/>
      <c r="G2242" s="67"/>
      <c r="H2242" s="71"/>
      <c r="I2242" s="72"/>
      <c r="J2242" s="72"/>
      <c r="K2242" s="36"/>
      <c r="L2242" s="79"/>
      <c r="M2242" s="79"/>
      <c r="N2242" s="74"/>
      <c r="O2242" s="81" t="s">
        <v>179</v>
      </c>
      <c r="P2242" s="83">
        <v>41566.476099537038</v>
      </c>
      <c r="Q2242" s="81" t="s">
        <v>2117</v>
      </c>
      <c r="R2242" s="81"/>
      <c r="S2242" s="81"/>
      <c r="T2242" s="81" t="s">
        <v>2393</v>
      </c>
      <c r="U2242" s="83">
        <v>41566.476099537038</v>
      </c>
      <c r="V2242" s="85" t="s">
        <v>4359</v>
      </c>
      <c r="W2242" s="81"/>
      <c r="X2242" s="81"/>
      <c r="Y2242" s="84" t="s">
        <v>6174</v>
      </c>
    </row>
    <row r="2243" spans="1:25">
      <c r="A2243" s="66" t="s">
        <v>423</v>
      </c>
      <c r="B2243" s="66" t="s">
        <v>500</v>
      </c>
      <c r="C2243" s="67"/>
      <c r="D2243" s="68"/>
      <c r="E2243" s="69"/>
      <c r="F2243" s="70"/>
      <c r="G2243" s="67"/>
      <c r="H2243" s="71"/>
      <c r="I2243" s="72"/>
      <c r="J2243" s="72"/>
      <c r="K2243" s="36"/>
      <c r="L2243" s="79"/>
      <c r="M2243" s="79"/>
      <c r="N2243" s="74"/>
      <c r="O2243" s="81" t="s">
        <v>622</v>
      </c>
      <c r="P2243" s="83">
        <v>41566.554675925923</v>
      </c>
      <c r="Q2243" s="81" t="s">
        <v>1920</v>
      </c>
      <c r="R2243" s="81"/>
      <c r="S2243" s="81"/>
      <c r="T2243" s="81" t="s">
        <v>2393</v>
      </c>
      <c r="U2243" s="83">
        <v>41566.554675925923</v>
      </c>
      <c r="V2243" s="85" t="s">
        <v>4110</v>
      </c>
      <c r="W2243" s="81"/>
      <c r="X2243" s="81"/>
      <c r="Y2243" s="84" t="s">
        <v>5925</v>
      </c>
    </row>
    <row r="2244" spans="1:25">
      <c r="A2244" s="66" t="s">
        <v>500</v>
      </c>
      <c r="B2244" s="66" t="s">
        <v>423</v>
      </c>
      <c r="C2244" s="67"/>
      <c r="D2244" s="68"/>
      <c r="E2244" s="69"/>
      <c r="F2244" s="70"/>
      <c r="G2244" s="67"/>
      <c r="H2244" s="71"/>
      <c r="I2244" s="72"/>
      <c r="J2244" s="72"/>
      <c r="K2244" s="36"/>
      <c r="L2244" s="79"/>
      <c r="M2244" s="79"/>
      <c r="N2244" s="74"/>
      <c r="O2244" s="81" t="s">
        <v>622</v>
      </c>
      <c r="P2244" s="83">
        <v>41564.134791666664</v>
      </c>
      <c r="Q2244" s="81" t="s">
        <v>1893</v>
      </c>
      <c r="R2244" s="85" t="s">
        <v>2300</v>
      </c>
      <c r="S2244" s="81" t="s">
        <v>2384</v>
      </c>
      <c r="T2244" s="81" t="s">
        <v>2393</v>
      </c>
      <c r="U2244" s="83">
        <v>41564.134791666664</v>
      </c>
      <c r="V2244" s="85" t="s">
        <v>4079</v>
      </c>
      <c r="W2244" s="81"/>
      <c r="X2244" s="81"/>
      <c r="Y2244" s="84" t="s">
        <v>5894</v>
      </c>
    </row>
    <row r="2245" spans="1:25">
      <c r="A2245" s="66" t="s">
        <v>500</v>
      </c>
      <c r="B2245" s="66" t="s">
        <v>423</v>
      </c>
      <c r="C2245" s="67"/>
      <c r="D2245" s="68"/>
      <c r="E2245" s="69"/>
      <c r="F2245" s="70"/>
      <c r="G2245" s="67"/>
      <c r="H2245" s="71"/>
      <c r="I2245" s="72"/>
      <c r="J2245" s="72"/>
      <c r="K2245" s="36"/>
      <c r="L2245" s="79"/>
      <c r="M2245" s="79"/>
      <c r="N2245" s="74"/>
      <c r="O2245" s="81" t="s">
        <v>622</v>
      </c>
      <c r="P2245" s="83">
        <v>41564.52238425926</v>
      </c>
      <c r="Q2245" s="81" t="s">
        <v>1130</v>
      </c>
      <c r="R2245" s="81"/>
      <c r="S2245" s="81"/>
      <c r="T2245" s="81" t="s">
        <v>2393</v>
      </c>
      <c r="U2245" s="83">
        <v>41564.52238425926</v>
      </c>
      <c r="V2245" s="85" t="s">
        <v>4091</v>
      </c>
      <c r="W2245" s="81"/>
      <c r="X2245" s="81"/>
      <c r="Y2245" s="84" t="s">
        <v>5906</v>
      </c>
    </row>
    <row r="2246" spans="1:25">
      <c r="A2246" s="66" t="s">
        <v>500</v>
      </c>
      <c r="B2246" s="66" t="s">
        <v>423</v>
      </c>
      <c r="C2246" s="67"/>
      <c r="D2246" s="68"/>
      <c r="E2246" s="69"/>
      <c r="F2246" s="70"/>
      <c r="G2246" s="67"/>
      <c r="H2246" s="71"/>
      <c r="I2246" s="72"/>
      <c r="J2246" s="72"/>
      <c r="K2246" s="36"/>
      <c r="L2246" s="79"/>
      <c r="M2246" s="79"/>
      <c r="N2246" s="74"/>
      <c r="O2246" s="81" t="s">
        <v>622</v>
      </c>
      <c r="P2246" s="83">
        <v>41565.750057870369</v>
      </c>
      <c r="Q2246" s="81" t="s">
        <v>1952</v>
      </c>
      <c r="R2246" s="81"/>
      <c r="S2246" s="81"/>
      <c r="T2246" s="81" t="s">
        <v>2393</v>
      </c>
      <c r="U2246" s="83">
        <v>41565.750057870369</v>
      </c>
      <c r="V2246" s="85" t="s">
        <v>4360</v>
      </c>
      <c r="W2246" s="81"/>
      <c r="X2246" s="81"/>
      <c r="Y2246" s="84" t="s">
        <v>6175</v>
      </c>
    </row>
    <row r="2247" spans="1:25">
      <c r="A2247" s="66" t="s">
        <v>500</v>
      </c>
      <c r="B2247" s="66" t="s">
        <v>423</v>
      </c>
      <c r="C2247" s="67"/>
      <c r="D2247" s="68"/>
      <c r="E2247" s="69"/>
      <c r="F2247" s="70"/>
      <c r="G2247" s="67"/>
      <c r="H2247" s="71"/>
      <c r="I2247" s="72"/>
      <c r="J2247" s="72"/>
      <c r="K2247" s="36"/>
      <c r="L2247" s="79"/>
      <c r="M2247" s="79"/>
      <c r="N2247" s="74"/>
      <c r="O2247" s="81" t="s">
        <v>622</v>
      </c>
      <c r="P2247" s="83">
        <v>41566.484456018516</v>
      </c>
      <c r="Q2247" s="81" t="s">
        <v>1904</v>
      </c>
      <c r="R2247" s="81"/>
      <c r="S2247" s="81"/>
      <c r="T2247" s="81" t="s">
        <v>2393</v>
      </c>
      <c r="U2247" s="83">
        <v>41566.484456018516</v>
      </c>
      <c r="V2247" s="85" t="s">
        <v>4116</v>
      </c>
      <c r="W2247" s="81"/>
      <c r="X2247" s="81"/>
      <c r="Y2247" s="84" t="s">
        <v>5931</v>
      </c>
    </row>
    <row r="2248" spans="1:25">
      <c r="A2248" s="66" t="s">
        <v>500</v>
      </c>
      <c r="B2248" s="66" t="s">
        <v>423</v>
      </c>
      <c r="C2248" s="67"/>
      <c r="D2248" s="68"/>
      <c r="E2248" s="69"/>
      <c r="F2248" s="70"/>
      <c r="G2248" s="67"/>
      <c r="H2248" s="71"/>
      <c r="I2248" s="72"/>
      <c r="J2248" s="72"/>
      <c r="K2248" s="36"/>
      <c r="L2248" s="79"/>
      <c r="M2248" s="79"/>
      <c r="N2248" s="74"/>
      <c r="O2248" s="81" t="s">
        <v>622</v>
      </c>
      <c r="P2248" s="83">
        <v>41566.86042824074</v>
      </c>
      <c r="Q2248" s="81" t="s">
        <v>1041</v>
      </c>
      <c r="R2248" s="81"/>
      <c r="S2248" s="81"/>
      <c r="T2248" s="81" t="s">
        <v>2393</v>
      </c>
      <c r="U2248" s="83">
        <v>41566.86042824074</v>
      </c>
      <c r="V2248" s="85" t="s">
        <v>4140</v>
      </c>
      <c r="W2248" s="81"/>
      <c r="X2248" s="81"/>
      <c r="Y2248" s="84" t="s">
        <v>5955</v>
      </c>
    </row>
    <row r="2249" spans="1:25">
      <c r="A2249" s="66" t="s">
        <v>500</v>
      </c>
      <c r="B2249" s="66" t="s">
        <v>423</v>
      </c>
      <c r="C2249" s="67"/>
      <c r="D2249" s="68"/>
      <c r="E2249" s="69"/>
      <c r="F2249" s="70"/>
      <c r="G2249" s="67"/>
      <c r="H2249" s="71"/>
      <c r="I2249" s="72"/>
      <c r="J2249" s="72"/>
      <c r="K2249" s="36"/>
      <c r="L2249" s="79"/>
      <c r="M2249" s="79"/>
      <c r="N2249" s="74"/>
      <c r="O2249" s="81" t="s">
        <v>622</v>
      </c>
      <c r="P2249" s="83">
        <v>41570.875891203701</v>
      </c>
      <c r="Q2249" s="81" t="s">
        <v>2118</v>
      </c>
      <c r="R2249" s="85" t="s">
        <v>2330</v>
      </c>
      <c r="S2249" s="81" t="s">
        <v>2333</v>
      </c>
      <c r="T2249" s="81" t="s">
        <v>2561</v>
      </c>
      <c r="U2249" s="83">
        <v>41570.875891203701</v>
      </c>
      <c r="V2249" s="85" t="s">
        <v>4361</v>
      </c>
      <c r="W2249" s="81"/>
      <c r="X2249" s="81"/>
      <c r="Y2249" s="84" t="s">
        <v>6176</v>
      </c>
    </row>
    <row r="2250" spans="1:25">
      <c r="A2250" s="66" t="s">
        <v>502</v>
      </c>
      <c r="B2250" s="66" t="s">
        <v>423</v>
      </c>
      <c r="C2250" s="67"/>
      <c r="D2250" s="68"/>
      <c r="E2250" s="69"/>
      <c r="F2250" s="70"/>
      <c r="G2250" s="67"/>
      <c r="H2250" s="71"/>
      <c r="I2250" s="72"/>
      <c r="J2250" s="72"/>
      <c r="K2250" s="36"/>
      <c r="L2250" s="79"/>
      <c r="M2250" s="79"/>
      <c r="N2250" s="74"/>
      <c r="O2250" s="81" t="s">
        <v>622</v>
      </c>
      <c r="P2250" s="83">
        <v>41570.884432870371</v>
      </c>
      <c r="Q2250" s="81" t="s">
        <v>2119</v>
      </c>
      <c r="R2250" s="85" t="s">
        <v>2330</v>
      </c>
      <c r="S2250" s="81" t="s">
        <v>2333</v>
      </c>
      <c r="T2250" s="81" t="s">
        <v>2561</v>
      </c>
      <c r="U2250" s="83">
        <v>41570.884432870371</v>
      </c>
      <c r="V2250" s="85" t="s">
        <v>4362</v>
      </c>
      <c r="W2250" s="81"/>
      <c r="X2250" s="81"/>
      <c r="Y2250" s="84" t="s">
        <v>6177</v>
      </c>
    </row>
    <row r="2251" spans="1:25">
      <c r="A2251" s="66" t="s">
        <v>500</v>
      </c>
      <c r="B2251" s="66" t="s">
        <v>500</v>
      </c>
      <c r="C2251" s="67"/>
      <c r="D2251" s="68"/>
      <c r="E2251" s="69"/>
      <c r="F2251" s="70"/>
      <c r="G2251" s="67"/>
      <c r="H2251" s="71"/>
      <c r="I2251" s="72"/>
      <c r="J2251" s="72"/>
      <c r="K2251" s="36"/>
      <c r="L2251" s="79"/>
      <c r="M2251" s="79"/>
      <c r="N2251" s="74"/>
      <c r="O2251" s="81" t="s">
        <v>179</v>
      </c>
      <c r="P2251" s="83">
        <v>41564.492835648147</v>
      </c>
      <c r="Q2251" s="81" t="s">
        <v>2120</v>
      </c>
      <c r="R2251" s="81"/>
      <c r="S2251" s="81"/>
      <c r="T2251" s="81" t="s">
        <v>2393</v>
      </c>
      <c r="U2251" s="83">
        <v>41564.492835648147</v>
      </c>
      <c r="V2251" s="85" t="s">
        <v>4363</v>
      </c>
      <c r="W2251" s="81"/>
      <c r="X2251" s="81"/>
      <c r="Y2251" s="84" t="s">
        <v>6178</v>
      </c>
    </row>
    <row r="2252" spans="1:25">
      <c r="A2252" s="66" t="s">
        <v>500</v>
      </c>
      <c r="B2252" s="66" t="s">
        <v>500</v>
      </c>
      <c r="C2252" s="67"/>
      <c r="D2252" s="68"/>
      <c r="E2252" s="69"/>
      <c r="F2252" s="70"/>
      <c r="G2252" s="67"/>
      <c r="H2252" s="71"/>
      <c r="I2252" s="72"/>
      <c r="J2252" s="72"/>
      <c r="K2252" s="36"/>
      <c r="L2252" s="79"/>
      <c r="M2252" s="79"/>
      <c r="N2252" s="74"/>
      <c r="O2252" s="81" t="s">
        <v>179</v>
      </c>
      <c r="P2252" s="83">
        <v>41564.494363425925</v>
      </c>
      <c r="Q2252" s="81" t="s">
        <v>2121</v>
      </c>
      <c r="R2252" s="81"/>
      <c r="S2252" s="81"/>
      <c r="T2252" s="81" t="s">
        <v>2393</v>
      </c>
      <c r="U2252" s="83">
        <v>41564.494363425925</v>
      </c>
      <c r="V2252" s="85" t="s">
        <v>4364</v>
      </c>
      <c r="W2252" s="81"/>
      <c r="X2252" s="81"/>
      <c r="Y2252" s="84" t="s">
        <v>6179</v>
      </c>
    </row>
    <row r="2253" spans="1:25">
      <c r="A2253" s="66" t="s">
        <v>500</v>
      </c>
      <c r="B2253" s="66" t="s">
        <v>500</v>
      </c>
      <c r="C2253" s="67"/>
      <c r="D2253" s="68"/>
      <c r="E2253" s="69"/>
      <c r="F2253" s="70"/>
      <c r="G2253" s="67"/>
      <c r="H2253" s="71"/>
      <c r="I2253" s="72"/>
      <c r="J2253" s="72"/>
      <c r="K2253" s="36"/>
      <c r="L2253" s="79"/>
      <c r="M2253" s="79"/>
      <c r="N2253" s="74"/>
      <c r="O2253" s="81" t="s">
        <v>179</v>
      </c>
      <c r="P2253" s="83">
        <v>41564.495648148149</v>
      </c>
      <c r="Q2253" s="81" t="s">
        <v>2122</v>
      </c>
      <c r="R2253" s="81"/>
      <c r="S2253" s="81"/>
      <c r="T2253" s="81" t="s">
        <v>2393</v>
      </c>
      <c r="U2253" s="83">
        <v>41564.495648148149</v>
      </c>
      <c r="V2253" s="85" t="s">
        <v>4365</v>
      </c>
      <c r="W2253" s="81"/>
      <c r="X2253" s="81"/>
      <c r="Y2253" s="84" t="s">
        <v>6180</v>
      </c>
    </row>
    <row r="2254" spans="1:25">
      <c r="A2254" s="66" t="s">
        <v>500</v>
      </c>
      <c r="B2254" s="66" t="s">
        <v>500</v>
      </c>
      <c r="C2254" s="67"/>
      <c r="D2254" s="68"/>
      <c r="E2254" s="69"/>
      <c r="F2254" s="70"/>
      <c r="G2254" s="67"/>
      <c r="H2254" s="71"/>
      <c r="I2254" s="72"/>
      <c r="J2254" s="72"/>
      <c r="K2254" s="36"/>
      <c r="L2254" s="79"/>
      <c r="M2254" s="79"/>
      <c r="N2254" s="74"/>
      <c r="O2254" s="81" t="s">
        <v>179</v>
      </c>
      <c r="P2254" s="83">
        <v>41564.511747685188</v>
      </c>
      <c r="Q2254" s="81" t="s">
        <v>2123</v>
      </c>
      <c r="R2254" s="81"/>
      <c r="S2254" s="81"/>
      <c r="T2254" s="81" t="s">
        <v>2454</v>
      </c>
      <c r="U2254" s="83">
        <v>41564.511747685188</v>
      </c>
      <c r="V2254" s="85" t="s">
        <v>4366</v>
      </c>
      <c r="W2254" s="81"/>
      <c r="X2254" s="81"/>
      <c r="Y2254" s="84" t="s">
        <v>6181</v>
      </c>
    </row>
    <row r="2255" spans="1:25">
      <c r="A2255" s="66" t="s">
        <v>500</v>
      </c>
      <c r="B2255" s="66" t="s">
        <v>500</v>
      </c>
      <c r="C2255" s="67"/>
      <c r="D2255" s="68"/>
      <c r="E2255" s="69"/>
      <c r="F2255" s="70"/>
      <c r="G2255" s="67"/>
      <c r="H2255" s="71"/>
      <c r="I2255" s="72"/>
      <c r="J2255" s="72"/>
      <c r="K2255" s="36"/>
      <c r="L2255" s="79"/>
      <c r="M2255" s="79"/>
      <c r="N2255" s="74"/>
      <c r="O2255" s="81" t="s">
        <v>179</v>
      </c>
      <c r="P2255" s="83">
        <v>41564.522222222222</v>
      </c>
      <c r="Q2255" s="81" t="s">
        <v>2124</v>
      </c>
      <c r="R2255" s="81"/>
      <c r="S2255" s="81"/>
      <c r="T2255" s="81" t="s">
        <v>2454</v>
      </c>
      <c r="U2255" s="83">
        <v>41564.522222222222</v>
      </c>
      <c r="V2255" s="85" t="s">
        <v>4367</v>
      </c>
      <c r="W2255" s="81"/>
      <c r="X2255" s="81"/>
      <c r="Y2255" s="84" t="s">
        <v>6182</v>
      </c>
    </row>
    <row r="2256" spans="1:25">
      <c r="A2256" s="66" t="s">
        <v>500</v>
      </c>
      <c r="B2256" s="66" t="s">
        <v>500</v>
      </c>
      <c r="C2256" s="67"/>
      <c r="D2256" s="68"/>
      <c r="E2256" s="69"/>
      <c r="F2256" s="70"/>
      <c r="G2256" s="67"/>
      <c r="H2256" s="71"/>
      <c r="I2256" s="72"/>
      <c r="J2256" s="72"/>
      <c r="K2256" s="36"/>
      <c r="L2256" s="79"/>
      <c r="M2256" s="79"/>
      <c r="N2256" s="74"/>
      <c r="O2256" s="81" t="s">
        <v>179</v>
      </c>
      <c r="P2256" s="83">
        <v>41565.020671296297</v>
      </c>
      <c r="Q2256" s="81" t="s">
        <v>2125</v>
      </c>
      <c r="R2256" s="81"/>
      <c r="S2256" s="81"/>
      <c r="T2256" s="81" t="s">
        <v>2393</v>
      </c>
      <c r="U2256" s="83">
        <v>41565.020671296297</v>
      </c>
      <c r="V2256" s="85" t="s">
        <v>4368</v>
      </c>
      <c r="W2256" s="81"/>
      <c r="X2256" s="81"/>
      <c r="Y2256" s="84" t="s">
        <v>6183</v>
      </c>
    </row>
    <row r="2257" spans="1:25">
      <c r="A2257" s="66" t="s">
        <v>500</v>
      </c>
      <c r="B2257" s="66" t="s">
        <v>500</v>
      </c>
      <c r="C2257" s="67"/>
      <c r="D2257" s="68"/>
      <c r="E2257" s="69"/>
      <c r="F2257" s="70"/>
      <c r="G2257" s="67"/>
      <c r="H2257" s="71"/>
      <c r="I2257" s="72"/>
      <c r="J2257" s="72"/>
      <c r="K2257" s="36"/>
      <c r="L2257" s="79"/>
      <c r="M2257" s="79"/>
      <c r="N2257" s="74"/>
      <c r="O2257" s="81" t="s">
        <v>179</v>
      </c>
      <c r="P2257" s="83">
        <v>41565.033506944441</v>
      </c>
      <c r="Q2257" s="81" t="s">
        <v>2126</v>
      </c>
      <c r="R2257" s="81"/>
      <c r="S2257" s="81"/>
      <c r="T2257" s="81" t="s">
        <v>2393</v>
      </c>
      <c r="U2257" s="83">
        <v>41565.033506944441</v>
      </c>
      <c r="V2257" s="85" t="s">
        <v>4369</v>
      </c>
      <c r="W2257" s="81"/>
      <c r="X2257" s="81"/>
      <c r="Y2257" s="84" t="s">
        <v>6184</v>
      </c>
    </row>
    <row r="2258" spans="1:25">
      <c r="A2258" s="66" t="s">
        <v>500</v>
      </c>
      <c r="B2258" s="66" t="s">
        <v>500</v>
      </c>
      <c r="C2258" s="67"/>
      <c r="D2258" s="68"/>
      <c r="E2258" s="69"/>
      <c r="F2258" s="70"/>
      <c r="G2258" s="67"/>
      <c r="H2258" s="71"/>
      <c r="I2258" s="72"/>
      <c r="J2258" s="72"/>
      <c r="K2258" s="36"/>
      <c r="L2258" s="79"/>
      <c r="M2258" s="79"/>
      <c r="N2258" s="74"/>
      <c r="O2258" s="81" t="s">
        <v>179</v>
      </c>
      <c r="P2258" s="83">
        <v>41565.775879629633</v>
      </c>
      <c r="Q2258" s="81" t="s">
        <v>2127</v>
      </c>
      <c r="R2258" s="81"/>
      <c r="S2258" s="81"/>
      <c r="T2258" s="81" t="s">
        <v>2454</v>
      </c>
      <c r="U2258" s="83">
        <v>41565.775879629633</v>
      </c>
      <c r="V2258" s="85" t="s">
        <v>4370</v>
      </c>
      <c r="W2258" s="81"/>
      <c r="X2258" s="81"/>
      <c r="Y2258" s="84" t="s">
        <v>6185</v>
      </c>
    </row>
    <row r="2259" spans="1:25">
      <c r="A2259" s="66" t="s">
        <v>502</v>
      </c>
      <c r="B2259" s="66" t="s">
        <v>500</v>
      </c>
      <c r="C2259" s="67"/>
      <c r="D2259" s="68"/>
      <c r="E2259" s="69"/>
      <c r="F2259" s="70"/>
      <c r="G2259" s="67"/>
      <c r="H2259" s="71"/>
      <c r="I2259" s="72"/>
      <c r="J2259" s="72"/>
      <c r="K2259" s="36"/>
      <c r="L2259" s="79"/>
      <c r="M2259" s="79"/>
      <c r="N2259" s="74"/>
      <c r="O2259" s="81" t="s">
        <v>622</v>
      </c>
      <c r="P2259" s="83">
        <v>41570.884432870371</v>
      </c>
      <c r="Q2259" s="81" t="s">
        <v>2119</v>
      </c>
      <c r="R2259" s="85" t="s">
        <v>2330</v>
      </c>
      <c r="S2259" s="81" t="s">
        <v>2333</v>
      </c>
      <c r="T2259" s="81" t="s">
        <v>2561</v>
      </c>
      <c r="U2259" s="83">
        <v>41570.884432870371</v>
      </c>
      <c r="V2259" s="85" t="s">
        <v>4362</v>
      </c>
      <c r="W2259" s="81"/>
      <c r="X2259" s="81"/>
      <c r="Y2259" s="84" t="s">
        <v>6177</v>
      </c>
    </row>
    <row r="2260" spans="1:25">
      <c r="A2260" s="66" t="s">
        <v>502</v>
      </c>
      <c r="B2260" s="66" t="s">
        <v>502</v>
      </c>
      <c r="C2260" s="67"/>
      <c r="D2260" s="68"/>
      <c r="E2260" s="69"/>
      <c r="F2260" s="70"/>
      <c r="G2260" s="67"/>
      <c r="H2260" s="71"/>
      <c r="I2260" s="72"/>
      <c r="J2260" s="72"/>
      <c r="K2260" s="36"/>
      <c r="L2260" s="79"/>
      <c r="M2260" s="79"/>
      <c r="N2260" s="74"/>
      <c r="O2260" s="81" t="s">
        <v>179</v>
      </c>
      <c r="P2260" s="83">
        <v>41563.875717592593</v>
      </c>
      <c r="Q2260" s="81" t="s">
        <v>2128</v>
      </c>
      <c r="R2260" s="81"/>
      <c r="S2260" s="81"/>
      <c r="T2260" s="81" t="s">
        <v>2404</v>
      </c>
      <c r="U2260" s="83">
        <v>41563.875717592593</v>
      </c>
      <c r="V2260" s="85" t="s">
        <v>4371</v>
      </c>
      <c r="W2260" s="81"/>
      <c r="X2260" s="81"/>
      <c r="Y2260" s="84" t="s">
        <v>6186</v>
      </c>
    </row>
    <row r="2261" spans="1:25">
      <c r="A2261" s="66" t="s">
        <v>502</v>
      </c>
      <c r="B2261" s="66" t="s">
        <v>502</v>
      </c>
      <c r="C2261" s="67"/>
      <c r="D2261" s="68"/>
      <c r="E2261" s="69"/>
      <c r="F2261" s="70"/>
      <c r="G2261" s="67"/>
      <c r="H2261" s="71"/>
      <c r="I2261" s="72"/>
      <c r="J2261" s="72"/>
      <c r="K2261" s="36"/>
      <c r="L2261" s="79"/>
      <c r="M2261" s="79"/>
      <c r="N2261" s="74"/>
      <c r="O2261" s="81" t="s">
        <v>179</v>
      </c>
      <c r="P2261" s="83">
        <v>41564.875555555554</v>
      </c>
      <c r="Q2261" s="81" t="s">
        <v>2129</v>
      </c>
      <c r="R2261" s="81"/>
      <c r="S2261" s="81"/>
      <c r="T2261" s="81" t="s">
        <v>2393</v>
      </c>
      <c r="U2261" s="83">
        <v>41564.875555555554</v>
      </c>
      <c r="V2261" s="85" t="s">
        <v>4372</v>
      </c>
      <c r="W2261" s="81"/>
      <c r="X2261" s="81"/>
      <c r="Y2261" s="84" t="s">
        <v>6187</v>
      </c>
    </row>
    <row r="2262" spans="1:25">
      <c r="A2262" s="66" t="s">
        <v>502</v>
      </c>
      <c r="B2262" s="66" t="s">
        <v>502</v>
      </c>
      <c r="C2262" s="67"/>
      <c r="D2262" s="68"/>
      <c r="E2262" s="69"/>
      <c r="F2262" s="70"/>
      <c r="G2262" s="67"/>
      <c r="H2262" s="71"/>
      <c r="I2262" s="72"/>
      <c r="J2262" s="72"/>
      <c r="K2262" s="36"/>
      <c r="L2262" s="79"/>
      <c r="M2262" s="79"/>
      <c r="N2262" s="74"/>
      <c r="O2262" s="81" t="s">
        <v>179</v>
      </c>
      <c r="P2262" s="83">
        <v>41564.936157407406</v>
      </c>
      <c r="Q2262" s="81" t="s">
        <v>2130</v>
      </c>
      <c r="R2262" s="81"/>
      <c r="S2262" s="81"/>
      <c r="T2262" s="81" t="s">
        <v>2393</v>
      </c>
      <c r="U2262" s="83">
        <v>41564.936157407406</v>
      </c>
      <c r="V2262" s="85" t="s">
        <v>4373</v>
      </c>
      <c r="W2262" s="81"/>
      <c r="X2262" s="81"/>
      <c r="Y2262" s="84" t="s">
        <v>6188</v>
      </c>
    </row>
    <row r="2263" spans="1:25">
      <c r="A2263" s="66" t="s">
        <v>502</v>
      </c>
      <c r="B2263" s="66" t="s">
        <v>502</v>
      </c>
      <c r="C2263" s="67"/>
      <c r="D2263" s="68"/>
      <c r="E2263" s="69"/>
      <c r="F2263" s="70"/>
      <c r="G2263" s="67"/>
      <c r="H2263" s="71"/>
      <c r="I2263" s="72"/>
      <c r="J2263" s="72"/>
      <c r="K2263" s="36"/>
      <c r="L2263" s="79"/>
      <c r="M2263" s="79"/>
      <c r="N2263" s="74"/>
      <c r="O2263" s="81" t="s">
        <v>179</v>
      </c>
      <c r="P2263" s="83">
        <v>41564.942048611112</v>
      </c>
      <c r="Q2263" s="81" t="s">
        <v>2131</v>
      </c>
      <c r="R2263" s="81"/>
      <c r="S2263" s="81"/>
      <c r="T2263" s="81" t="s">
        <v>2395</v>
      </c>
      <c r="U2263" s="83">
        <v>41564.942048611112</v>
      </c>
      <c r="V2263" s="85" t="s">
        <v>4374</v>
      </c>
      <c r="W2263" s="81"/>
      <c r="X2263" s="81"/>
      <c r="Y2263" s="84" t="s">
        <v>6189</v>
      </c>
    </row>
    <row r="2264" spans="1:25">
      <c r="A2264" s="66" t="s">
        <v>502</v>
      </c>
      <c r="B2264" s="66" t="s">
        <v>502</v>
      </c>
      <c r="C2264" s="67"/>
      <c r="D2264" s="68"/>
      <c r="E2264" s="69"/>
      <c r="F2264" s="70"/>
      <c r="G2264" s="67"/>
      <c r="H2264" s="71"/>
      <c r="I2264" s="72"/>
      <c r="J2264" s="72"/>
      <c r="K2264" s="36"/>
      <c r="L2264" s="79"/>
      <c r="M2264" s="79"/>
      <c r="N2264" s="74"/>
      <c r="O2264" s="81" t="s">
        <v>179</v>
      </c>
      <c r="P2264" s="83">
        <v>41565.638969907406</v>
      </c>
      <c r="Q2264" s="81" t="s">
        <v>2132</v>
      </c>
      <c r="R2264" s="81"/>
      <c r="S2264" s="81"/>
      <c r="T2264" s="81" t="s">
        <v>2395</v>
      </c>
      <c r="U2264" s="83">
        <v>41565.638969907406</v>
      </c>
      <c r="V2264" s="85" t="s">
        <v>4375</v>
      </c>
      <c r="W2264" s="81"/>
      <c r="X2264" s="81"/>
      <c r="Y2264" s="84" t="s">
        <v>6190</v>
      </c>
    </row>
    <row r="2265" spans="1:25">
      <c r="A2265" s="66" t="s">
        <v>502</v>
      </c>
      <c r="B2265" s="66" t="s">
        <v>502</v>
      </c>
      <c r="C2265" s="67"/>
      <c r="D2265" s="68"/>
      <c r="E2265" s="69"/>
      <c r="F2265" s="70"/>
      <c r="G2265" s="67"/>
      <c r="H2265" s="71"/>
      <c r="I2265" s="72"/>
      <c r="J2265" s="72"/>
      <c r="K2265" s="36"/>
      <c r="L2265" s="79"/>
      <c r="M2265" s="79"/>
      <c r="N2265" s="74"/>
      <c r="O2265" s="81" t="s">
        <v>179</v>
      </c>
      <c r="P2265" s="83">
        <v>41566.638761574075</v>
      </c>
      <c r="Q2265" s="81" t="s">
        <v>2133</v>
      </c>
      <c r="R2265" s="81"/>
      <c r="S2265" s="81"/>
      <c r="T2265" s="81" t="s">
        <v>2562</v>
      </c>
      <c r="U2265" s="83">
        <v>41566.638761574075</v>
      </c>
      <c r="V2265" s="85" t="s">
        <v>4376</v>
      </c>
      <c r="W2265" s="81"/>
      <c r="X2265" s="81"/>
      <c r="Y2265" s="84" t="s">
        <v>6191</v>
      </c>
    </row>
    <row r="2266" spans="1:25">
      <c r="A2266" s="66" t="s">
        <v>502</v>
      </c>
      <c r="B2266" s="66" t="s">
        <v>502</v>
      </c>
      <c r="C2266" s="67"/>
      <c r="D2266" s="68"/>
      <c r="E2266" s="69"/>
      <c r="F2266" s="70"/>
      <c r="G2266" s="67"/>
      <c r="H2266" s="71"/>
      <c r="I2266" s="72"/>
      <c r="J2266" s="72"/>
      <c r="K2266" s="36"/>
      <c r="L2266" s="79"/>
      <c r="M2266" s="79"/>
      <c r="N2266" s="74"/>
      <c r="O2266" s="81" t="s">
        <v>179</v>
      </c>
      <c r="P2266" s="83">
        <v>41566.786006944443</v>
      </c>
      <c r="Q2266" s="81" t="s">
        <v>2134</v>
      </c>
      <c r="R2266" s="81"/>
      <c r="S2266" s="81"/>
      <c r="T2266" s="81" t="s">
        <v>2395</v>
      </c>
      <c r="U2266" s="83">
        <v>41566.786006944443</v>
      </c>
      <c r="V2266" s="85" t="s">
        <v>4377</v>
      </c>
      <c r="W2266" s="81"/>
      <c r="X2266" s="81"/>
      <c r="Y2266" s="84" t="s">
        <v>6192</v>
      </c>
    </row>
  </sheetData>
  <dataConsolidate/>
  <dataValidations count="14">
    <dataValidation allowBlank="1" showInputMessage="1" errorTitle="Invalid Edge Visibility" error="The optional edge visibility must be Yes, Y, True, T, Always, 1, or empty to make the edge visible; or No, N, False, F, Never, or 0 to hide the edge.  Try selecting from the drop-down list instead." promptTitle="Edge ID" prompt="This is a unique ID that gets filled in automatically.  Do not edit this column." sqref="L3:L2266"/>
    <dataValidation allowBlank="1" errorTitle="Invalid Edge Visibility" error="The optional edge visibility must be Yes, Y, True, T, Always, 1, or empty to make the edge visible; or No, N, False, F, Never, or 0 to hide the edge.  Try selecting from the drop-down list instead." promptTitle="Edge ID" prompt="This is a unique ID that gets filled in automatically.  Do not edit this column." sqref="M3:M2266"/>
    <dataValidation allowBlank="1" showErrorMessage="1" sqref="N2:N2266"/>
    <dataValidation allowBlank="1" showInputMessage="1" errorTitle="Invalid Edge Visibility" error="The optional edge visibility must be Yes, Y, True, T, Always, 1, or empty to make the edge visible; or No, N, False, F, Never, or 0 to hide the edge.  Try selecting from the drop-down list instead." promptTitle="Edge Label Text Color" prompt="To select an optional label text color, right-click and select Select Color on the right-click menu." sqref="I3:I2266"/>
    <dataValidation allowBlank="1" showInputMessage="1" errorTitle="Invalid Edge Visibility" error="The optional edge visibility must be Yes, Y, True, T, Always, 1, or empty to make the edge visible; or No, N, False, F, Never, or 0 to hide the edge.  Try selecting from the drop-down list instead." promptTitle="Edge Label Font Size" prompt="Enter an optional label font size between 8 and 72." sqref="J3:J2266"/>
    <dataValidation allowBlank="1" showInputMessage="1" promptTitle="Edge Color" prompt="To select an optional edge color, right-click and select Select Color on the right-click menu." sqref="C3:C2266"/>
    <dataValidation allowBlank="1" showInputMessage="1" errorTitle="Invalid Edge Width" error="The optional edge width must be a whole number between 1 and 10." promptTitle="Edge Width" prompt="Enter an optional edge width between 1 and 10." sqref="D3:D2266"/>
    <dataValidation allowBlank="1" showInputMessage="1" errorTitle="Invalid Edge Opacity" error="The optional edge opacity must be a whole number between 0 and 10." promptTitle="Edge Opacity" prompt="Enter an optional edge opacity between 0 (transparent) and 100 (opaque)." sqref="F3:F2266"/>
    <dataValidation type="list" allowBlank="1" showInputMessage="1" showErrorMessage="1" errorTitle="Invalid Edge Visibility" error="You have entered an invalid edge visibility.  Try selecting from the drop-down list instead." promptTitle="Edge Visibility" prompt="Select an optional edge visibility.  Edges are shown by default." sqref="G3:G2266">
      <formula1>ValidEdgeVisibilities</formula1>
    </dataValidation>
    <dataValidation allowBlank="1" showInputMessage="1" showErrorMessage="1" promptTitle="Vertex 1 Name" prompt="Enter the name of the edge's first vertex." sqref="A3:A2266"/>
    <dataValidation allowBlank="1" showInputMessage="1" showErrorMessage="1" promptTitle="Vertex 2 Name" prompt="Enter the name of the edge's second vertex." sqref="B3:B2266"/>
    <dataValidation allowBlank="1" showInputMessage="1" showErrorMessage="1" errorTitle="Invalid Edge Visibility" error="You have entered an unrecognized edge visibility.  Try selecting from the drop-down list instead." promptTitle="Edge Label" prompt="Enter an optional edge label." sqref="H3:H2266"/>
    <dataValidation type="list" allowBlank="1" showInputMessage="1" showErrorMessage="1" errorTitle="Invalid Edge Style" error="You have entered an invalid edge style.  Try selecting from the drop-down list instead." promptTitle="Edge Style" prompt="Select an optional edge style.  Edges are Solid by default." sqref="E3:E2266">
      <formula1>ValidEdgeStyles</formula1>
    </dataValidation>
    <dataValidation allowBlank="1" errorTitle="Invalid Edge Visibility" error="The optional edge visibility must be Yes, Y, True, T, Always, 1, or empty to make the edge visible; or No, N, False, F, Never, or 0 to hide the edge.  Try selecting from the drop-down list instead." sqref="K3:K2266"/>
  </dataValidations>
  <hyperlinks>
    <hyperlink ref="R4" r:id="rId1"/>
    <hyperlink ref="R7" r:id="rId2"/>
    <hyperlink ref="R8" r:id="rId3"/>
    <hyperlink ref="R9" r:id="rId4"/>
    <hyperlink ref="R11" r:id="rId5"/>
    <hyperlink ref="R12" r:id="rId6"/>
    <hyperlink ref="R14" r:id="rId7"/>
    <hyperlink ref="R15" r:id="rId8"/>
    <hyperlink ref="R25" r:id="rId9"/>
    <hyperlink ref="R29" r:id="rId10"/>
    <hyperlink ref="R30" r:id="rId11"/>
    <hyperlink ref="R32" r:id="rId12"/>
    <hyperlink ref="R45" r:id="rId13"/>
    <hyperlink ref="R47" r:id="rId14"/>
    <hyperlink ref="R51" r:id="rId15"/>
    <hyperlink ref="R52" r:id="rId16"/>
    <hyperlink ref="R63" r:id="rId17"/>
    <hyperlink ref="R64" r:id="rId18"/>
    <hyperlink ref="R65" r:id="rId19"/>
    <hyperlink ref="R67" r:id="rId20"/>
    <hyperlink ref="R76" r:id="rId21"/>
    <hyperlink ref="R77" r:id="rId22"/>
    <hyperlink ref="R81" r:id="rId23"/>
    <hyperlink ref="R82" r:id="rId24" location=".Ul_2VSw8exs.twitter"/>
    <hyperlink ref="R83" r:id="rId25" location=".Ul_2VSw8exs.twitter"/>
    <hyperlink ref="R91" r:id="rId26"/>
    <hyperlink ref="R92" r:id="rId27"/>
    <hyperlink ref="R93" r:id="rId28"/>
    <hyperlink ref="R95" r:id="rId29"/>
    <hyperlink ref="R107" r:id="rId30"/>
    <hyperlink ref="R117" r:id="rId31" location=".Ul_2VSw8exs.twitter"/>
    <hyperlink ref="R118" r:id="rId32" location=".Ul_2VSw8exs.twitter"/>
    <hyperlink ref="R126" r:id="rId33"/>
    <hyperlink ref="R127" r:id="rId34"/>
    <hyperlink ref="R145" r:id="rId35"/>
    <hyperlink ref="R163" r:id="rId36"/>
    <hyperlink ref="R168" r:id="rId37"/>
    <hyperlink ref="R173" r:id="rId38"/>
    <hyperlink ref="R174" r:id="rId39"/>
    <hyperlink ref="R178" r:id="rId40"/>
    <hyperlink ref="R179" r:id="rId41"/>
    <hyperlink ref="R187" r:id="rId42"/>
    <hyperlink ref="R196" r:id="rId43"/>
    <hyperlink ref="R199" r:id="rId44" location="loveit"/>
    <hyperlink ref="R200" r:id="rId45"/>
    <hyperlink ref="R203" r:id="rId46"/>
    <hyperlink ref="R207" r:id="rId47"/>
    <hyperlink ref="R225" r:id="rId48"/>
    <hyperlink ref="R230" r:id="rId49"/>
    <hyperlink ref="R231" r:id="rId50"/>
    <hyperlink ref="R232" r:id="rId51"/>
    <hyperlink ref="R249" r:id="rId52" location=".UmEwi2pHKGg.twitter"/>
    <hyperlink ref="R250" r:id="rId53" location=".UmEwi2pHKGg.twitter"/>
    <hyperlink ref="R251" r:id="rId54" location=".UmEwi2pHKGg.twitter"/>
    <hyperlink ref="R260" r:id="rId55"/>
    <hyperlink ref="R261" r:id="rId56"/>
    <hyperlink ref="R263" r:id="rId57"/>
    <hyperlink ref="R265" r:id="rId58"/>
    <hyperlink ref="R266" r:id="rId59"/>
    <hyperlink ref="R275" r:id="rId60"/>
    <hyperlink ref="R276" r:id="rId61"/>
    <hyperlink ref="R277" r:id="rId62"/>
    <hyperlink ref="R286" r:id="rId63"/>
    <hyperlink ref="R289" r:id="rId64"/>
    <hyperlink ref="R290" r:id="rId65"/>
    <hyperlink ref="R292" r:id="rId66"/>
    <hyperlink ref="R296" r:id="rId67"/>
    <hyperlink ref="R297" r:id="rId68"/>
    <hyperlink ref="R299" r:id="rId69"/>
    <hyperlink ref="R300" r:id="rId70"/>
    <hyperlink ref="R304" r:id="rId71"/>
    <hyperlink ref="R305" r:id="rId72"/>
    <hyperlink ref="R306" r:id="rId73"/>
    <hyperlink ref="R307" r:id="rId74"/>
    <hyperlink ref="R335" r:id="rId75"/>
    <hyperlink ref="R338" r:id="rId76"/>
    <hyperlink ref="R365" r:id="rId77"/>
    <hyperlink ref="R367" r:id="rId78"/>
    <hyperlink ref="R371" r:id="rId79"/>
    <hyperlink ref="R372" r:id="rId80"/>
    <hyperlink ref="R373" r:id="rId81"/>
    <hyperlink ref="R381" r:id="rId82"/>
    <hyperlink ref="R387" r:id="rId83"/>
    <hyperlink ref="R395" r:id="rId84"/>
    <hyperlink ref="R396" r:id="rId85"/>
    <hyperlink ref="R397" r:id="rId86"/>
    <hyperlink ref="R411" r:id="rId87"/>
    <hyperlink ref="R412" r:id="rId88"/>
    <hyperlink ref="R413" r:id="rId89"/>
    <hyperlink ref="R419" r:id="rId90"/>
    <hyperlink ref="R422" r:id="rId91"/>
    <hyperlink ref="R424" r:id="rId92"/>
    <hyperlink ref="R425" r:id="rId93"/>
    <hyperlink ref="R427" r:id="rId94"/>
    <hyperlink ref="R430" r:id="rId95" location="chapter-6"/>
    <hyperlink ref="R432" r:id="rId96"/>
    <hyperlink ref="R451" r:id="rId97"/>
    <hyperlink ref="R470" r:id="rId98"/>
    <hyperlink ref="R471" r:id="rId99"/>
    <hyperlink ref="R472" r:id="rId100"/>
    <hyperlink ref="R473" r:id="rId101"/>
    <hyperlink ref="R475" r:id="rId102"/>
    <hyperlink ref="R477" r:id="rId103"/>
    <hyperlink ref="R478" r:id="rId104"/>
    <hyperlink ref="R479" r:id="rId105"/>
    <hyperlink ref="R480" r:id="rId106"/>
    <hyperlink ref="R481" r:id="rId107"/>
    <hyperlink ref="R482" r:id="rId108"/>
    <hyperlink ref="R483" r:id="rId109"/>
    <hyperlink ref="R484" r:id="rId110"/>
    <hyperlink ref="R485" r:id="rId111"/>
    <hyperlink ref="R486" r:id="rId112"/>
    <hyperlink ref="R489" r:id="rId113"/>
    <hyperlink ref="R490" r:id="rId114"/>
    <hyperlink ref="R496" r:id="rId115"/>
    <hyperlink ref="R497" r:id="rId116"/>
    <hyperlink ref="R506" r:id="rId117"/>
    <hyperlink ref="R523" r:id="rId118"/>
    <hyperlink ref="R524" r:id="rId119"/>
    <hyperlink ref="R536" r:id="rId120"/>
    <hyperlink ref="R538" r:id="rId121"/>
    <hyperlink ref="R541" r:id="rId122"/>
    <hyperlink ref="R546" r:id="rId123"/>
    <hyperlink ref="R553" r:id="rId124"/>
    <hyperlink ref="R554" r:id="rId125"/>
    <hyperlink ref="R568" r:id="rId126"/>
    <hyperlink ref="R569" r:id="rId127"/>
    <hyperlink ref="R571" r:id="rId128"/>
    <hyperlink ref="R572" r:id="rId129"/>
    <hyperlink ref="R573" r:id="rId130"/>
    <hyperlink ref="R574" r:id="rId131"/>
    <hyperlink ref="R576" r:id="rId132"/>
    <hyperlink ref="R577" r:id="rId133"/>
    <hyperlink ref="R578" r:id="rId134"/>
    <hyperlink ref="R581" r:id="rId135"/>
    <hyperlink ref="R584" r:id="rId136"/>
    <hyperlink ref="R585" r:id="rId137"/>
    <hyperlink ref="R589" r:id="rId138"/>
    <hyperlink ref="R590" r:id="rId139"/>
    <hyperlink ref="R617" r:id="rId140"/>
    <hyperlink ref="R618" r:id="rId141"/>
    <hyperlink ref="R621" r:id="rId142"/>
    <hyperlink ref="R622" r:id="rId143"/>
    <hyperlink ref="R623" r:id="rId144"/>
    <hyperlink ref="R624" r:id="rId145"/>
    <hyperlink ref="R625" r:id="rId146"/>
    <hyperlink ref="R626" r:id="rId147"/>
    <hyperlink ref="R627" r:id="rId148"/>
    <hyperlink ref="R632" r:id="rId149"/>
    <hyperlink ref="R633" r:id="rId150"/>
    <hyperlink ref="R638" r:id="rId151"/>
    <hyperlink ref="R639" r:id="rId152"/>
    <hyperlink ref="R640" r:id="rId153"/>
    <hyperlink ref="R654" r:id="rId154"/>
    <hyperlink ref="R655" r:id="rId155"/>
    <hyperlink ref="R656" r:id="rId156"/>
    <hyperlink ref="R657" r:id="rId157"/>
    <hyperlink ref="R664" r:id="rId158"/>
    <hyperlink ref="R668" r:id="rId159"/>
    <hyperlink ref="R700" r:id="rId160"/>
    <hyperlink ref="R701" r:id="rId161"/>
    <hyperlink ref="R704" r:id="rId162"/>
    <hyperlink ref="R707" r:id="rId163"/>
    <hyperlink ref="R708" r:id="rId164"/>
    <hyperlink ref="R718" r:id="rId165"/>
    <hyperlink ref="R740" r:id="rId166"/>
    <hyperlink ref="R741" r:id="rId167"/>
    <hyperlink ref="R742" r:id="rId168"/>
    <hyperlink ref="R743" r:id="rId169"/>
    <hyperlink ref="R745" r:id="rId170"/>
    <hyperlink ref="R747" r:id="rId171"/>
    <hyperlink ref="R748" r:id="rId172"/>
    <hyperlink ref="R749" r:id="rId173"/>
    <hyperlink ref="R750" r:id="rId174"/>
    <hyperlink ref="R751" r:id="rId175"/>
    <hyperlink ref="R752" r:id="rId176"/>
    <hyperlink ref="R753" r:id="rId177"/>
    <hyperlink ref="R754" r:id="rId178"/>
    <hyperlink ref="R757" r:id="rId179"/>
    <hyperlink ref="R758" r:id="rId180"/>
    <hyperlink ref="R765" r:id="rId181"/>
    <hyperlink ref="R769" r:id="rId182"/>
    <hyperlink ref="R778" r:id="rId183"/>
    <hyperlink ref="R779" r:id="rId184"/>
    <hyperlink ref="R780" r:id="rId185"/>
    <hyperlink ref="R781" r:id="rId186"/>
    <hyperlink ref="R782" r:id="rId187"/>
    <hyperlink ref="R784" r:id="rId188"/>
    <hyperlink ref="R797" r:id="rId189"/>
    <hyperlink ref="R809" r:id="rId190"/>
    <hyperlink ref="R827" r:id="rId191"/>
    <hyperlink ref="R836" r:id="rId192"/>
    <hyperlink ref="R837" r:id="rId193"/>
    <hyperlink ref="R838" r:id="rId194"/>
    <hyperlink ref="R839" r:id="rId195"/>
    <hyperlink ref="R840" r:id="rId196"/>
    <hyperlink ref="R841" r:id="rId197"/>
    <hyperlink ref="R849" r:id="rId198"/>
    <hyperlink ref="R850" r:id="rId199"/>
    <hyperlink ref="R852" r:id="rId200"/>
    <hyperlink ref="R853" r:id="rId201"/>
    <hyperlink ref="R854" r:id="rId202"/>
    <hyperlink ref="R883" r:id="rId203"/>
    <hyperlink ref="R890" r:id="rId204"/>
    <hyperlink ref="R891" r:id="rId205"/>
    <hyperlink ref="R901" r:id="rId206"/>
    <hyperlink ref="R908" r:id="rId207"/>
    <hyperlink ref="R909" r:id="rId208"/>
    <hyperlink ref="R918" r:id="rId209"/>
    <hyperlink ref="R920" r:id="rId210"/>
    <hyperlink ref="R928" r:id="rId211"/>
    <hyperlink ref="R944" r:id="rId212"/>
    <hyperlink ref="R964" r:id="rId213"/>
    <hyperlink ref="R978" r:id="rId214"/>
    <hyperlink ref="R984" r:id="rId215"/>
    <hyperlink ref="R985" r:id="rId216"/>
    <hyperlink ref="R992" r:id="rId217"/>
    <hyperlink ref="R995" r:id="rId218"/>
    <hyperlink ref="R1021" r:id="rId219"/>
    <hyperlink ref="R1032" r:id="rId220"/>
    <hyperlink ref="R1033" r:id="rId221" location=".UmLdfq4ct-s.twitter"/>
    <hyperlink ref="R1034" r:id="rId222" location=".UmLdfq4ct-s.twitter"/>
    <hyperlink ref="R1045" r:id="rId223"/>
    <hyperlink ref="R1046" r:id="rId224"/>
    <hyperlink ref="R1047" r:id="rId225"/>
    <hyperlink ref="R1053" r:id="rId226"/>
    <hyperlink ref="R1082" r:id="rId227"/>
    <hyperlink ref="R1118" r:id="rId228"/>
    <hyperlink ref="R1131" r:id="rId229"/>
    <hyperlink ref="R1138" r:id="rId230"/>
    <hyperlink ref="R1141" r:id="rId231"/>
    <hyperlink ref="R1159" r:id="rId232"/>
    <hyperlink ref="R1160" r:id="rId233"/>
    <hyperlink ref="R1185" r:id="rId234"/>
    <hyperlink ref="R1187" r:id="rId235"/>
    <hyperlink ref="R1188" r:id="rId236"/>
    <hyperlink ref="R1191" r:id="rId237"/>
    <hyperlink ref="R1192" r:id="rId238"/>
    <hyperlink ref="R1194" r:id="rId239"/>
    <hyperlink ref="R1195" r:id="rId240"/>
    <hyperlink ref="R1203" r:id="rId241"/>
    <hyperlink ref="R1205" r:id="rId242"/>
    <hyperlink ref="R1223" r:id="rId243"/>
    <hyperlink ref="R1227" r:id="rId244"/>
    <hyperlink ref="R1232" r:id="rId245"/>
    <hyperlink ref="R1245" r:id="rId246"/>
    <hyperlink ref="R1246" r:id="rId247"/>
    <hyperlink ref="R1248" r:id="rId248"/>
    <hyperlink ref="R1249" r:id="rId249"/>
    <hyperlink ref="R1253" r:id="rId250"/>
    <hyperlink ref="R1254" r:id="rId251"/>
    <hyperlink ref="R1255" r:id="rId252"/>
    <hyperlink ref="R1256" r:id="rId253"/>
    <hyperlink ref="R1267" r:id="rId254"/>
    <hyperlink ref="R1269" r:id="rId255"/>
    <hyperlink ref="R1270" r:id="rId256"/>
    <hyperlink ref="R1272" r:id="rId257"/>
    <hyperlink ref="R1273" r:id="rId258"/>
    <hyperlink ref="R1275" r:id="rId259"/>
    <hyperlink ref="R1276" r:id="rId260"/>
    <hyperlink ref="R1277" r:id="rId261"/>
    <hyperlink ref="R1278" r:id="rId262"/>
    <hyperlink ref="R1279" r:id="rId263"/>
    <hyperlink ref="R1280" r:id="rId264"/>
    <hyperlink ref="R1281" r:id="rId265"/>
    <hyperlink ref="R1282" r:id="rId266"/>
    <hyperlink ref="R1283" r:id="rId267"/>
    <hyperlink ref="R1284" r:id="rId268"/>
    <hyperlink ref="R1285" r:id="rId269"/>
    <hyperlink ref="R1295" r:id="rId270"/>
    <hyperlink ref="R1296" r:id="rId271"/>
    <hyperlink ref="R1306" r:id="rId272"/>
    <hyperlink ref="R1324" r:id="rId273"/>
    <hyperlink ref="R1328" r:id="rId274"/>
    <hyperlink ref="R1329" r:id="rId275"/>
    <hyperlink ref="R1332" r:id="rId276"/>
    <hyperlink ref="R1335" r:id="rId277"/>
    <hyperlink ref="R1352" r:id="rId278"/>
    <hyperlink ref="R1361" r:id="rId279"/>
    <hyperlink ref="R1362" r:id="rId280"/>
    <hyperlink ref="R1364" r:id="rId281"/>
    <hyperlink ref="R1401" r:id="rId282"/>
    <hyperlink ref="R1407" r:id="rId283"/>
    <hyperlink ref="R1408" r:id="rId284"/>
    <hyperlink ref="R1413" r:id="rId285"/>
    <hyperlink ref="R1417" r:id="rId286"/>
    <hyperlink ref="R1418" r:id="rId287"/>
    <hyperlink ref="R1419" r:id="rId288"/>
    <hyperlink ref="R1422" r:id="rId289"/>
    <hyperlink ref="R1438" r:id="rId290"/>
    <hyperlink ref="R1439" r:id="rId291"/>
    <hyperlink ref="R1442" r:id="rId292"/>
    <hyperlink ref="R1456" r:id="rId293"/>
    <hyperlink ref="R1457" r:id="rId294"/>
    <hyperlink ref="R1458" r:id="rId295"/>
    <hyperlink ref="R1459" r:id="rId296"/>
    <hyperlink ref="R1461" r:id="rId297"/>
    <hyperlink ref="R1463" r:id="rId298"/>
    <hyperlink ref="R1465" r:id="rId299"/>
    <hyperlink ref="R1502" r:id="rId300"/>
    <hyperlink ref="R1510" r:id="rId301"/>
    <hyperlink ref="R1521" r:id="rId302"/>
    <hyperlink ref="R1524" r:id="rId303"/>
    <hyperlink ref="R1537" r:id="rId304"/>
    <hyperlink ref="R1540" r:id="rId305"/>
    <hyperlink ref="R1543" r:id="rId306"/>
    <hyperlink ref="R1544" r:id="rId307"/>
    <hyperlink ref="R1560" r:id="rId308"/>
    <hyperlink ref="R1565" r:id="rId309"/>
    <hyperlink ref="R1566" r:id="rId310"/>
    <hyperlink ref="R1569" r:id="rId311"/>
    <hyperlink ref="R1570" r:id="rId312"/>
    <hyperlink ref="R1580" r:id="rId313"/>
    <hyperlink ref="R1603" r:id="rId314"/>
    <hyperlink ref="R1610" r:id="rId315"/>
    <hyperlink ref="R1611" r:id="rId316"/>
    <hyperlink ref="R1614" r:id="rId317"/>
    <hyperlink ref="R1616" r:id="rId318"/>
    <hyperlink ref="R1620" r:id="rId319"/>
    <hyperlink ref="R1624" r:id="rId320"/>
    <hyperlink ref="R1625" r:id="rId321"/>
    <hyperlink ref="R1627" r:id="rId322"/>
    <hyperlink ref="R1636" r:id="rId323"/>
    <hyperlink ref="R1640" r:id="rId324"/>
    <hyperlink ref="R1646" r:id="rId325" location=".Ul_2VSw8exs.twitter"/>
    <hyperlink ref="R1647" r:id="rId326" location=".UmEwi2pHKGg.twitter"/>
    <hyperlink ref="R1648" r:id="rId327" location=".UmEwi2pHKGg.twitter"/>
    <hyperlink ref="R1649" r:id="rId328" location=".UmEwi2pHKGg.twitter"/>
    <hyperlink ref="R1650" r:id="rId329" location=".UmEwi2pHKGg.twitter"/>
    <hyperlink ref="R1651" r:id="rId330" location=".UmEwi2pHKGg.twitter"/>
    <hyperlink ref="R1652" r:id="rId331" location=".UmEwi2pHKGg.twitter"/>
    <hyperlink ref="R1653" r:id="rId332" location=".UmEwi2pHKGg.twitter"/>
    <hyperlink ref="R1665" r:id="rId333"/>
    <hyperlink ref="R1682" r:id="rId334"/>
    <hyperlink ref="R1683" r:id="rId335"/>
    <hyperlink ref="R1688" r:id="rId336" location=".UmFt6JaFJoo.twitter"/>
    <hyperlink ref="R1708" r:id="rId337" location=".UmLdfq4ct-s.twitter"/>
    <hyperlink ref="R1709" r:id="rId338"/>
    <hyperlink ref="R1715" r:id="rId339"/>
    <hyperlink ref="R1743" r:id="rId340"/>
    <hyperlink ref="R1744" r:id="rId341"/>
    <hyperlink ref="R1750" r:id="rId342"/>
    <hyperlink ref="R1753" r:id="rId343"/>
    <hyperlink ref="R1765" r:id="rId344"/>
    <hyperlink ref="R1768" r:id="rId345"/>
    <hyperlink ref="R1769" r:id="rId346"/>
    <hyperlink ref="R1773" r:id="rId347"/>
    <hyperlink ref="R1774" r:id="rId348"/>
    <hyperlink ref="R1777" r:id="rId349"/>
    <hyperlink ref="R1778" r:id="rId350"/>
    <hyperlink ref="R1786" r:id="rId351"/>
    <hyperlink ref="R1788" r:id="rId352"/>
    <hyperlink ref="R1789" r:id="rId353"/>
    <hyperlink ref="R1794" r:id="rId354"/>
    <hyperlink ref="R1805" r:id="rId355"/>
    <hyperlink ref="R1813" r:id="rId356"/>
    <hyperlink ref="R1816" r:id="rId357"/>
    <hyperlink ref="R1818" r:id="rId358"/>
    <hyperlink ref="R1827" r:id="rId359"/>
    <hyperlink ref="R1829" r:id="rId360"/>
    <hyperlink ref="R1830" r:id="rId361"/>
    <hyperlink ref="R1833" r:id="rId362"/>
    <hyperlink ref="R1834" r:id="rId363"/>
    <hyperlink ref="R1836" r:id="rId364"/>
    <hyperlink ref="R1837" r:id="rId365"/>
    <hyperlink ref="R1841" r:id="rId366"/>
    <hyperlink ref="R1842" r:id="rId367"/>
    <hyperlink ref="R1857" r:id="rId368"/>
    <hyperlink ref="R1860" r:id="rId369"/>
    <hyperlink ref="R1864" r:id="rId370"/>
    <hyperlink ref="R1904" r:id="rId371"/>
    <hyperlink ref="R1906" r:id="rId372"/>
    <hyperlink ref="R1927" r:id="rId373"/>
    <hyperlink ref="R1944" r:id="rId374"/>
    <hyperlink ref="R1945" r:id="rId375"/>
    <hyperlink ref="R1953" r:id="rId376"/>
    <hyperlink ref="R1962" r:id="rId377"/>
    <hyperlink ref="R1963" r:id="rId378"/>
    <hyperlink ref="R1964" r:id="rId379"/>
    <hyperlink ref="R1969" r:id="rId380"/>
    <hyperlink ref="R1975" r:id="rId381"/>
    <hyperlink ref="R1979" r:id="rId382"/>
    <hyperlink ref="R1983" r:id="rId383" location=".UmEwi2pHKGg.twitter"/>
    <hyperlink ref="R1997" r:id="rId384"/>
    <hyperlink ref="R2006" r:id="rId385"/>
    <hyperlink ref="R2007" r:id="rId386"/>
    <hyperlink ref="R2045" r:id="rId387"/>
    <hyperlink ref="R2046" r:id="rId388"/>
    <hyperlink ref="R2047" r:id="rId389"/>
    <hyperlink ref="R2050" r:id="rId390"/>
    <hyperlink ref="R2074" r:id="rId391"/>
    <hyperlink ref="R2077" r:id="rId392"/>
    <hyperlink ref="R2088" r:id="rId393"/>
    <hyperlink ref="R2096" r:id="rId394"/>
    <hyperlink ref="R2106" r:id="rId395"/>
    <hyperlink ref="R2109" r:id="rId396"/>
    <hyperlink ref="R2110" r:id="rId397"/>
    <hyperlink ref="R2111" r:id="rId398"/>
    <hyperlink ref="R2113" r:id="rId399"/>
    <hyperlink ref="R2114" r:id="rId400"/>
    <hyperlink ref="R2116" r:id="rId401"/>
    <hyperlink ref="R2117" r:id="rId402"/>
    <hyperlink ref="R2118" r:id="rId403"/>
    <hyperlink ref="R2119" r:id="rId404"/>
    <hyperlink ref="R2120" r:id="rId405"/>
    <hyperlink ref="R2121" r:id="rId406"/>
    <hyperlink ref="R2122" r:id="rId407"/>
    <hyperlink ref="R2127" r:id="rId408"/>
    <hyperlink ref="R2129" r:id="rId409"/>
    <hyperlink ref="R2137" r:id="rId410"/>
    <hyperlink ref="R2139" r:id="rId411"/>
    <hyperlink ref="R2141" r:id="rId412"/>
    <hyperlink ref="R2142" r:id="rId413"/>
    <hyperlink ref="R2156" r:id="rId414"/>
    <hyperlink ref="R2169" r:id="rId415"/>
    <hyperlink ref="R2173" r:id="rId416"/>
    <hyperlink ref="R2175" r:id="rId417"/>
    <hyperlink ref="R2178" r:id="rId418"/>
    <hyperlink ref="R2181" r:id="rId419"/>
    <hyperlink ref="R2182" r:id="rId420"/>
    <hyperlink ref="R2183" r:id="rId421"/>
    <hyperlink ref="R2184" r:id="rId422"/>
    <hyperlink ref="R2185" r:id="rId423"/>
    <hyperlink ref="R2186" r:id="rId424"/>
    <hyperlink ref="R2187" r:id="rId425"/>
    <hyperlink ref="R2189" r:id="rId426"/>
    <hyperlink ref="R2190" r:id="rId427"/>
    <hyperlink ref="R2192" r:id="rId428"/>
    <hyperlink ref="R2193" r:id="rId429"/>
    <hyperlink ref="R2194" r:id="rId430"/>
    <hyperlink ref="R2195" r:id="rId431"/>
    <hyperlink ref="R2196" r:id="rId432"/>
    <hyperlink ref="R2197" r:id="rId433"/>
    <hyperlink ref="R2198" r:id="rId434"/>
    <hyperlink ref="R2199" r:id="rId435"/>
    <hyperlink ref="R2203" r:id="rId436"/>
    <hyperlink ref="R2205" r:id="rId437"/>
    <hyperlink ref="R2206" r:id="rId438"/>
    <hyperlink ref="R2208" r:id="rId439"/>
    <hyperlink ref="R2209" r:id="rId440"/>
    <hyperlink ref="R2210" r:id="rId441"/>
    <hyperlink ref="R2211" r:id="rId442"/>
    <hyperlink ref="R2212" r:id="rId443"/>
    <hyperlink ref="R2213" r:id="rId444"/>
    <hyperlink ref="R2214" r:id="rId445"/>
    <hyperlink ref="R2215" r:id="rId446"/>
    <hyperlink ref="R2216" r:id="rId447"/>
    <hyperlink ref="R2218" r:id="rId448"/>
    <hyperlink ref="R2219" r:id="rId449"/>
    <hyperlink ref="R2222" r:id="rId450"/>
    <hyperlink ref="R2223" r:id="rId451"/>
    <hyperlink ref="R2224" r:id="rId452"/>
    <hyperlink ref="R2226" r:id="rId453"/>
    <hyperlink ref="R2227" r:id="rId454"/>
    <hyperlink ref="R2228" r:id="rId455"/>
    <hyperlink ref="R2229" r:id="rId456"/>
    <hyperlink ref="R2244" r:id="rId457"/>
    <hyperlink ref="R2249" r:id="rId458"/>
    <hyperlink ref="R2250" r:id="rId459"/>
    <hyperlink ref="R2259" r:id="rId460"/>
    <hyperlink ref="V3" r:id="rId461" location="!/arham2023/status/390354030855086080"/>
    <hyperlink ref="V4" r:id="rId462" location="!/nztaylor/status/390413509093122048"/>
    <hyperlink ref="V5" r:id="rId463" location="!/ygk/status/390458207287537664"/>
    <hyperlink ref="V6" r:id="rId464" location="!/sjaggars/status/390468464852221953"/>
    <hyperlink ref="V7" r:id="rId465" location="!/teresasmithmktg/status/390473169997668352"/>
    <hyperlink ref="V8" r:id="rId466" location="!/h_y_l/status/390476687676166144"/>
    <hyperlink ref="V9" r:id="rId467" location="!/machtm/status/390478436063784960"/>
    <hyperlink ref="V10" r:id="rId468" location="!/kyrobiz/status/390482715419504642"/>
    <hyperlink ref="V11" r:id="rId469" location="!/wasteofspaces/status/390484529309552640"/>
    <hyperlink ref="V12" r:id="rId470" location="!/wasteofspaces/status/390484529309552640"/>
    <hyperlink ref="V13" r:id="rId471" location="!/intentionalmuse/status/390491589388537856"/>
    <hyperlink ref="V14" r:id="rId472" location="!/discovercgu/status/390493610065805313"/>
    <hyperlink ref="V15" r:id="rId473" location="!/noel_megan/status/390496793546727424"/>
    <hyperlink ref="V16" r:id="rId474" location="!/noel_megan/status/390496833430384640"/>
    <hyperlink ref="V17" r:id="rId475" location="!/ddbragg/status/390496554039013377"/>
    <hyperlink ref="V18" r:id="rId476" location="!/urnotaperson/status/390509117045239810"/>
    <hyperlink ref="V19" r:id="rId477" location="!/sjaggars/status/390468464852221953"/>
    <hyperlink ref="V20" r:id="rId478" location="!/ddbragg/status/390496554039013377"/>
    <hyperlink ref="V21" r:id="rId479" location="!/ddbragg/status/390496554039013377"/>
    <hyperlink ref="V22" r:id="rId480" location="!/urnotaperson/status/390509117045239810"/>
    <hyperlink ref="V23" r:id="rId481" location="!/sjaggars/status/390468464852221953"/>
    <hyperlink ref="V24" r:id="rId482" location="!/urnotaperson/status/390509117045239810"/>
    <hyperlink ref="V25" r:id="rId483" location="!/urnotaperson/status/390509002368770048"/>
    <hyperlink ref="V26" r:id="rId484" location="!/kenzgrondahl/status/390526874243174400"/>
    <hyperlink ref="V27" r:id="rId485" location="!/kenzgrondahl/status/390526874243174400"/>
    <hyperlink ref="V28" r:id="rId486" location="!/inventivodesign/status/390541041205776384"/>
    <hyperlink ref="V29" r:id="rId487" location="!/iieresearch/status/390546648793112576"/>
    <hyperlink ref="V30" r:id="rId488" location="!/dcameron_ielts/status/390551226816794624"/>
    <hyperlink ref="V31" r:id="rId489" location="!/originalglen/status/390586836344516608"/>
    <hyperlink ref="V32" r:id="rId490" location="!/ctanasichuk/status/390597937577082881"/>
    <hyperlink ref="V33" r:id="rId491" location="!/myalmg/status/390611625633665024"/>
    <hyperlink ref="V34" r:id="rId492" location="!/penstarr1/status/390614083625832448"/>
    <hyperlink ref="V35" r:id="rId493" location="!/penstarr1/status/390614319639314432"/>
    <hyperlink ref="V36" r:id="rId494" location="!/szergout/status/390621568914972672"/>
    <hyperlink ref="V37" r:id="rId495" location="!/katehg4/status/390653724856967168"/>
    <hyperlink ref="V38" r:id="rId496" location="!/helenssalmon/status/390655749707558912"/>
    <hyperlink ref="V39" r:id="rId497" location="!/helenssalmon/status/390655814585032704"/>
    <hyperlink ref="V40" r:id="rId498" location="!/jadz/status/390661119733673985"/>
    <hyperlink ref="V41" r:id="rId499" location="!/jadz/status/390661119733673985"/>
    <hyperlink ref="V42" r:id="rId500" location="!/jadz/status/390661119733673985"/>
    <hyperlink ref="V43" r:id="rId501" location="!/jadz/status/390661119733673985"/>
    <hyperlink ref="V44" r:id="rId502" location="!/jadz/status/390556408816893952"/>
    <hyperlink ref="V45" r:id="rId503" location="!/goodresearch/status/390696667265392640"/>
    <hyperlink ref="V46" r:id="rId504" location="!/catina68/status/390731437881958400"/>
    <hyperlink ref="V47" r:id="rId505" location="!/pamojauk/status/390746227572482048"/>
    <hyperlink ref="V48" r:id="rId506" location="!/giepp_info/status/390804966837075969"/>
    <hyperlink ref="V49" r:id="rId507" location="!/giepp_info/status/390805042280038400"/>
    <hyperlink ref="V50" r:id="rId508" location="!/giepp_info/status/390805364234813441"/>
    <hyperlink ref="V51" r:id="rId509" location="!/giepp_info/status/390805776576811008"/>
    <hyperlink ref="V52" r:id="rId510" location="!/giepp_info/status/390805776576811008"/>
    <hyperlink ref="V53" r:id="rId511" location="!/comofevaluators/status/390793242997833728"/>
    <hyperlink ref="V54" r:id="rId512" location="!/comofevaluators/status/390793242997833728"/>
    <hyperlink ref="V55" r:id="rId513" location="!/comofevaluators/status/390812828904353793"/>
    <hyperlink ref="V56" r:id="rId514" location="!/verticalchange/status/390819109455138816"/>
    <hyperlink ref="V57" r:id="rId515" location="!/ann_gero/status/390827827207368704"/>
    <hyperlink ref="V58" r:id="rId516" location="!/ann_gero/status/390827827207368704"/>
    <hyperlink ref="V59" r:id="rId517" location="!/dustingotlegos/status/390831061510672384"/>
    <hyperlink ref="V60" r:id="rId518" location="!/sarahstachowiak/status/390567292771504129"/>
    <hyperlink ref="V61" r:id="rId519" location="!/sarahstachowiak/status/390567292771504129"/>
    <hyperlink ref="V62" r:id="rId520" location="!/gafcpnews/status/390835554159325184"/>
    <hyperlink ref="V63" r:id="rId521" location="!/lauratagle/status/390837262306787328"/>
    <hyperlink ref="V64" r:id="rId522" location="!/amyw415/status/390490683540504576"/>
    <hyperlink ref="V65" r:id="rId523" location="!/amyw415/status/390490683540504576"/>
    <hyperlink ref="V66" r:id="rId524" location="!/amyw415/status/390830752021352448"/>
    <hyperlink ref="V67" r:id="rId525" location="!/amyw415/status/390842166496727040"/>
    <hyperlink ref="V68" r:id="rId526" location="!/deborahmm/status/390848035112353792"/>
    <hyperlink ref="V69" r:id="rId527" location="!/oldmh/status/390850580824215552"/>
    <hyperlink ref="V70" r:id="rId528" location="!/oldmh/status/390850580824215552"/>
    <hyperlink ref="V71" r:id="rId529" location="!/hollywhisman/status/390850736076386304"/>
    <hyperlink ref="V72" r:id="rId530" location="!/johnolavs/status/390851051555131392"/>
    <hyperlink ref="V73" r:id="rId531" location="!/johnolavs/status/390851051555131392"/>
    <hyperlink ref="V74" r:id="rId532" location="!/johannaberg/status/390851602497941504"/>
    <hyperlink ref="V75" r:id="rId533" location="!/zenpeacekeeper/status/390852004056035328"/>
    <hyperlink ref="V76" r:id="rId534" location="!/splachtaelliott/status/390352732285964288"/>
    <hyperlink ref="V77" r:id="rId535" location="!/kayebear/status/390446345758466048"/>
    <hyperlink ref="V78" r:id="rId536" location="!/kayebear/status/390464685021343745"/>
    <hyperlink ref="V79" r:id="rId537" location="!/kayebear/status/390852415643480064"/>
    <hyperlink ref="V80" r:id="rId538" location="!/mingome/status/390859007399047168"/>
    <hyperlink ref="V81" r:id="rId539" location="!/gaylonparsons/status/390864190002720769"/>
    <hyperlink ref="V82" r:id="rId540" location="!/gtak/status/390870405067456512"/>
    <hyperlink ref="V83" r:id="rId541" location="!/gtak/status/390870405067456512"/>
    <hyperlink ref="V84" r:id="rId542" location="!/hapeeler/status/390872789416411136"/>
    <hyperlink ref="V85" r:id="rId543" location="!/hapeeler/status/390872789416411136"/>
    <hyperlink ref="V86" r:id="rId544" location="!/sarahstachowiak/status/390834759813042176"/>
    <hyperlink ref="V87" r:id="rId545" location="!/glendaeoyang/status/390882030596018176"/>
    <hyperlink ref="V88" r:id="rId546" location="!/sarahstachowiak/status/390834759813042176"/>
    <hyperlink ref="V89" r:id="rId547" location="!/glendaeoyang/status/390882030596018176"/>
    <hyperlink ref="V90" r:id="rId548" location="!/lrizzardini/status/390883188693676032"/>
    <hyperlink ref="V91" r:id="rId549" location="!/jnash/status/390883805554573313"/>
    <hyperlink ref="V92" r:id="rId550" location="!/jnash/status/390883805554573313"/>
    <hyperlink ref="V93" r:id="rId551" location="!/wested/status/390893735137271808"/>
    <hyperlink ref="V94" r:id="rId552" location="!/bstabile1/status/390638721457852416"/>
    <hyperlink ref="V95" r:id="rId553" location="!/bstabile1/status/390641172445552640"/>
    <hyperlink ref="V96" r:id="rId554" location="!/bstabile1/status/390850596623769600"/>
    <hyperlink ref="V97" r:id="rId555" location="!/bstabile1/status/390860315962793984"/>
    <hyperlink ref="V98" r:id="rId556" location="!/bstabile1/status/390893984702140416"/>
    <hyperlink ref="V99" r:id="rId557" location="!/kla_mcps/status/390900053273235456"/>
    <hyperlink ref="V100" r:id="rId558" location="!/msiworldwide/status/390839598689304576"/>
    <hyperlink ref="V101" r:id="rId559" location="!/msiworldwide/status/390839598689304576"/>
    <hyperlink ref="V102" r:id="rId560" location="!/msiworldwide/status/390839898510733313"/>
    <hyperlink ref="V103" r:id="rId561" location="!/msiworldwide/status/390899664935202817"/>
    <hyperlink ref="V104" r:id="rId562" location="!/msiworldwide/status/390899920968089600"/>
    <hyperlink ref="V105" r:id="rId563" location="!/msiworldwide/status/390900852074237952"/>
    <hyperlink ref="V106" r:id="rId564" location="!/kristinwolff/status/390571769075355649"/>
    <hyperlink ref="V107" r:id="rId565" location="!/ly_wilson/status/390920200813821952"/>
    <hyperlink ref="V108" r:id="rId566" location="!/drlatulane/status/390926195627278336"/>
    <hyperlink ref="V109" r:id="rId567" location="!/sofianola/status/390915920773660672"/>
    <hyperlink ref="V110" r:id="rId568" location="!/drlatulane/status/390926195627278336"/>
    <hyperlink ref="V111" r:id="rId569" location="!/usaidassist/status/390926682468909056"/>
    <hyperlink ref="V112" r:id="rId570" location="!/usaidassist/status/390926682468909056"/>
    <hyperlink ref="V113" r:id="rId571" location="!/evlahaki/status/390943904465305600"/>
    <hyperlink ref="V114" r:id="rId572" location="!/nonprofadvocacy/status/390862292868681728"/>
    <hyperlink ref="V115" r:id="rId573" location="!/nonprofadvocacy/status/390862910257643520"/>
    <hyperlink ref="V116" r:id="rId574" location="!/nonprofadvocacy/status/390862910257643520"/>
    <hyperlink ref="V117" r:id="rId575" location="!/nonprofadvocacy/status/390928614449229824"/>
    <hyperlink ref="V118" r:id="rId576" location="!/nonprofadvocacy/status/390928614449229824"/>
    <hyperlink ref="V119" r:id="rId577" location="!/nonprofadvocacy/status/390952549760503808"/>
    <hyperlink ref="V120" r:id="rId578" location="!/jnickrand/status/390954416385183744"/>
    <hyperlink ref="V121" r:id="rId579" location="!/joshdelarosa1/status/390954548178980864"/>
    <hyperlink ref="V122" r:id="rId580" location="!/claremnolan/status/390255720798490624"/>
    <hyperlink ref="V123" r:id="rId581" location="!/claremnolan/status/390833889306218496"/>
    <hyperlink ref="V124" r:id="rId582" location="!/claremnolan/status/390955865575919616"/>
    <hyperlink ref="V125" r:id="rId583" location="!/illuminatedllc/status/390970395480035328"/>
    <hyperlink ref="V126" r:id="rId584" location="!/academyofscistl/status/390974031563735042"/>
    <hyperlink ref="V127" r:id="rId585" location="!/academyofscistl/status/390974031563735042"/>
    <hyperlink ref="V128" r:id="rId586" location="!/aimeejmf/status/391027099303440384"/>
    <hyperlink ref="V129" r:id="rId587" location="!/aimeejmf/status/391027099303440384"/>
    <hyperlink ref="V130" r:id="rId588" location="!/motubean/status/391049323158306816"/>
    <hyperlink ref="V131" r:id="rId589" location="!/jeskak/status/391049707210158081"/>
    <hyperlink ref="V132" r:id="rId590" location="!/jeskak/status/391049707210158081"/>
    <hyperlink ref="V133" r:id="rId591" location="!/hamaiconsulting/status/391055051369631745"/>
    <hyperlink ref="V134" r:id="rId592" location="!/dexterpante/status/391092670094774272"/>
    <hyperlink ref="V135" r:id="rId593" location="!/clearinitiative/status/391100363228872704"/>
    <hyperlink ref="V136" r:id="rId594" location="!/ideaseval/status/391150939270561792"/>
    <hyperlink ref="V137" r:id="rId595" location="!/ideaseval/status/391150939270561792"/>
    <hyperlink ref="V138" r:id="rId596" location="!/ideaseval/status/391150939270561792"/>
    <hyperlink ref="V139" r:id="rId597" location="!/programeval/status/390856916295245824"/>
    <hyperlink ref="V140" r:id="rId598" location="!/programeval/status/391171262523117568"/>
    <hyperlink ref="V141" r:id="rId599" location="!/beantownkate/status/391174824623878144"/>
    <hyperlink ref="V142" r:id="rId600" location="!/beantownkate/status/391174824623878144"/>
    <hyperlink ref="V143" r:id="rId601" location="!/beantownkate/status/391174824623878144"/>
    <hyperlink ref="V144" r:id="rId602" location="!/siggymarvin/status/391177078583730177"/>
    <hyperlink ref="V145" r:id="rId603" location="!/alvaroelima/status/391187673580576768"/>
    <hyperlink ref="V146" r:id="rId604" location="!/gefeo_tweets/status/391190673116102656"/>
    <hyperlink ref="V147" r:id="rId605" location="!/ajtitong/status/391036876267982848"/>
    <hyperlink ref="V148" r:id="rId606" location="!/lizzjade/status/390589433130807296"/>
    <hyperlink ref="V149" r:id="rId607" location="!/lizzjade/status/390851052280750080"/>
    <hyperlink ref="V150" r:id="rId608" location="!/lizzjade/status/391196787757056000"/>
    <hyperlink ref="V151" r:id="rId609" location="!/pfcd/status/391201273443540992"/>
    <hyperlink ref="V152" r:id="rId610" location="!/hankmarotske/status/391203138167791616"/>
    <hyperlink ref="V153" r:id="rId611" location="!/hankmarotske/status/391203138167791616"/>
    <hyperlink ref="V154" r:id="rId612" location="!/jennifer_z8/status/390835448576487425"/>
    <hyperlink ref="V155" r:id="rId613" location="!/unitedwaygc/status/390896270308417536"/>
    <hyperlink ref="V156" r:id="rId614" location="!/jennifer_z8/status/390894073869258752"/>
    <hyperlink ref="V157" r:id="rId615" location="!/kathrynmarker/status/390650429207752704"/>
    <hyperlink ref="V158" r:id="rId616" location="!/kathrynmarker/status/390663446305701888"/>
    <hyperlink ref="V159" r:id="rId617" location="!/kathrynmarker/status/390953760161562625"/>
    <hyperlink ref="V160" r:id="rId618" location="!/kathrynmarker/status/391203815988662273"/>
    <hyperlink ref="V161" r:id="rId619" location="!/exposyourmuseum/status/391175553187057664"/>
    <hyperlink ref="V162" r:id="rId620" location="!/rsrchevalmeasur/status/391205837886472193"/>
    <hyperlink ref="V163" r:id="rId621" location="!/rsrchevalmeasur/status/391206218842529792"/>
    <hyperlink ref="V164" r:id="rId622" location="!/eliro/status/390566231956553728"/>
    <hyperlink ref="V165" r:id="rId623" location="!/eliro/status/390598431200542720"/>
    <hyperlink ref="V166" r:id="rId624" location="!/hiltonwash/status/390597806345289728"/>
    <hyperlink ref="V167" r:id="rId625" location="!/hiltonwash/status/390598133731700737"/>
    <hyperlink ref="V168" r:id="rId626" location="!/hiltonwash/status/391206342028832768"/>
    <hyperlink ref="V169" r:id="rId627" location="!/emeraldedu/status/390607777099694080"/>
    <hyperlink ref="V170" r:id="rId628" location="!/emeraldedu/status/390635917901168640"/>
    <hyperlink ref="V171" r:id="rId629" location="!/emeraldedu/status/390878329416712192"/>
    <hyperlink ref="V172" r:id="rId630" location="!/emeraldedu/status/391208949405323265"/>
    <hyperlink ref="V173" r:id="rId631" location="!/indo_monev/status/391210483954380801"/>
    <hyperlink ref="V174" r:id="rId632" location="!/indo_monev/status/391210483954380801"/>
    <hyperlink ref="V175" r:id="rId633" location="!/grindato/status/391213677409734656"/>
    <hyperlink ref="V176" r:id="rId634" location="!/researchatcri/status/390873813162135552"/>
    <hyperlink ref="V177" r:id="rId635" location="!/researchatcri/status/391172127132774400"/>
    <hyperlink ref="V178" r:id="rId636" location="!/researchatcri/status/391218040089493504"/>
    <hyperlink ref="V179" r:id="rId637" location="!/researchatcri/status/391218040089493504"/>
    <hyperlink ref="V180" r:id="rId638" location="!/tomdoub/status/391220818123833344"/>
    <hyperlink ref="V181" r:id="rId639" location="!/tomdoub/status/391220818123833344"/>
    <hyperlink ref="V182" r:id="rId640" location="!/monasf/status/391219802549014528"/>
    <hyperlink ref="V183" r:id="rId641" location="!/monasf/status/391226996334006272"/>
    <hyperlink ref="V184" r:id="rId642" location="!/dallshell/status/391227162168410112"/>
    <hyperlink ref="V185" r:id="rId643" location="!/rootsharmon/status/391228106067169280"/>
    <hyperlink ref="V186" r:id="rId644" location="!/ambersligar/status/391228479943233537"/>
    <hyperlink ref="V187" r:id="rId645" location="!/exposyourmuseum/status/391172977112662016"/>
    <hyperlink ref="V188" r:id="rId646" location="!/link2alchemy/status/391232043222196224"/>
    <hyperlink ref="V189" r:id="rId647" location="!/mscrystalduran/status/390856566796066816"/>
    <hyperlink ref="V190" r:id="rId648" location="!/mscrystalduran/status/391232844317876224"/>
    <hyperlink ref="V191" r:id="rId649" location="!/sc4ccm/status/390847762256125952"/>
    <hyperlink ref="V192" r:id="rId650" location="!/sc4ccm/status/391179783545315328"/>
    <hyperlink ref="V193" r:id="rId651" location="!/datadyne/status/390847945631072256"/>
    <hyperlink ref="V194" r:id="rId652" location="!/datadyne/status/391239005482016768"/>
    <hyperlink ref="V195" r:id="rId653" location="!/datadyne/status/391239005482016768"/>
    <hyperlink ref="V196" r:id="rId654" location="!/katrinamari_com/status/390705150328709120"/>
    <hyperlink ref="V197" r:id="rId655" location="!/katrinamari_com/status/390272188692967425"/>
    <hyperlink ref="V198" r:id="rId656" location="!/katrinamari_com/status/390429654793740288"/>
    <hyperlink ref="V199" r:id="rId657" location="!/katrinamari_com/status/390430070201802752"/>
    <hyperlink ref="V200" r:id="rId658" location="!/katrinamari_com/status/390914266699546624"/>
    <hyperlink ref="V201" r:id="rId659" location="!/katrinamari_com/status/391251617838039040"/>
    <hyperlink ref="V202" r:id="rId660" location="!/metisassociates/status/390518900778999808"/>
    <hyperlink ref="V203" r:id="rId661" location="!/amberagd/status/391261754543452160"/>
    <hyperlink ref="V204" r:id="rId662" location="!/sreffey/status/391265427223232520"/>
    <hyperlink ref="V205" r:id="rId663" location="!/sreffey/status/391227134486007809"/>
    <hyperlink ref="V206" r:id="rId664" location="!/sreffey/status/391230278515298304"/>
    <hyperlink ref="V207" r:id="rId665" location="!/sreffey/status/391264359860953088"/>
    <hyperlink ref="V208" r:id="rId666" location="!/sreffey/status/391265025387945985"/>
    <hyperlink ref="V209" r:id="rId667" location="!/zsuzsiness/status/390545840835932160"/>
    <hyperlink ref="V210" r:id="rId668" location="!/zsuzsiness/status/390824822777057281"/>
    <hyperlink ref="V211" r:id="rId669" location="!/zsuzsiness/status/391182923871043584"/>
    <hyperlink ref="V212" r:id="rId670" location="!/zsuzsiness/status/390545840835932160"/>
    <hyperlink ref="V213" r:id="rId671" location="!/zsuzsiness/status/390824822777057281"/>
    <hyperlink ref="V214" r:id="rId672" location="!/zsuzsiness/status/390855349462654977"/>
    <hyperlink ref="V215" r:id="rId673" location="!/zsuzsiness/status/390867276674899968"/>
    <hyperlink ref="V216" r:id="rId674" location="!/zsuzsiness/status/390956241285308417"/>
    <hyperlink ref="V217" r:id="rId675" location="!/zsuzsiness/status/391182923871043584"/>
    <hyperlink ref="V218" r:id="rId676" location="!/zsuzsiness/status/391228414754955264"/>
    <hyperlink ref="V219" r:id="rId677" location="!/zsuzsiness/status/391265798775635968"/>
    <hyperlink ref="V220" r:id="rId678" location="!/colleenbarbero/status/391175936609378304"/>
    <hyperlink ref="V221" r:id="rId679" location="!/cphsswustl/status/391209591893020673"/>
    <hyperlink ref="V222" r:id="rId680" location="!/colleenbarbero/status/391175936609378304"/>
    <hyperlink ref="V223" r:id="rId681" location="!/cphsswustl/status/391209591893020673"/>
    <hyperlink ref="V224" r:id="rId682" location="!/cphsswustl/status/391278095497310208"/>
    <hyperlink ref="V225" r:id="rId683" location="!/rayrlewis1/status/391281192252612608"/>
    <hyperlink ref="V226" r:id="rId684" location="!/measuringsucces/status/391265675072655360"/>
    <hyperlink ref="V227" r:id="rId685" location="!/measuringsucces/status/391285496665874432"/>
    <hyperlink ref="V228" r:id="rId686" location="!/acarlman/status/391288957834915840"/>
    <hyperlink ref="V229" r:id="rId687" location="!/acarlman/status/391288957834915840"/>
    <hyperlink ref="V230" r:id="rId688" location="!/sedltweets/status/390839261463072768"/>
    <hyperlink ref="V231" r:id="rId689" location="!/sedltweets/status/391209506828730368"/>
    <hyperlink ref="V232" r:id="rId690" location="!/sedltweets/status/391292914120552448"/>
    <hyperlink ref="V233" r:id="rId691" location="!/knowledgeall/status/391294571453616128"/>
    <hyperlink ref="V234" r:id="rId692" location="!/kelciprice/status/391279851652800512"/>
    <hyperlink ref="V235" r:id="rId693" location="!/fdncenter/status/391301536829423616"/>
    <hyperlink ref="V236" r:id="rId694" location="!/westendresnyc/status/391312458918277120"/>
    <hyperlink ref="V237" r:id="rId695" location="!/westendresnyc/status/391312458918277120"/>
    <hyperlink ref="V238" r:id="rId696" location="!/tmsquires/status/391317445971296256"/>
    <hyperlink ref="V239" r:id="rId697" location="!/rebeccaeddy/status/390562065901170689"/>
    <hyperlink ref="V240" r:id="rId698" location="!/rebeccaeddy/status/391320064177496064"/>
    <hyperlink ref="V241" r:id="rId699" location="!/missjusna/status/390838549823893504"/>
    <hyperlink ref="V242" r:id="rId700" location="!/missjusna/status/390851772103016448"/>
    <hyperlink ref="V243" r:id="rId701" location="!/missjusna/status/391321461740544001"/>
    <hyperlink ref="V244" r:id="rId702" location="!/mayraadiaz1/status/391330743185862657"/>
    <hyperlink ref="V245" r:id="rId703" location="!/mayraadiaz1/status/391330743185862657"/>
    <hyperlink ref="V246" r:id="rId704" location="!/patriciajrogers/status/391029331138334720"/>
    <hyperlink ref="V247" r:id="rId705" location="!/patriciajrogers/status/391330878942478336"/>
    <hyperlink ref="V248" r:id="rId706" location="!/patriciajrogers/status/391331057486008320"/>
    <hyperlink ref="V249" r:id="rId707" location="!/cwbadger12/status/391335929618923521"/>
    <hyperlink ref="V250" r:id="rId708" location="!/cwbadger12/status/391335929618923521"/>
    <hyperlink ref="V251" r:id="rId709" location="!/cwbadger12/status/391335929618923521"/>
    <hyperlink ref="V252" r:id="rId710" location="!/createquity/status/391232610224988160"/>
    <hyperlink ref="V253" r:id="rId711" location="!/active_voice/status/391290979073810432"/>
    <hyperlink ref="V254" r:id="rId712" location="!/createquity/status/390564758560440320"/>
    <hyperlink ref="V255" r:id="rId713" location="!/createquity/status/390569695226888193"/>
    <hyperlink ref="V256" r:id="rId714" location="!/createquity/status/390853482548563968"/>
    <hyperlink ref="V257" r:id="rId715" location="!/createquity/status/390951657896693760"/>
    <hyperlink ref="V258" r:id="rId716" location="!/createquity/status/390951657896693760"/>
    <hyperlink ref="V259" r:id="rId717" location="!/createquity/status/390952065750798336"/>
    <hyperlink ref="V260" r:id="rId718" location="!/createquity/status/391022154101583873"/>
    <hyperlink ref="V261" r:id="rId719" location="!/active_voice/status/391290688182026240"/>
    <hyperlink ref="V262" r:id="rId720" location="!/active_voice/status/391290979073810432"/>
    <hyperlink ref="V263" r:id="rId721" location="!/donglasstwit/status/391351128589217792"/>
    <hyperlink ref="V264" r:id="rId722" location="!/donglasstwit/status/391352350062813184"/>
    <hyperlink ref="V265" r:id="rId723" location="!/donglasstwit/status/391357174040911873"/>
    <hyperlink ref="V266" r:id="rId724" location="!/donglasstwit/status/391357228763987968"/>
    <hyperlink ref="V267" r:id="rId725" location="!/mediametrics/status/391313496086163456"/>
    <hyperlink ref="V268" r:id="rId726" location="!/damianrainey/status/391311707735588865"/>
    <hyperlink ref="V269" r:id="rId727" location="!/damianrainey/status/390906301859250176"/>
    <hyperlink ref="V270" r:id="rId728" location="!/damianrainey/status/391311861955956736"/>
    <hyperlink ref="V271" r:id="rId729" location="!/damianrainey/status/391360251314069504"/>
    <hyperlink ref="V272" r:id="rId730" location="!/_fundraisers/status/390571578179997696"/>
    <hyperlink ref="V273" r:id="rId731" location="!/_fundraisers/status/390836634243317760"/>
    <hyperlink ref="V274" r:id="rId732" location="!/_fundraisers/status/391370726621474816"/>
    <hyperlink ref="V275" r:id="rId733" location="!/timelyportfolio/status/391385572306325504"/>
    <hyperlink ref="V276" r:id="rId734" location="!/timelyportfolio/status/391385572306325504"/>
    <hyperlink ref="V277" r:id="rId735" location="!/timelyportfolio/status/391385572306325504"/>
    <hyperlink ref="V278" r:id="rId736" location="!/brendasheik/status/391333293339078656"/>
    <hyperlink ref="V279" r:id="rId737" location="!/brendasheik/status/391348899409297408"/>
    <hyperlink ref="V280" r:id="rId738" location="!/brendasheik/status/391387686273310720"/>
    <hyperlink ref="V281" r:id="rId739" location="!/brendasheik/status/391387686273310720"/>
    <hyperlink ref="V282" r:id="rId740" location="!/brendasheik/status/391387686273310720"/>
    <hyperlink ref="V283" r:id="rId741" location="!/brendasheik/status/391387686273310720"/>
    <hyperlink ref="V284" r:id="rId742" location="!/annie314159/status/391396008263188480"/>
    <hyperlink ref="V285" r:id="rId743" location="!/annie314159/status/391396008263188480"/>
    <hyperlink ref="V286" r:id="rId744" location="!/iwannotowidigdo/status/391402319080083456"/>
    <hyperlink ref="V287" r:id="rId745" location="!/jwasbes/status/390869199637458944"/>
    <hyperlink ref="V288" r:id="rId746" location="!/jwasbes/status/390869222433492992"/>
    <hyperlink ref="V289" r:id="rId747" location="!/jwasbes/status/390915891648819200"/>
    <hyperlink ref="V290" r:id="rId748" location="!/jwasbes/status/391255690071007232"/>
    <hyperlink ref="V291" r:id="rId749" location="!/jwasbes/status/391360701425807360"/>
    <hyperlink ref="V292" r:id="rId750" location="!/jwasbes/status/391513353979691008"/>
    <hyperlink ref="V293" r:id="rId751" location="!/fluidsurveys/status/390870085306310656"/>
    <hyperlink ref="V294" r:id="rId752" location="!/fluidsurveys/status/390928796050010112"/>
    <hyperlink ref="V295" r:id="rId753" location="!/evaluationmaven/status/390859494236123137"/>
    <hyperlink ref="V296" r:id="rId754" location="!/covedc/status/391337192557412352"/>
    <hyperlink ref="V297" r:id="rId755" location="!/evaluationmaven/status/391335028044886016"/>
    <hyperlink ref="V298" r:id="rId756" location="!/visualbrains/status/390675284351287296"/>
    <hyperlink ref="V299" r:id="rId757" location="!/evaluationmaven/status/391503873703444480"/>
    <hyperlink ref="V300" r:id="rId758" location="!/drokba/status/391522689158246400"/>
    <hyperlink ref="V301" r:id="rId759" location="!/eblueberry/status/391546794465034240"/>
    <hyperlink ref="V302" r:id="rId760" location="!/zanchema/status/390501293254397952"/>
    <hyperlink ref="V303" r:id="rId761" location="!/zanchema/status/390656374993993728"/>
    <hyperlink ref="V304" r:id="rId762" location="!/zanchema/status/391169064531275777"/>
    <hyperlink ref="V305" r:id="rId763" location="!/alb202/status/391170529484218370"/>
    <hyperlink ref="V306" r:id="rId764" location="!/alb202/status/391547642401914880"/>
    <hyperlink ref="V307" r:id="rId765" location="!/alb202/status/391547642401914880"/>
    <hyperlink ref="V308" r:id="rId766" location="!/beccacarsel/status/391548218578059265"/>
    <hyperlink ref="V309" r:id="rId767" location="!/orsimpact/status/391551746507812864"/>
    <hyperlink ref="V310" r:id="rId768" location="!/elisatin/status/390603350775193601"/>
    <hyperlink ref="V311" r:id="rId769" location="!/elisatin/status/390605285725061120"/>
    <hyperlink ref="V312" r:id="rId770" location="!/elisatin/status/390606586152226816"/>
    <hyperlink ref="V313" r:id="rId771" location="!/elisatin/status/390608720876826624"/>
    <hyperlink ref="V314" r:id="rId772" location="!/elisatin/status/390610104779030528"/>
    <hyperlink ref="V315" r:id="rId773" location="!/elisatin/status/390613752825274368"/>
    <hyperlink ref="V316" r:id="rId774" location="!/elisatin/status/390615252137951233"/>
    <hyperlink ref="V317" r:id="rId775" location="!/elisatin/status/390615906453553152"/>
    <hyperlink ref="V318" r:id="rId776" location="!/elisatin/status/390812367317397504"/>
    <hyperlink ref="V319" r:id="rId777" location="!/elisatin/status/390814344445181953"/>
    <hyperlink ref="V320" r:id="rId778" location="!/elisatin/status/390815116331335680"/>
    <hyperlink ref="V321" r:id="rId779" location="!/elisatin/status/390819298958409728"/>
    <hyperlink ref="V322" r:id="rId780" location="!/elisatin/status/390825914818629633"/>
    <hyperlink ref="V323" r:id="rId781" location="!/elisatin/status/390830636178870272"/>
    <hyperlink ref="V324" r:id="rId782" location="!/hannahgbenro/status/390310238332940288"/>
    <hyperlink ref="V325" r:id="rId783" location="!/frkearns/status/390867785309777920"/>
    <hyperlink ref="V326" r:id="rId784" location="!/frkearns/status/390892388329484288"/>
    <hyperlink ref="V327" r:id="rId785" location="!/frkearns/status/390905475572989952"/>
    <hyperlink ref="V328" r:id="rId786" location="!/frkearns/status/390945563455545345"/>
    <hyperlink ref="V329" r:id="rId787" location="!/hannahgbenro/status/390925507304640512"/>
    <hyperlink ref="V330" r:id="rId788" location="!/usefuleval/status/391042360509231105"/>
    <hyperlink ref="V331" r:id="rId789" location="!/carsonresearch/status/391007542715097088"/>
    <hyperlink ref="V332" r:id="rId790" location="!/carsonresearch/status/391008733872287744"/>
    <hyperlink ref="V333" r:id="rId791" location="!/benitaw/status/390575587787829248"/>
    <hyperlink ref="V334" r:id="rId792" location="!/benitaw/status/390577735451836417"/>
    <hyperlink ref="V335" r:id="rId793" location="!/benitaw/status/390584731311833088"/>
    <hyperlink ref="V336" r:id="rId794" location="!/benitaw/status/390814694023647233"/>
    <hyperlink ref="V337" r:id="rId795" location="!/benitaw/status/390814694023647233"/>
    <hyperlink ref="V338" r:id="rId796" location="!/benitaw/status/391067060920659970"/>
    <hyperlink ref="V339" r:id="rId797" location="!/benitaw/status/391067549750009856"/>
    <hyperlink ref="V340" r:id="rId798" location="!/benitaw/status/391067549750009856"/>
    <hyperlink ref="V341" r:id="rId799" location="!/benitaw/status/391591915835392000"/>
    <hyperlink ref="V342" r:id="rId800" location="!/tomschenkjr/status/391592038266720256"/>
    <hyperlink ref="V343" r:id="rId801" location="!/tomschenkjr/status/391592038266720256"/>
    <hyperlink ref="V344" r:id="rId802" location="!/akishajones/status/390841294622568448"/>
    <hyperlink ref="V345" r:id="rId803" location="!/akishajones/status/390892778584285185"/>
    <hyperlink ref="V346" r:id="rId804" location="!/akishajones/status/391274738188058624"/>
    <hyperlink ref="V347" r:id="rId805" location="!/glsenresearch/status/391207590929371136"/>
    <hyperlink ref="V348" r:id="rId806" location="!/pagingdrjama/status/391328351547559936"/>
    <hyperlink ref="V349" r:id="rId807" location="!/glsenresearch/status/391300066511556608"/>
    <hyperlink ref="V350" r:id="rId808" location="!/glsenresearch/status/391310225086509056"/>
    <hyperlink ref="V351" r:id="rId809" location="!/pagingdrjama/status/391329033319112704"/>
    <hyperlink ref="V352" r:id="rId810" location="!/williamspolicy/status/391592319985938432"/>
    <hyperlink ref="V353" r:id="rId811" location="!/williamspolicy/status/391592319985938432"/>
    <hyperlink ref="V354" r:id="rId812" location="!/glsenresearch/status/391300066511556608"/>
    <hyperlink ref="V355" r:id="rId813" location="!/glsenresearch/status/391316462029139968"/>
    <hyperlink ref="V356" r:id="rId814" location="!/glsenresearch/status/391592634185420800"/>
    <hyperlink ref="V357" r:id="rId815" location="!/pagingdrjama/status/391219491276734467"/>
    <hyperlink ref="V358" r:id="rId816" location="!/pagingdrjama/status/391328351547559936"/>
    <hyperlink ref="V359" r:id="rId817" location="!/pagingdrjama/status/391329033319112704"/>
    <hyperlink ref="V360" r:id="rId818" location="!/glsenresearch/status/391592634185420800"/>
    <hyperlink ref="V361" r:id="rId819" location="!/4socialimpact/status/390545386487939073"/>
    <hyperlink ref="V362" r:id="rId820" location="!/4socialimpact/status/391591666672365568"/>
    <hyperlink ref="V363" r:id="rId821" location="!/esaccesibleapp/status/391596004254154753"/>
    <hyperlink ref="V364" r:id="rId822" location="!/esaccesibleapp/status/391596004254154753"/>
    <hyperlink ref="V365" r:id="rId823" location="!/jrainedrop/status/391599371109687297"/>
    <hyperlink ref="V366" r:id="rId824" location="!/cobblestoneeval/status/390561417570840577"/>
    <hyperlink ref="V367" r:id="rId825" location="!/cobblestoneeval/status/391208234364968961"/>
    <hyperlink ref="V368" r:id="rId826" location="!/cobblestoneeval/status/391319777303863296"/>
    <hyperlink ref="V369" r:id="rId827" location="!/cobblestoneeval/status/391556003139182592"/>
    <hyperlink ref="V370" r:id="rId828" location="!/richeddy/status/391600073765052416"/>
    <hyperlink ref="V371" r:id="rId829" location="!/richeddy/status/390453971254792192"/>
    <hyperlink ref="V372" r:id="rId830" location="!/alanakinarsky/status/391596615762714624"/>
    <hyperlink ref="V373" r:id="rId831" location="!/alanakinarsky/status/391596615762714624"/>
    <hyperlink ref="V374" r:id="rId832" location="!/alanakinarsky/status/391602201149190144"/>
    <hyperlink ref="V375" r:id="rId833" location="!/mariannephd/status/390820930517073921"/>
    <hyperlink ref="V376" r:id="rId834" location="!/mariannephd/status/391607832472477696"/>
    <hyperlink ref="V377" r:id="rId835" location="!/mariannephd/status/391607832472477696"/>
    <hyperlink ref="V378" r:id="rId836" location="!/lorifullerisme/status/390852295745085440"/>
    <hyperlink ref="V379" r:id="rId837" location="!/lorifullerisme/status/391611943238504448"/>
    <hyperlink ref="V380" r:id="rId838" location="!/samheld15/status/391623064188125184"/>
    <hyperlink ref="V381" r:id="rId839" location="!/stuarthenderon/status/391628307214516224"/>
    <hyperlink ref="V382" r:id="rId840" location="!/meowtree/status/390562776118480897"/>
    <hyperlink ref="V383" r:id="rId841" location="!/transpositionsc/status/390561238935429120"/>
    <hyperlink ref="V384" r:id="rId842" location="!/transpositionsc/status/390562209493168128"/>
    <hyperlink ref="V385" r:id="rId843" location="!/transpositionsc/status/390562946973442048"/>
    <hyperlink ref="V386" r:id="rId844" location="!/transpositionsc/status/390563176397701120"/>
    <hyperlink ref="V387" r:id="rId845" location="!/transpositionsc/status/390565657483702272"/>
    <hyperlink ref="V388" r:id="rId846" location="!/transpositionsc/status/390567487173300224"/>
    <hyperlink ref="V389" r:id="rId847" location="!/transpositionsc/status/390573233025847296"/>
    <hyperlink ref="V390" r:id="rId848" location="!/transpositionsc/status/390573233025847296"/>
    <hyperlink ref="V391" r:id="rId849" location="!/transpositionsc/status/390833300665032704"/>
    <hyperlink ref="V392" r:id="rId850" location="!/transpositionsc/status/390833781432913920"/>
    <hyperlink ref="V393" r:id="rId851" location="!/transpositionsc/status/390834355251474433"/>
    <hyperlink ref="V394" r:id="rId852" location="!/transpositionsc/status/390834749738336257"/>
    <hyperlink ref="V395" r:id="rId853" location="!/transpositionsc/status/390864322362355712"/>
    <hyperlink ref="V396" r:id="rId854" location="!/transpositionsc/status/390865254529650689"/>
    <hyperlink ref="V397" r:id="rId855" location="!/transpositionsc/status/391233708256395264"/>
    <hyperlink ref="V398" r:id="rId856" location="!/refocusinstitut/status/390563836186869761"/>
    <hyperlink ref="V399" r:id="rId857" location="!/jmemclean/status/390818047843631104"/>
    <hyperlink ref="V400" r:id="rId858" location="!/rtranchcf/status/390834962318258176"/>
    <hyperlink ref="V401" r:id="rId859" location="!/refocusinstitut/status/390818458797342720"/>
    <hyperlink ref="V402" r:id="rId860" location="!/springproject2/status/390817797259141120"/>
    <hyperlink ref="V403" r:id="rId861" location="!/refocusinstitut/status/390818583871500288"/>
    <hyperlink ref="V404" r:id="rId862" location="!/kassy_alia/status/390582602325049344"/>
    <hyperlink ref="V405" r:id="rId863" location="!/kassy_alia/status/390599244601888768"/>
    <hyperlink ref="V406" r:id="rId864" location="!/kassy_alia/status/391282891147452416"/>
    <hyperlink ref="V407" r:id="rId865" location="!/kassy_alia/status/391283264331055104"/>
    <hyperlink ref="V408" r:id="rId866" location="!/kassy_alia/status/391535039860989952"/>
    <hyperlink ref="V409" r:id="rId867" location="!/refocusinstitut/status/391536638515744768"/>
    <hyperlink ref="V410" r:id="rId868" location="!/refocusinstitut/status/391548704366534656"/>
    <hyperlink ref="V411" r:id="rId869" location="!/kimfleonard/status/390735147836116992"/>
    <hyperlink ref="V412" r:id="rId870" location="!/kimfleonard/status/390900548821458944"/>
    <hyperlink ref="V413" r:id="rId871" location="!/kimfleonard/status/391396017704165376"/>
    <hyperlink ref="V414" r:id="rId872" location="!/kimfleonard/status/391400230559571968"/>
    <hyperlink ref="V415" r:id="rId873" location="!/kimfleonard/status/391400243197001728"/>
    <hyperlink ref="V416" r:id="rId874" location="!/kimfleonard/status/391400243197001728"/>
    <hyperlink ref="V417" r:id="rId875" location="!/kimfleonard/status/391604132504547328"/>
    <hyperlink ref="V418" r:id="rId876" location="!/kimfleonard/status/391605958612246528"/>
    <hyperlink ref="V419" r:id="rId877" location="!/kimfleonard/status/391650917415538690"/>
    <hyperlink ref="V420" r:id="rId878" location="!/biancafrogner/status/391660832850857984"/>
    <hyperlink ref="V421" r:id="rId879" location="!/pamojauk/status/390744456456331264"/>
    <hyperlink ref="V422" r:id="rId880" location="!/pamojauk/status/390746227572482048"/>
    <hyperlink ref="V423" r:id="rId881" location="!/cnoeone/status/390583771063648256"/>
    <hyperlink ref="V424" r:id="rId882" location="!/bonfyreapp/status/390848070319357953"/>
    <hyperlink ref="V425" r:id="rId883" location="!/cnoeone/status/390808016599400448"/>
    <hyperlink ref="V426" r:id="rId884" location="!/cnoeone/status/390820655811551233"/>
    <hyperlink ref="V427" r:id="rId885" location="!/taniajarosewich/status/390863302689300480"/>
    <hyperlink ref="V428" r:id="rId886" location="!/cnoeone/status/390853886741065728"/>
    <hyperlink ref="V429" r:id="rId887" location="!/cnoeone/status/390853886741065728"/>
    <hyperlink ref="V430" r:id="rId888" location="!/informalscience/status/390556490605789184"/>
    <hyperlink ref="V431" r:id="rId889" location="!/informalscience/status/390558408673624064"/>
    <hyperlink ref="V432" r:id="rId890" location="!/cnoeone/status/390864933170458624"/>
    <hyperlink ref="V433" r:id="rId891" location="!/cnoeone/status/391220637433622528"/>
    <hyperlink ref="V434" r:id="rId892" location="!/cnoeone/status/391549622248046592"/>
    <hyperlink ref="V435" r:id="rId893" location="!/dechenterprise/status/391665054741176320"/>
    <hyperlink ref="V436" r:id="rId894" location="!/brenlizhen/status/391219853694341120"/>
    <hyperlink ref="V437" r:id="rId895" location="!/meowtree/status/390567135451578369"/>
    <hyperlink ref="V438" r:id="rId896" location="!/brenlizhen/status/390554265200373760"/>
    <hyperlink ref="V439" r:id="rId897" location="!/brenlizhen/status/390564616126078976"/>
    <hyperlink ref="V440" r:id="rId898" location="!/brenlizhen/status/390852468604936194"/>
    <hyperlink ref="V441" r:id="rId899" location="!/brenlizhen/status/390860102083035136"/>
    <hyperlink ref="V442" r:id="rId900" location="!/brenlizhen/status/391219853694341120"/>
    <hyperlink ref="V443" r:id="rId901" location="!/brenlizhen/status/391222303637659648"/>
    <hyperlink ref="V444" r:id="rId902" location="!/brenlizhen/status/391224057917874176"/>
    <hyperlink ref="V445" r:id="rId903" location="!/brenlizhen/status/391665892876386304"/>
    <hyperlink ref="V446" r:id="rId904" location="!/kminichello/status/390546982961688577"/>
    <hyperlink ref="V447" r:id="rId905" location="!/kminichello/status/391666352622436352"/>
    <hyperlink ref="V448" r:id="rId906" location="!/kminichello/status/391666352622436352"/>
    <hyperlink ref="V449" r:id="rId907" location="!/debbiecarwana/status/391666517487935489"/>
    <hyperlink ref="V450" r:id="rId908" location="!/debbiecarwana/status/391666517487935489"/>
    <hyperlink ref="V451" r:id="rId909" location="!/liesastamm/status/391674426023895040"/>
    <hyperlink ref="V452" r:id="rId910" location="!/lisafrantzen/status/390473990160252928"/>
    <hyperlink ref="V453" r:id="rId911" location="!/lisafrantzen/status/390569426858569728"/>
    <hyperlink ref="V454" r:id="rId912" location="!/lisafrantzen/status/390827832085327872"/>
    <hyperlink ref="V455" r:id="rId913" location="!/lisafrantzen/status/390831142515245057"/>
    <hyperlink ref="V456" r:id="rId914" location="!/elisegarvey/status/390557580533460992"/>
    <hyperlink ref="V457" r:id="rId915" location="!/elisegarvey/status/390561258308915201"/>
    <hyperlink ref="V458" r:id="rId916" location="!/elisegarvey/status/390567842988707840"/>
    <hyperlink ref="V459" r:id="rId917" location="!/elisegarvey/status/390850025347383296"/>
    <hyperlink ref="V460" r:id="rId918" location="!/exposyourmuseum/status/390568112795684864"/>
    <hyperlink ref="V461" r:id="rId919" location="!/lisafrantzen/status/390851254043561984"/>
    <hyperlink ref="V462" r:id="rId920" location="!/lisafrantzen/status/391268101901520896"/>
    <hyperlink ref="V463" r:id="rId921" location="!/catapult_design/status/391640073319747584"/>
    <hyperlink ref="V464" r:id="rId922" location="!/lisafrantzen/status/391309622709338113"/>
    <hyperlink ref="V465" r:id="rId923" location="!/catapult_design/status/391640073319747584"/>
    <hyperlink ref="V466" r:id="rId924" location="!/catapult_design/status/391640073319747584"/>
    <hyperlink ref="V467" r:id="rId925" location="!/lisafrantzen/status/391309622709338113"/>
    <hyperlink ref="V468" r:id="rId926" location="!/lisafrantzen/status/391324242912239617"/>
    <hyperlink ref="V469" r:id="rId927" location="!/lisafrantzen/status/391628282418184194"/>
    <hyperlink ref="V470" r:id="rId928" location="!/mathpolresearch/status/390473053911920640"/>
    <hyperlink ref="V471" r:id="rId929" location="!/mathpolresearch/status/390784393092284417"/>
    <hyperlink ref="V472" r:id="rId930" location="!/mathpolresearch/status/390787035034030080"/>
    <hyperlink ref="V473" r:id="rId931" location="!/mathpolresearch/status/390875133134798848"/>
    <hyperlink ref="V474" r:id="rId932" location="!/mathpolresearch/status/391170611399385089"/>
    <hyperlink ref="V475" r:id="rId933" location="!/mathpolresearch/status/391284014696648704"/>
    <hyperlink ref="V476" r:id="rId934" location="!/mathpolresearch/status/391285303623045120"/>
    <hyperlink ref="V477" r:id="rId935" location="!/mathpolresearch/status/391289011446480896"/>
    <hyperlink ref="V478" r:id="rId936" location="!/mathpolresearch/status/391521784530751489"/>
    <hyperlink ref="V479" r:id="rId937" location="!/mathpolresearch/status/391523068910518272"/>
    <hyperlink ref="V480" r:id="rId938" location="!/mathpolresearch/status/391523081636020224"/>
    <hyperlink ref="V481" r:id="rId939" location="!/mathpolresearch/status/391525523006177280"/>
    <hyperlink ref="V482" r:id="rId940" location="!/mathpolresearch/status/391525542836838400"/>
    <hyperlink ref="V483" r:id="rId941" location="!/mathpolresearch/status/391525551149957121"/>
    <hyperlink ref="V484" r:id="rId942" location="!/mathpolresearch/status/391528028469473280"/>
    <hyperlink ref="V485" r:id="rId943" location="!/mathpolresearch/status/391528041866080256"/>
    <hyperlink ref="V486" r:id="rId944" location="!/mathpolresearch/status/391528045372518400"/>
    <hyperlink ref="V487" r:id="rId945" location="!/mathpolresearch/status/391529326950506498"/>
    <hyperlink ref="V488" r:id="rId946" location="!/mathpolresearch/status/391552623125733376"/>
    <hyperlink ref="V489" r:id="rId947" location="!/mathpolresearch/status/391554504749240320"/>
    <hyperlink ref="V490" r:id="rId948" location="!/mathpolresearch/status/391573324163465216"/>
    <hyperlink ref="V491" r:id="rId949" location="!/lisafrantzen/status/391628282418184194"/>
    <hyperlink ref="V492" r:id="rId950" location="!/lisafrantzen/status/391628282418184194"/>
    <hyperlink ref="V493" r:id="rId951" location="!/lisafrantzen/status/391655587924430848"/>
    <hyperlink ref="V494" r:id="rId952" location="!/lisafrantzen/status/391655587924430848"/>
    <hyperlink ref="V495" r:id="rId953" location="!/lisafrantzen/status/391656605466755072"/>
    <hyperlink ref="V496" r:id="rId954" location="!/stevenhojlund/status/390812400623960064"/>
    <hyperlink ref="V497" r:id="rId955" location="!/alexfink/status/390819348048121856"/>
    <hyperlink ref="V498" r:id="rId956" location="!/alexfink/status/391677310161539072"/>
    <hyperlink ref="V499" r:id="rId957" location="!/cnoeone/status/391660932075888640"/>
    <hyperlink ref="V500" r:id="rId958" location="!/broadleafc/status/391647306942255104"/>
    <hyperlink ref="V501" r:id="rId959" location="!/aldininorris/status/391256771991728128"/>
    <hyperlink ref="V502" r:id="rId960" location="!/aldininorris/status/391294513979084800"/>
    <hyperlink ref="V503" r:id="rId961" location="!/aldininorris/status/391294974916313088"/>
    <hyperlink ref="V504" r:id="rId962" location="!/aldininorris/status/391294974916313088"/>
    <hyperlink ref="V505" r:id="rId963" location="!/aldininorris/status/391294974916313088"/>
    <hyperlink ref="V506" r:id="rId964" location="!/aldininorris/status/391317867041681408"/>
    <hyperlink ref="V507" r:id="rId965" location="!/aldininorris/status/391684242817966080"/>
    <hyperlink ref="V508" r:id="rId966" location="!/aldininorris/status/391684429632249856"/>
    <hyperlink ref="V509" r:id="rId967" location="!/shapingnj/status/391609657070206976"/>
    <hyperlink ref="V510" r:id="rId968" location="!/shapingnj/status/391643293236199424"/>
    <hyperlink ref="V511" r:id="rId969" location="!/fattydp/status/391608972232630273"/>
    <hyperlink ref="V512" r:id="rId970" location="!/fattydp/status/391692223940939776"/>
    <hyperlink ref="V513" r:id="rId971" location="!/shapingnj/status/390877823046414336"/>
    <hyperlink ref="V514" r:id="rId972" location="!/shapingnj/status/391541255244881920"/>
    <hyperlink ref="V515" r:id="rId973" location="!/shapingnj/status/391609657070206976"/>
    <hyperlink ref="V516" r:id="rId974" location="!/shapingnj/status/391609657070206976"/>
    <hyperlink ref="V517" r:id="rId975" location="!/shapingnj/status/391643293236199424"/>
    <hyperlink ref="V518" r:id="rId976" location="!/fattydp/status/391608972232630273"/>
    <hyperlink ref="V519" r:id="rId977" location="!/fattydp/status/391692223940939776"/>
    <hyperlink ref="V520" r:id="rId978" location="!/fattydp/status/391608972232630273"/>
    <hyperlink ref="V521" r:id="rId979" location="!/jwong013/status/390470453661560832"/>
    <hyperlink ref="V522" r:id="rId980" location="!/jwong013/status/390470620992913408"/>
    <hyperlink ref="V523" r:id="rId981" location="!/jwong013/status/390471008697593856"/>
    <hyperlink ref="V524" r:id="rId982" location="!/jwong013/status/390471222544179200"/>
    <hyperlink ref="V525" r:id="rId983" location="!/jwong013/status/390850012391153664"/>
    <hyperlink ref="V526" r:id="rId984" location="!/jwong013/status/390852509168041985"/>
    <hyperlink ref="V527" r:id="rId985" location="!/jwong013/status/390863469731663872"/>
    <hyperlink ref="V528" r:id="rId986" location="!/jwong013/status/390877557476032512"/>
    <hyperlink ref="V529" r:id="rId987" location="!/jwong013/status/390916952421859328"/>
    <hyperlink ref="V530" r:id="rId988" location="!/jwong013/status/390917112556158977"/>
    <hyperlink ref="V531" r:id="rId989" location="!/jwong013/status/390930492415299584"/>
    <hyperlink ref="V532" r:id="rId990" location="!/jwong013/status/390947128014811136"/>
    <hyperlink ref="V533" r:id="rId991" location="!/jwong013/status/390947442562437120"/>
    <hyperlink ref="V534" r:id="rId992" location="!/jwong013/status/390951678608162816"/>
    <hyperlink ref="V535" r:id="rId993" location="!/jwong013/status/390952656552095744"/>
    <hyperlink ref="V536" r:id="rId994" location="!/jwong013/status/391040295359750144"/>
    <hyperlink ref="V537" r:id="rId995" location="!/jwong013/status/391040622506680320"/>
    <hyperlink ref="V538" r:id="rId996" location="!/jwong013/status/391040953857110017"/>
    <hyperlink ref="V539" r:id="rId997" location="!/jwong013/status/391041129627811840"/>
    <hyperlink ref="V540" r:id="rId998" location="!/jwong013/status/391041129627811840"/>
    <hyperlink ref="V541" r:id="rId999" location="!/jwong013/status/391041158404923392"/>
    <hyperlink ref="V542" r:id="rId1000" location="!/jwong013/status/391192325491556353"/>
    <hyperlink ref="V543" r:id="rId1001" location="!/jwong013/status/391192613728305152"/>
    <hyperlink ref="V544" r:id="rId1002" location="!/jwong013/status/391193976218615808"/>
    <hyperlink ref="V545" r:id="rId1003" location="!/jwong013/status/391193976218615808"/>
    <hyperlink ref="V546" r:id="rId1004" location="!/jwong013/status/391223460753838080"/>
    <hyperlink ref="V547" r:id="rId1005" location="!/jwong013/status/391225533830148096"/>
    <hyperlink ref="V548" r:id="rId1006" location="!/jwong013/status/391225533830148096"/>
    <hyperlink ref="V549" r:id="rId1007" location="!/jwong013/status/391618326528815104"/>
    <hyperlink ref="V550" r:id="rId1008" location="!/jwong013/status/391618577587240960"/>
    <hyperlink ref="V551" r:id="rId1009" location="!/jwong013/status/391618864804810753"/>
    <hyperlink ref="V552" r:id="rId1010" location="!/jwong013/status/391618864804810753"/>
    <hyperlink ref="V553" r:id="rId1011" location="!/jwong013/status/391619075795062784"/>
    <hyperlink ref="V554" r:id="rId1012" location="!/jwong013/status/391619075795062784"/>
    <hyperlink ref="V555" r:id="rId1013" location="!/jwong013/status/391645033952444416"/>
    <hyperlink ref="V556" r:id="rId1014" location="!/broadleafc/status/391647040213901312"/>
    <hyperlink ref="V557" r:id="rId1015" location="!/eboutylkova/status/391686214782578689"/>
    <hyperlink ref="V558" r:id="rId1016" location="!/irate01/status/391699524684480512"/>
    <hyperlink ref="V559" r:id="rId1017" location="!/irate01/status/391699524684480512"/>
    <hyperlink ref="V560" r:id="rId1018" location="!/tweet_afrea/status/390582785066295296"/>
    <hyperlink ref="V561" r:id="rId1019" location="!/tweet_afrea/status/390582932558974976"/>
    <hyperlink ref="V562" r:id="rId1020" location="!/tweet_afrea/status/391323468362690560"/>
    <hyperlink ref="V563" r:id="rId1021" location="!/tweet_afrea/status/391323468362690560"/>
    <hyperlink ref="V564" r:id="rId1022" location="!/tweet_afrea/status/391323468362690560"/>
    <hyperlink ref="V565" r:id="rId1023" location="!/tweet_afrea/status/391323629062860801"/>
    <hyperlink ref="V566" r:id="rId1024" location="!/txtpablo/status/391150149843836929"/>
    <hyperlink ref="V567" r:id="rId1025" location="!/jhecklinger/status/390936366366097408"/>
    <hyperlink ref="V568" r:id="rId1026" location="!/globalgiving/status/391209064082206720"/>
    <hyperlink ref="V569" r:id="rId1027" location="!/txtpablo/status/391228790757945344"/>
    <hyperlink ref="V570" r:id="rId1028" location="!/jhecklinger/status/390936366366097408"/>
    <hyperlink ref="V571" r:id="rId1029" location="!/globalgiving/status/391209064082206720"/>
    <hyperlink ref="V572" r:id="rId1030" location="!/txtpablo/status/391228790757945344"/>
    <hyperlink ref="V573" r:id="rId1031" location="!/txtpablo/status/391228790757945344"/>
    <hyperlink ref="V574" r:id="rId1032" location="!/icommhealth/status/390802334034722816"/>
    <hyperlink ref="V575" r:id="rId1033" location="!/hysho/status/390899897664557056"/>
    <hyperlink ref="V576" r:id="rId1034" location="!/icommhealth/status/390896061109501952"/>
    <hyperlink ref="V577" r:id="rId1035" location="!/mateenpregnancy/status/391265733315145728"/>
    <hyperlink ref="V578" r:id="rId1036" location="!/icommhealth/status/391248697641938944"/>
    <hyperlink ref="V579" r:id="rId1037" location="!/icommhealth/status/390486994994077696"/>
    <hyperlink ref="V580" r:id="rId1038" location="!/icommhealth/status/390486994994077696"/>
    <hyperlink ref="V581" r:id="rId1039" location="!/icommhealth/status/390542808517726208"/>
    <hyperlink ref="V582" r:id="rId1040" location="!/icommhealth/status/390944527982551041"/>
    <hyperlink ref="V583" r:id="rId1041" location="!/icommhealth/status/390951948377399297"/>
    <hyperlink ref="V584" r:id="rId1042" location="!/icommhealth/status/391166978930798592"/>
    <hyperlink ref="V585" r:id="rId1043" location="!/icommhealth/status/391579292519661568"/>
    <hyperlink ref="V586" r:id="rId1044" location="!/icommhealth/status/391702461444263936"/>
    <hyperlink ref="V587" r:id="rId1045" location="!/wjguardado/status/391195655949271040"/>
    <hyperlink ref="V588" r:id="rId1046" location="!/wjguardado/status/391195655949271040"/>
    <hyperlink ref="V589" r:id="rId1047" location="!/wjguardado/status/391710405867110400"/>
    <hyperlink ref="V590" r:id="rId1048" location="!/wjguardado/status/391710405867110400"/>
    <hyperlink ref="V591" r:id="rId1049" location="!/viaevaluation/status/391161125896990720"/>
    <hyperlink ref="V592" r:id="rId1050" location="!/viaevaluation/status/391526102310866944"/>
    <hyperlink ref="V593" r:id="rId1051" location="!/theimprovegroup/status/391712721525157888"/>
    <hyperlink ref="V594" r:id="rId1052" location="!/theimprovegroup/status/391716543756640256"/>
    <hyperlink ref="V595" r:id="rId1053" location="!/cormacquinn/status/391738563119030273"/>
    <hyperlink ref="V596" r:id="rId1054" location="!/cormacquinn/status/391738563119030273"/>
    <hyperlink ref="V597" r:id="rId1055" location="!/cormacquinn/status/391738671550189568"/>
    <hyperlink ref="V598" r:id="rId1056" location="!/cormacquinn/status/391739301832454144"/>
    <hyperlink ref="V599" r:id="rId1057" location="!/tccgroup/status/390824155832406016"/>
    <hyperlink ref="V600" r:id="rId1058" location="!/jraynor1/status/390815133489831936"/>
    <hyperlink ref="V601" r:id="rId1059" location="!/jraynor1/status/390815961504169984"/>
    <hyperlink ref="V602" r:id="rId1060" location="!/ichirotoda1/status/391762450850537472"/>
    <hyperlink ref="V603" r:id="rId1061" location="!/christiegetman/status/390909473394802688"/>
    <hyperlink ref="V604" r:id="rId1062" location="!/christiegetman/status/390954509276811265"/>
    <hyperlink ref="V605" r:id="rId1063" location="!/christiegetman/status/390954509276811265"/>
    <hyperlink ref="V606" r:id="rId1064" location="!/christiegetman/status/391547422838910976"/>
    <hyperlink ref="V607" r:id="rId1065" location="!/christiegetman/status/391619516767436800"/>
    <hyperlink ref="V608" r:id="rId1066" location="!/lisafrantzen/status/391615761120518146"/>
    <hyperlink ref="V609" r:id="rId1067" location="!/christiegetman/status/391619516767436800"/>
    <hyperlink ref="V610" r:id="rId1068" location="!/christiegetman/status/391767288070029312"/>
    <hyperlink ref="V611" r:id="rId1069" location="!/sandravelthuis/status/391644559811547136"/>
    <hyperlink ref="V612" r:id="rId1070" location="!/sandravelthuis/status/391644559811547136"/>
    <hyperlink ref="V613" r:id="rId1071" location="!/sandravelthuis/status/391664816714436608"/>
    <hyperlink ref="V614" r:id="rId1072" location="!/sandravelthuis/status/391664816714436608"/>
    <hyperlink ref="V615" r:id="rId1073" location="!/christiegetman/status/391767288070029312"/>
    <hyperlink ref="V616" r:id="rId1074" location="!/limeygrl/status/391223517372755968"/>
    <hyperlink ref="V617" r:id="rId1075" location="!/limeygrl/status/391224044756156416"/>
    <hyperlink ref="V618" r:id="rId1076" location="!/limeygrl/status/391337365656338432"/>
    <hyperlink ref="V619" r:id="rId1077" location="!/limeygrl/status/391817522506252290"/>
    <hyperlink ref="V620" r:id="rId1078" location="!/limeygrl/status/391817522506252290"/>
    <hyperlink ref="V621" r:id="rId1079" location="!/edctweets/status/390521781817057280"/>
    <hyperlink ref="V622" r:id="rId1080" location="!/edctweets/status/390521781817057280"/>
    <hyperlink ref="V623" r:id="rId1081" location="!/edctweets/status/390869811544072192"/>
    <hyperlink ref="V624" r:id="rId1082" location="!/crariza1/status/390828612397858816"/>
    <hyperlink ref="V625" r:id="rId1083" location="!/crariza1/status/390828269018574848"/>
    <hyperlink ref="V626" r:id="rId1084" location="!/crariza1/status/390828612397858816"/>
    <hyperlink ref="V627" r:id="rId1085" location="!/crariza1/status/390828830157733889"/>
    <hyperlink ref="V628" r:id="rId1086" location="!/crariza1/status/390909992607690752"/>
    <hyperlink ref="V629" r:id="rId1087" location="!/crariza1/status/390909992607690752"/>
    <hyperlink ref="V630" r:id="rId1088" location="!/crariza1/status/390910119837724672"/>
    <hyperlink ref="V631" r:id="rId1089" location="!/crariza1/status/390910119837724672"/>
    <hyperlink ref="V632" r:id="rId1090" location="!/crariza1/status/390910239396352000"/>
    <hyperlink ref="V633" r:id="rId1091" location="!/crariza1/status/390910239396352000"/>
    <hyperlink ref="V634" r:id="rId1092" location="!/crariza1/status/391074182379094017"/>
    <hyperlink ref="V635" r:id="rId1093" location="!/crariza1/status/391074182379094017"/>
    <hyperlink ref="V636" r:id="rId1094" location="!/crariza1/status/391074222103351296"/>
    <hyperlink ref="V637" r:id="rId1095" location="!/crariza1/status/391290930588024832"/>
    <hyperlink ref="V638" r:id="rId1096" location="!/crariza1/status/391291654432645120"/>
    <hyperlink ref="V639" r:id="rId1097" location="!/crariza1/status/391385815877558272"/>
    <hyperlink ref="V640" r:id="rId1098" location="!/crariza1/status/391386150054555648"/>
    <hyperlink ref="V641" r:id="rId1099" location="!/crariza1/status/391902779482308609"/>
    <hyperlink ref="V642" r:id="rId1100" location="!/crariza1/status/391902779482308609"/>
    <hyperlink ref="V643" r:id="rId1101" location="!/crariza1/status/391902854061260800"/>
    <hyperlink ref="V644" r:id="rId1102" location="!/laurabotwinick/status/391920628032233474"/>
    <hyperlink ref="V645" r:id="rId1103" location="!/ejanedavidson/status/390327616701333504"/>
    <hyperlink ref="V646" r:id="rId1104" location="!/kmckegg/status/390921303449804800"/>
    <hyperlink ref="V647" r:id="rId1105" location="!/kmckegg/status/391164728770191360"/>
    <hyperlink ref="V648" r:id="rId1106" location="!/kmckegg/status/391251325255577600"/>
    <hyperlink ref="V649" r:id="rId1107" location="!/kmckegg/status/391251855767924736"/>
    <hyperlink ref="V650" r:id="rId1108" location="!/ejanedavidson/status/390328144663543808"/>
    <hyperlink ref="V651" r:id="rId1109" location="!/ejanedavidson/status/390458619453800448"/>
    <hyperlink ref="V652" r:id="rId1110" location="!/ejanedavidson/status/390819877113831424"/>
    <hyperlink ref="V653" r:id="rId1111" location="!/ejanedavidson/status/390921396479463424"/>
    <hyperlink ref="V654" r:id="rId1112" location="!/urcchs/status/390906292086534144"/>
    <hyperlink ref="V655" r:id="rId1113" location="!/urcchs/status/391258952413220864"/>
    <hyperlink ref="V656" r:id="rId1114" location="!/urcchs/status/391912156226387968"/>
    <hyperlink ref="V657" r:id="rId1115" location="!/tanawuliji/status/391924700777304064"/>
    <hyperlink ref="V658" r:id="rId1116" location="!/rajahmagat/status/391987290865537024"/>
    <hyperlink ref="V659" r:id="rId1117" location="!/kayebear/status/390447202088546304"/>
    <hyperlink ref="V660" r:id="rId1118" location="!/ajtitong/status/390427789574164480"/>
    <hyperlink ref="V661" r:id="rId1119" location="!/ajtitong/status/390495532072075264"/>
    <hyperlink ref="V662" r:id="rId1120" location="!/ajtitong/status/390590908715892736"/>
    <hyperlink ref="V663" r:id="rId1121" location="!/ajtitong/status/390593700201779201"/>
    <hyperlink ref="V664" r:id="rId1122" location="!/ajtitong/status/390593998387429376"/>
    <hyperlink ref="V665" r:id="rId1123" location="!/ajtitong/status/390595722980388864"/>
    <hyperlink ref="V666" r:id="rId1124" location="!/ajtitong/status/390596428558774272"/>
    <hyperlink ref="V667" r:id="rId1125" location="!/ajtitong/status/390910308740763649"/>
    <hyperlink ref="V668" r:id="rId1126" location="!/ajtitong/status/390910434301448192"/>
    <hyperlink ref="V669" r:id="rId1127" location="!/ajtitong/status/390914901012938754"/>
    <hyperlink ref="V670" r:id="rId1128" location="!/ajtitong/status/390925346734108672"/>
    <hyperlink ref="V671" r:id="rId1129" location="!/ajtitong/status/390930059907051520"/>
    <hyperlink ref="V672" r:id="rId1130" location="!/ajtitong/status/390931000605552640"/>
    <hyperlink ref="V673" r:id="rId1131" location="!/ajtitong/status/390932020731580416"/>
    <hyperlink ref="V674" r:id="rId1132" location="!/ajtitong/status/391177008736395264"/>
    <hyperlink ref="V675" r:id="rId1133" location="!/ajtitong/status/391178271490310144"/>
    <hyperlink ref="V676" r:id="rId1134" location="!/ajtitong/status/391178414662897664"/>
    <hyperlink ref="V677" r:id="rId1135" location="!/ajtitong/status/391178854674731008"/>
    <hyperlink ref="V678" r:id="rId1136" location="!/ajtitong/status/391179296464990208"/>
    <hyperlink ref="V679" r:id="rId1137" location="!/ajtitong/status/391179813270335488"/>
    <hyperlink ref="V680" r:id="rId1138" location="!/ajtitong/status/391182838160433152"/>
    <hyperlink ref="V681" r:id="rId1139" location="!/ajtitong/status/391186400164741120"/>
    <hyperlink ref="V682" r:id="rId1140" location="!/ajtitong/status/391187003276283905"/>
    <hyperlink ref="V683" r:id="rId1141" location="!/ajtitong/status/391191858430611456"/>
    <hyperlink ref="V684" r:id="rId1142" location="!/evaluationdiva/status/390256661690318848"/>
    <hyperlink ref="V685" r:id="rId1143" location="!/jdeancoffey/status/390932390572748800"/>
    <hyperlink ref="V686" r:id="rId1144" location="!/jennifer_z8/status/390802375658987520"/>
    <hyperlink ref="V687" r:id="rId1145" location="!/jennifer_z8/status/390803513301016577"/>
    <hyperlink ref="V688" r:id="rId1146" location="!/jennifer_z8/status/390804686473035776"/>
    <hyperlink ref="V689" r:id="rId1147" location="!/jennifer_z8/status/390815323890667520"/>
    <hyperlink ref="V690" r:id="rId1148" location="!/jennifer_z8/status/390822046906994688"/>
    <hyperlink ref="V691" r:id="rId1149" location="!/jennifer_z8/status/390822046906994688"/>
    <hyperlink ref="V692" r:id="rId1150" location="!/jennifer_z8/status/390858993096491009"/>
    <hyperlink ref="V693" r:id="rId1151" location="!/jennifer_z8/status/391203139199979520"/>
    <hyperlink ref="V694" r:id="rId1152" location="!/rtranchcf/status/390834404479995904"/>
    <hyperlink ref="V695" r:id="rId1153" location="!/resilientchild/status/392095284303372288"/>
    <hyperlink ref="V696" r:id="rId1154" location="!/solemu/status/392227590280589312"/>
    <hyperlink ref="V697" r:id="rId1155" location="!/omg_impact/status/390791225726341120"/>
    <hyperlink ref="V698" r:id="rId1156" location="!/omg_impact/status/392260274381533185"/>
    <hyperlink ref="V699" r:id="rId1157" location="!/evaluatedlife/status/391316465196232704"/>
    <hyperlink ref="V700" r:id="rId1158" location="!/conceptsysinc/status/391302588794413056"/>
    <hyperlink ref="V701" r:id="rId1159" location="!/conceptsysinc/status/391303949573054464"/>
    <hyperlink ref="V702" r:id="rId1160" location="!/conceptsysinc/status/391306321070665728"/>
    <hyperlink ref="V703" r:id="rId1161" location="!/conceptsysinc/status/391307870274203649"/>
    <hyperlink ref="V704" r:id="rId1162" location="!/conceptsysinc/status/392289615672901632"/>
    <hyperlink ref="V705" r:id="rId1163" location="!/ifvp/status/392299068212662272"/>
    <hyperlink ref="V706" r:id="rId1164" location="!/ifvp/status/392299068212662272"/>
    <hyperlink ref="V707" r:id="rId1165" location="!/sss_inc/status/390857794884493312"/>
    <hyperlink ref="V708" r:id="rId1166" location="!/suementors/status/390571666117779457"/>
    <hyperlink ref="V709" r:id="rId1167" location="!/kristinwolff/status/390571747734749185"/>
    <hyperlink ref="V710" r:id="rId1168" location="!/kristinwolff/status/390571822233952256"/>
    <hyperlink ref="V711" r:id="rId1169" location="!/kristinwolff/status/390571863476162560"/>
    <hyperlink ref="V712" r:id="rId1170" location="!/kristinwolff/status/390571908049432576"/>
    <hyperlink ref="V713" r:id="rId1171" location="!/kristinwolff/status/390571950676123650"/>
    <hyperlink ref="V714" r:id="rId1172" location="!/kristinwolff/status/390571994410151936"/>
    <hyperlink ref="V715" r:id="rId1173" location="!/kristinwolff/status/390877832672718848"/>
    <hyperlink ref="V716" r:id="rId1174" location="!/kristinwolff/status/390903930542391296"/>
    <hyperlink ref="V717" r:id="rId1175" location="!/suementors/status/390573243075428354"/>
    <hyperlink ref="V718" r:id="rId1176" location="!/suementors/status/391191912759439360"/>
    <hyperlink ref="V719" r:id="rId1177" location="!/elisatin/status/391172732991193088"/>
    <hyperlink ref="V720" r:id="rId1178" location="!/elisatin/status/391173979953958913"/>
    <hyperlink ref="V721" r:id="rId1179" location="!/elisatin/status/391176273441337344"/>
    <hyperlink ref="V722" r:id="rId1180" location="!/elisatin/status/391177530776240128"/>
    <hyperlink ref="V723" r:id="rId1181" location="!/elisatin/status/391178866724982784"/>
    <hyperlink ref="V724" r:id="rId1182" location="!/elisatin/status/391182717297377280"/>
    <hyperlink ref="V725" r:id="rId1183" location="!/elisatin/status/391187747190620160"/>
    <hyperlink ref="V726" r:id="rId1184" location="!/elisatin/status/391190368890683392"/>
    <hyperlink ref="V727" r:id="rId1185" location="!/elisatin/status/391192143123210240"/>
    <hyperlink ref="V728" r:id="rId1186" location="!/elisatin/status/391195042297430016"/>
    <hyperlink ref="V729" r:id="rId1187" location="!/elisatin/status/391320762172596224"/>
    <hyperlink ref="V730" r:id="rId1188" location="!/elisatin/status/391321384536002560"/>
    <hyperlink ref="V731" r:id="rId1189" location="!/elisatin/status/391542744428326912"/>
    <hyperlink ref="V732" r:id="rId1190" location="!/elisatin/status/391556665113595904"/>
    <hyperlink ref="V733" r:id="rId1191" location="!/hannahgbenro/status/391322767473123328"/>
    <hyperlink ref="V734" r:id="rId1192" location="!/suementors/status/391192535827480576"/>
    <hyperlink ref="V735" r:id="rId1193" location="!/suementors/status/391265396239904768"/>
    <hyperlink ref="V736" r:id="rId1194" location="!/suementors/status/391276313530875904"/>
    <hyperlink ref="V737" r:id="rId1195" location="!/suementors/status/391276874665828352"/>
    <hyperlink ref="V738" r:id="rId1196" location="!/suementors/status/391277391018201088"/>
    <hyperlink ref="V739" r:id="rId1197" location="!/adaptationfund/status/390839433907687424"/>
    <hyperlink ref="V740" r:id="rId1198" location="!/adaptationfund/status/391278514697408512"/>
    <hyperlink ref="V741" r:id="rId1199" location="!/suementors/status/391280056435478529"/>
    <hyperlink ref="V742" r:id="rId1200" location="!/sss_inc/status/390463434245943296"/>
    <hyperlink ref="V743" r:id="rId1201" location="!/sss_inc/status/390857794884493312"/>
    <hyperlink ref="V744" r:id="rId1202" location="!/sss_inc/status/390857930826063872"/>
    <hyperlink ref="V745" r:id="rId1203" location="!/sss_inc/status/390858465632976896"/>
    <hyperlink ref="V746" r:id="rId1204" location="!/sss_inc/status/390901282955087872"/>
    <hyperlink ref="V747" r:id="rId1205" location="!/suementors/status/390476062641385472"/>
    <hyperlink ref="V748" r:id="rId1206" location="!/suementors/status/390571666117779457"/>
    <hyperlink ref="V749" r:id="rId1207" location="!/suementors/status/391350905737867264"/>
    <hyperlink ref="V750" r:id="rId1208" location="!/suementors/status/390533004319539200"/>
    <hyperlink ref="V751" r:id="rId1209" location="!/suementors/status/390572507386109953"/>
    <hyperlink ref="V752" r:id="rId1210" location="!/suementors/status/390572507386109953"/>
    <hyperlink ref="V753" r:id="rId1211" location="!/suementors/status/390572704304488448"/>
    <hyperlink ref="V754" r:id="rId1212" location="!/suementors/status/390572704304488448"/>
    <hyperlink ref="V755" r:id="rId1213" location="!/suementors/status/390573869880598529"/>
    <hyperlink ref="V756" r:id="rId1214" location="!/suementors/status/390573869880598529"/>
    <hyperlink ref="V757" r:id="rId1215" location="!/suementors/status/390889624333459456"/>
    <hyperlink ref="V758" r:id="rId1216" location="!/suementors/status/390889624333459456"/>
    <hyperlink ref="V759" r:id="rId1217" location="!/suementors/status/390890124009308160"/>
    <hyperlink ref="V760" r:id="rId1218" location="!/suementors/status/390890124009308160"/>
    <hyperlink ref="V761" r:id="rId1219" location="!/suementors/status/390890863645425664"/>
    <hyperlink ref="V762" r:id="rId1220" location="!/suementors/status/390893366239825921"/>
    <hyperlink ref="V763" r:id="rId1221" location="!/suementors/status/390894152315338752"/>
    <hyperlink ref="V764" r:id="rId1222" location="!/suementors/status/390895755772559360"/>
    <hyperlink ref="V765" r:id="rId1223" location="!/suementors/status/390900844176371713"/>
    <hyperlink ref="V766" r:id="rId1224" location="!/suementors/status/391189078768889856"/>
    <hyperlink ref="V767" r:id="rId1225" location="!/suementors/status/391190161507487744"/>
    <hyperlink ref="V768" r:id="rId1226" location="!/suementors/status/391190352625147904"/>
    <hyperlink ref="V769" r:id="rId1227" location="!/suementors/status/391191216941199361"/>
    <hyperlink ref="V770" r:id="rId1228" location="!/suementors/status/391192329635504128"/>
    <hyperlink ref="V771" r:id="rId1229" location="!/suementors/status/391192928615669760"/>
    <hyperlink ref="V772" r:id="rId1230" location="!/suementors/status/391262865296224256"/>
    <hyperlink ref="V773" r:id="rId1231" location="!/suementors/status/391263266846298112"/>
    <hyperlink ref="V774" r:id="rId1232" location="!/suementors/status/391266584209408000"/>
    <hyperlink ref="V775" r:id="rId1233" location="!/suementors/status/391271551406206976"/>
    <hyperlink ref="V776" r:id="rId1234" location="!/suementors/status/391277475407597568"/>
    <hyperlink ref="V777" r:id="rId1235" location="!/suementors/status/391277821567700992"/>
    <hyperlink ref="V778" r:id="rId1236" location="!/suementors/status/391366847817592832"/>
    <hyperlink ref="V779" r:id="rId1237" location="!/suementors/status/391389989910872064"/>
    <hyperlink ref="V780" r:id="rId1238" location="!/suementors/status/391389989910872064"/>
    <hyperlink ref="V781" r:id="rId1239" location="!/suementors/status/391389989910872064"/>
    <hyperlink ref="V782" r:id="rId1240" location="!/suementors/status/391389989910872064"/>
    <hyperlink ref="V783" r:id="rId1241" location="!/suementors/status/391660228070350849"/>
    <hyperlink ref="V784" r:id="rId1242" location="!/suementors/status/391660306306715648"/>
    <hyperlink ref="V785" r:id="rId1243" location="!/suementors/status/391661742574821376"/>
    <hyperlink ref="V786" r:id="rId1244" location="!/suementors/status/392307367012220928"/>
    <hyperlink ref="V787" r:id="rId1245" location="!/tccgroup/status/390824155832406016"/>
    <hyperlink ref="V788" r:id="rId1246" location="!/lisafrantzen/status/391588325888634880"/>
    <hyperlink ref="V789" r:id="rId1247" location="!/jraynor1/status/391578641454227456"/>
    <hyperlink ref="V790" r:id="rId1248" location="!/jraynor1/status/391582170164125696"/>
    <hyperlink ref="V791" r:id="rId1249" location="!/innonet_eval/status/390815981020655616"/>
    <hyperlink ref="V792" r:id="rId1250" location="!/rtranchcf/status/390584099280543745"/>
    <hyperlink ref="V793" r:id="rId1251" location="!/rtranchcf/status/390834246430236672"/>
    <hyperlink ref="V794" r:id="rId1252" location="!/rtranchcf/status/390834314466054144"/>
    <hyperlink ref="V795" r:id="rId1253" location="!/rtranchcf/status/390834314466054144"/>
    <hyperlink ref="V796" r:id="rId1254" location="!/rtranchcf/status/390835745650663424"/>
    <hyperlink ref="V797" r:id="rId1255" location="!/rtranchcf/status/390894337586102273"/>
    <hyperlink ref="V798" r:id="rId1256" location="!/rtranchcf/status/391208984981823488"/>
    <hyperlink ref="V799" r:id="rId1257" location="!/rtranchcf/status/391208984981823488"/>
    <hyperlink ref="V800" r:id="rId1258" location="!/rtranchcf/status/391208984981823488"/>
    <hyperlink ref="V801" r:id="rId1259" location="!/rtranchcf/status/391224118320054272"/>
    <hyperlink ref="V802" r:id="rId1260" location="!/rtranchcf/status/391225555351502848"/>
    <hyperlink ref="V803" r:id="rId1261" location="!/rtranchcf/status/391226942776958976"/>
    <hyperlink ref="V804" r:id="rId1262" location="!/rtranchcf/status/391270730710544384"/>
    <hyperlink ref="V805" r:id="rId1263" location="!/refocusinstitut/status/390818458797342720"/>
    <hyperlink ref="V806" r:id="rId1264" location="!/lisafrantzen/status/390830024032796672"/>
    <hyperlink ref="V807" r:id="rId1265" location="!/lisafrantzen/status/390834599750041600"/>
    <hyperlink ref="V808" r:id="rId1266" location="!/innonet_eval/status/390821014651039744"/>
    <hyperlink ref="V809" r:id="rId1267" location="!/djbernstein/status/390284447725412352"/>
    <hyperlink ref="V810" r:id="rId1268" location="!/djbernstein/status/390841767706501120"/>
    <hyperlink ref="V811" r:id="rId1269" location="!/djbernstein/status/391219309814771712"/>
    <hyperlink ref="V812" r:id="rId1270" location="!/djbernstein/status/391982684903587840"/>
    <hyperlink ref="V813" r:id="rId1271" location="!/innonet_eval/status/390843489396617216"/>
    <hyperlink ref="V814" r:id="rId1272" location="!/innonet_eval/status/390892328715833344"/>
    <hyperlink ref="V815" r:id="rId1273" location="!/innonet_eval/status/390900172433395712"/>
    <hyperlink ref="V816" r:id="rId1274" location="!/innonet_eval/status/390902544849190913"/>
    <hyperlink ref="V817" r:id="rId1275" location="!/innonet_eval/status/390903208291614721"/>
    <hyperlink ref="V818" r:id="rId1276" location="!/innonet_eval/status/390920832308219904"/>
    <hyperlink ref="V819" r:id="rId1277" location="!/innonet_eval/status/390924250657619968"/>
    <hyperlink ref="V820" r:id="rId1278" location="!/innonet_eval/status/391257600819339264"/>
    <hyperlink ref="V821" r:id="rId1279" location="!/k_anderson_eval/status/391287975017213952"/>
    <hyperlink ref="V822" r:id="rId1280" location="!/k_anderson_eval/status/391287975017213952"/>
    <hyperlink ref="V823" r:id="rId1281" location="!/innonet_eval/status/391285287323570177"/>
    <hyperlink ref="V824" r:id="rId1282" location="!/innonet_eval/status/391311111993454592"/>
    <hyperlink ref="V825" r:id="rId1283" location="!/innonet_eval/status/391314356165967872"/>
    <hyperlink ref="V826" r:id="rId1284" location="!/active_voice/status/390880622102581248"/>
    <hyperlink ref="V827" r:id="rId1285" location="!/active_voice/status/390882599842750465"/>
    <hyperlink ref="V828" r:id="rId1286" location="!/active_voice/status/390953352596443136"/>
    <hyperlink ref="V829" r:id="rId1287" location="!/active_voice/status/391251648980320256"/>
    <hyperlink ref="V830" r:id="rId1288" location="!/active_voice/status/391357029794582528"/>
    <hyperlink ref="V831" r:id="rId1289" location="!/jdeancoffey/status/391578541684719616"/>
    <hyperlink ref="V832" r:id="rId1290" location="!/abmakulec/status/390881492551102464"/>
    <hyperlink ref="V833" r:id="rId1291" location="!/ajoesidabutar/status/392322059860078592"/>
    <hyperlink ref="V834" r:id="rId1292" location="!/akgold11/status/390918154852921344"/>
    <hyperlink ref="V835" r:id="rId1293" location="!/living_cities/status/390899285744951296"/>
    <hyperlink ref="V836" r:id="rId1294" location="!/living_cities/status/391289070514864128"/>
    <hyperlink ref="V837" r:id="rId1295" location="!/akgold11/status/390897535533191168"/>
    <hyperlink ref="V838" r:id="rId1296" location="!/akgold11/status/391278189185871872"/>
    <hyperlink ref="V839" r:id="rId1297" location="!/akgold11/status/392332036641673216"/>
    <hyperlink ref="V840" r:id="rId1298" location="!/akgold11/status/391248577416429568"/>
    <hyperlink ref="V841" r:id="rId1299" location="!/akgold11/status/391248577416429568"/>
    <hyperlink ref="V842" r:id="rId1300" location="!/juhauitto/status/390612062181019648"/>
    <hyperlink ref="V843" r:id="rId1301" location="!/juhauitto/status/390612062181019648"/>
    <hyperlink ref="V844" r:id="rId1302" location="!/undp_evaluation/status/390581297510223872"/>
    <hyperlink ref="V845" r:id="rId1303" location="!/undp_evaluation/status/392372638481276928"/>
    <hyperlink ref="V846" r:id="rId1304" location="!/undp_evaluation/status/390581297510223872"/>
    <hyperlink ref="V847" r:id="rId1305" location="!/undp_evaluation/status/392372638481276928"/>
    <hyperlink ref="V848" r:id="rId1306" location="!/sc4ccm/status/390481668777463808"/>
    <hyperlink ref="V849" r:id="rId1307" location="!/sc4ccm/status/390481788596129792"/>
    <hyperlink ref="V850" r:id="rId1308" location="!/sc4ccm/status/390576710573621248"/>
    <hyperlink ref="V851" r:id="rId1309" location="!/sc4ccm/status/391179783545315328"/>
    <hyperlink ref="V852" r:id="rId1310" location="!/sc4ccm/status/391207835381809152"/>
    <hyperlink ref="V853" r:id="rId1311" location="!/jsihealth/status/390829745661026304"/>
    <hyperlink ref="V854" r:id="rId1312" location="!/jsihealth/status/390903925194629120"/>
    <hyperlink ref="V855" r:id="rId1313" location="!/luthworldrelief/status/390584214011531264"/>
    <hyperlink ref="V856" r:id="rId1314" location="!/luthworldrelief/status/391243126377283584"/>
    <hyperlink ref="V857" r:id="rId1315" location="!/jraynor1/status/391266456027291649"/>
    <hyperlink ref="V858" r:id="rId1316" location="!/christiegetman/status/390539341350842368"/>
    <hyperlink ref="V859" r:id="rId1317" location="!/christiegetman/status/390567910001111041"/>
    <hyperlink ref="V860" r:id="rId1318" location="!/christiegetman/status/390569586422480896"/>
    <hyperlink ref="V861" r:id="rId1319" location="!/christiegetman/status/390576748313989120"/>
    <hyperlink ref="V862" r:id="rId1320" location="!/christiegetman/status/390691580694499328"/>
    <hyperlink ref="V863" r:id="rId1321" location="!/christiegetman/status/390691580694499328"/>
    <hyperlink ref="V864" r:id="rId1322" location="!/christiegetman/status/390827268479909888"/>
    <hyperlink ref="V865" r:id="rId1323" location="!/christiegetman/status/390827553260593152"/>
    <hyperlink ref="V866" r:id="rId1324" location="!/christiegetman/status/390909473394802688"/>
    <hyperlink ref="V867" r:id="rId1325" location="!/christiegetman/status/390910384741548032"/>
    <hyperlink ref="V868" r:id="rId1326" location="!/christiegetman/status/390948510079926273"/>
    <hyperlink ref="V869" r:id="rId1327" location="!/christiegetman/status/391167990005497856"/>
    <hyperlink ref="V870" r:id="rId1328" location="!/christiegetman/status/391238233444847617"/>
    <hyperlink ref="V871" r:id="rId1329" location="!/christiegetman/status/391240122630688768"/>
    <hyperlink ref="V872" r:id="rId1330" location="!/christiegetman/status/391280152745091072"/>
    <hyperlink ref="V873" r:id="rId1331" location="!/christiegetman/status/391280778719789056"/>
    <hyperlink ref="V874" r:id="rId1332" location="!/christiegetman/status/391283453561679872"/>
    <hyperlink ref="V875" r:id="rId1333" location="!/christiegetman/status/391294882608070656"/>
    <hyperlink ref="V876" r:id="rId1334" location="!/christiegetman/status/391402290495913984"/>
    <hyperlink ref="V877" r:id="rId1335" location="!/christiegetman/status/391611597816594432"/>
    <hyperlink ref="V878" r:id="rId1336" location="!/christiegetman/status/391619516767436800"/>
    <hyperlink ref="V879" r:id="rId1337" location="!/christiegetman/status/391767288070029312"/>
    <hyperlink ref="V880" r:id="rId1338" location="!/jsihealth/status/392372846779199488"/>
    <hyperlink ref="V881" r:id="rId1339" location="!/issuelab/status/392389494759911424"/>
    <hyperlink ref="V882" r:id="rId1340" location="!/issuelab/status/392389494759911424"/>
    <hyperlink ref="V883" r:id="rId1341" location="!/herberss/status/392399843928592384"/>
    <hyperlink ref="V884" r:id="rId1342" location="!/sandramathison/status/390511643371003905"/>
    <hyperlink ref="V885" r:id="rId1343" location="!/sandramathison/status/390511643371003905"/>
    <hyperlink ref="V886" r:id="rId1344" location="!/sandramathison/status/390843541750317056"/>
    <hyperlink ref="V887" r:id="rId1345" location="!/sandramathison/status/391164656951111683"/>
    <hyperlink ref="V888" r:id="rId1346" location="!/sandramathison/status/391175845886582784"/>
    <hyperlink ref="V889" r:id="rId1347" location="!/sandramathison/status/391177144782438401"/>
    <hyperlink ref="V890" r:id="rId1348" location="!/sandramathison/status/391258540469276672"/>
    <hyperlink ref="V891" r:id="rId1349" location="!/sandramathison/status/391258540469276672"/>
    <hyperlink ref="V892" r:id="rId1350" location="!/sandramathison/status/391273347218030592"/>
    <hyperlink ref="V893" r:id="rId1351" location="!/sandramathison/status/391276449556332544"/>
    <hyperlink ref="V894" r:id="rId1352" location="!/sandramathison/status/391278032453124097"/>
    <hyperlink ref="V895" r:id="rId1353" location="!/sandramathison/status/391408364896653312"/>
    <hyperlink ref="V896" r:id="rId1354" location="!/sandramathison/status/391637956987219968"/>
    <hyperlink ref="V897" r:id="rId1355" location="!/sandramathison/status/391639942352633856"/>
    <hyperlink ref="V898" r:id="rId1356" location="!/sandramathison/status/391669821768998912"/>
    <hyperlink ref="V899" r:id="rId1357" location="!/sandramathison/status/391924831668551681"/>
    <hyperlink ref="V900" r:id="rId1358" location="!/sandramathison/status/392399344264941568"/>
    <hyperlink ref="V901" r:id="rId1359" location="!/sandramathison/status/392401311242530816"/>
    <hyperlink ref="V902" r:id="rId1360" location="!/lrpeck/status/391210729145372672"/>
    <hyperlink ref="V903" r:id="rId1361" location="!/abtassociates/status/390900991983251456"/>
    <hyperlink ref="V904" r:id="rId1362" location="!/abtassociates/status/390980014709039104"/>
    <hyperlink ref="V905" r:id="rId1363" location="!/abtassociates/status/391157186748895233"/>
    <hyperlink ref="V906" r:id="rId1364" location="!/abtassociates/status/391200976247328768"/>
    <hyperlink ref="V907" r:id="rId1365" location="!/abtassociates/status/391207267766243329"/>
    <hyperlink ref="V908" r:id="rId1366" location="!/abtassociates/status/391519332062097408"/>
    <hyperlink ref="V909" r:id="rId1367" location="!/abtassociates/status/391618739013046272"/>
    <hyperlink ref="V910" r:id="rId1368" location="!/abtassociates/status/391624527316144128"/>
    <hyperlink ref="V911" r:id="rId1369" location="!/dlarwin/status/391207584331747328"/>
    <hyperlink ref="V912" r:id="rId1370" location="!/kelciprice/status/390297393033650176"/>
    <hyperlink ref="V913" r:id="rId1371" location="!/kelciprice/status/391274791363428354"/>
    <hyperlink ref="V914" r:id="rId1372" location="!/kelciprice/status/391291740738826241"/>
    <hyperlink ref="V915" r:id="rId1373" location="!/dlarwin/status/392328534246838272"/>
    <hyperlink ref="V916" r:id="rId1374" location="!/dlarwin/status/390702324605153280"/>
    <hyperlink ref="V917" r:id="rId1375" location="!/dlarwin/status/391167307898441728"/>
    <hyperlink ref="V918" r:id="rId1376" location="!/dlarwin/status/391176207058079744"/>
    <hyperlink ref="V919" r:id="rId1377" location="!/dlarwin/status/391205036493377536"/>
    <hyperlink ref="V920" r:id="rId1378" location="!/dlarwin/status/391246544563105792"/>
    <hyperlink ref="V921" r:id="rId1379" location="!/dlarwin/status/391668495261655040"/>
    <hyperlink ref="V922" r:id="rId1380" location="!/dlarwin/status/391669764680351744"/>
    <hyperlink ref="V923" r:id="rId1381" location="!/dlarwin/status/391804726893088768"/>
    <hyperlink ref="V924" r:id="rId1382" location="!/dlarwin/status/392329334637473792"/>
    <hyperlink ref="V925" r:id="rId1383" location="!/dlarwin/status/392329334637473792"/>
    <hyperlink ref="V926" r:id="rId1384" location="!/dlarwin/status/392336141921562624"/>
    <hyperlink ref="V927" r:id="rId1385" location="!/dlarwin/status/392336141921562624"/>
    <hyperlink ref="V928" r:id="rId1386" location="!/dlarwin/status/392401307791015936"/>
    <hyperlink ref="V929" r:id="rId1387" location="!/dlarwin/status/392402631442067456"/>
    <hyperlink ref="V930" r:id="rId1388" location="!/hannahgbenro/status/390546656091201536"/>
    <hyperlink ref="V931" r:id="rId1389" location="!/hannahgbenro/status/390559207986302976"/>
    <hyperlink ref="V932" r:id="rId1390" location="!/hannahgbenro/status/390559924973211648"/>
    <hyperlink ref="V933" r:id="rId1391" location="!/hannahgbenro/status/390560083555676161"/>
    <hyperlink ref="V934" r:id="rId1392" location="!/hannahgbenro/status/390560083555676161"/>
    <hyperlink ref="V935" r:id="rId1393" location="!/hannahgbenro/status/390560890736869376"/>
    <hyperlink ref="V936" r:id="rId1394" location="!/hannahgbenro/status/390561408330772481"/>
    <hyperlink ref="V937" r:id="rId1395" location="!/hannahgbenro/status/390568334825365504"/>
    <hyperlink ref="V938" r:id="rId1396" location="!/hannahgbenro/status/390572631520722945"/>
    <hyperlink ref="V939" r:id="rId1397" location="!/hannahgbenro/status/390659140731027456"/>
    <hyperlink ref="V940" r:id="rId1398" location="!/hannahgbenro/status/390668620202004482"/>
    <hyperlink ref="V941" r:id="rId1399" location="!/hannahgbenro/status/390873113891987456"/>
    <hyperlink ref="V942" r:id="rId1400" location="!/hannahgbenro/status/390912173998108672"/>
    <hyperlink ref="V943" r:id="rId1401" location="!/hannahgbenro/status/390923283857567744"/>
    <hyperlink ref="V944" r:id="rId1402" location="!/hannahgbenro/status/391355229905514496"/>
    <hyperlink ref="V945" r:id="rId1403" location="!/hannahgbenro/status/391572421590790144"/>
    <hyperlink ref="V946" r:id="rId1404" location="!/hannahgbenro/status/391572586376597504"/>
    <hyperlink ref="V947" r:id="rId1405" location="!/allisontitcomb/status/390560226417836032"/>
    <hyperlink ref="V948" r:id="rId1406" location="!/pclfrd/status/391224981927239680"/>
    <hyperlink ref="V949" r:id="rId1407" location="!/nora_murphy/status/391735147110100992"/>
    <hyperlink ref="V950" r:id="rId1408" location="!/allisontitcomb/status/391225291668217856"/>
    <hyperlink ref="V951" r:id="rId1409" location="!/evalpartners/status/391150245310377984"/>
    <hyperlink ref="V952" r:id="rId1410" location="!/allisontitcomb/status/391228264813174784"/>
    <hyperlink ref="V953" r:id="rId1411" location="!/evalpartners/status/391150245310377984"/>
    <hyperlink ref="V954" r:id="rId1412" location="!/eboutylkova/status/391693523273396224"/>
    <hyperlink ref="V955" r:id="rId1413" location="!/txtpablo/status/391150149843836929"/>
    <hyperlink ref="V956" r:id="rId1414" location="!/allisontitcomb/status/391228264813174784"/>
    <hyperlink ref="V957" r:id="rId1415" location="!/allisontitcomb/status/391241683104301057"/>
    <hyperlink ref="V958" r:id="rId1416" location="!/evaluatedlife/status/391010367243317248"/>
    <hyperlink ref="V959" r:id="rId1417" location="!/evaluatedlife/status/391181599779586048"/>
    <hyperlink ref="V960" r:id="rId1418" location="!/evaluatedlife/status/391211740647927808"/>
    <hyperlink ref="V961" r:id="rId1419" location="!/evaluatedlife/status/391245997739098112"/>
    <hyperlink ref="V962" r:id="rId1420" location="!/evaluatedlife/status/391617066467594240"/>
    <hyperlink ref="V963" r:id="rId1421" location="!/allisontitcomb/status/391246418339700737"/>
    <hyperlink ref="V964" r:id="rId1422" location="!/allisontitcomb/status/391293251782979584"/>
    <hyperlink ref="V965" r:id="rId1423" location="!/viaevaluation/status/391526102310866944"/>
    <hyperlink ref="V966" r:id="rId1424" location="!/theimprovegroup/status/390565213457481728"/>
    <hyperlink ref="V967" r:id="rId1425" location="!/theimprovegroup/status/391266336628019200"/>
    <hyperlink ref="V968" r:id="rId1426" location="!/theimprovegroup/status/391266954243485696"/>
    <hyperlink ref="V969" r:id="rId1427" location="!/theimprovegroup/status/391270056589819904"/>
    <hyperlink ref="V970" r:id="rId1428" location="!/theimprovegroup/status/391379706005946369"/>
    <hyperlink ref="V971" r:id="rId1429" location="!/theimprovegroup/status/391712721525157888"/>
    <hyperlink ref="V972" r:id="rId1430" location="!/theimprovegroup/status/391716543756640256"/>
    <hyperlink ref="V973" r:id="rId1431" location="!/allisontitcomb/status/391313401408131073"/>
    <hyperlink ref="V974" r:id="rId1432" location="!/lisafrantzen/status/391596796977643520"/>
    <hyperlink ref="V975" r:id="rId1433" location="!/allisontitcomb/status/391640079438864384"/>
    <hyperlink ref="V976" r:id="rId1434" location="!/allisontitcomb/status/391640551290052608"/>
    <hyperlink ref="V977" r:id="rId1435" location="!/allisontitcomb/status/391644439095308289"/>
    <hyperlink ref="V978" r:id="rId1436" location="!/eboutylkova/status/391692277414125568"/>
    <hyperlink ref="V979" r:id="rId1437" location="!/eboutylkova/status/391693523273396224"/>
    <hyperlink ref="V980" r:id="rId1438" location="!/eboutylkova/status/391693523273396224"/>
    <hyperlink ref="V981" r:id="rId1439" location="!/eboutylkova/status/391693523273396224"/>
    <hyperlink ref="V982" r:id="rId1440" location="!/eboutylkova/status/391693523273396224"/>
    <hyperlink ref="V983" r:id="rId1441" location="!/allisontitcomb/status/391745841184382976"/>
    <hyperlink ref="V984" r:id="rId1442" location="!/biff_bruise/status/390941562139451392"/>
    <hyperlink ref="V985" r:id="rId1443" location="!/biff_bruise/status/392427889246760960"/>
    <hyperlink ref="V986" r:id="rId1444" location="!/gschiche/status/390567231928934400"/>
    <hyperlink ref="V987" r:id="rId1445" location="!/luthworldrelief/status/390505671483211776"/>
    <hyperlink ref="V988" r:id="rId1446" location="!/luthworldrelief/status/390505671483211776"/>
    <hyperlink ref="V989" r:id="rId1447" location="!/luthworldrelief/status/390524027020009472"/>
    <hyperlink ref="V990" r:id="rId1448" location="!/sheilabrobinson/status/390524247443263488"/>
    <hyperlink ref="V991" r:id="rId1449" location="!/sheilabrobinson/status/390611920283111424"/>
    <hyperlink ref="V992" r:id="rId1450" location="!/tmsquires/status/390926360224735232"/>
    <hyperlink ref="V993" r:id="rId1451" location="!/tmsquires/status/390927949245194240"/>
    <hyperlink ref="V994" r:id="rId1452" location="!/tmsquires/status/391008292681830400"/>
    <hyperlink ref="V995" r:id="rId1453" location="!/tmsquires/status/391247410472968193"/>
    <hyperlink ref="V996" r:id="rId1454" location="!/tmsquires/status/391262239120195584"/>
    <hyperlink ref="V997" r:id="rId1455" location="!/sheilabrobinson/status/391017536248352769"/>
    <hyperlink ref="V998" r:id="rId1456" location="!/kayebear/status/390852415643480064"/>
    <hyperlink ref="V999" r:id="rId1457" location="!/staceyschubert/status/390852164610170880"/>
    <hyperlink ref="V1000" r:id="rId1458" location="!/staceyschubert/status/390921658766458880"/>
    <hyperlink ref="V1001" r:id="rId1459" location="!/staceyschubert/status/391229335887446016"/>
    <hyperlink ref="V1002" r:id="rId1460" location="!/carsonresearch/status/390929635489615872"/>
    <hyperlink ref="V1003" r:id="rId1461" location="!/carsonresearch/status/391237218523942912"/>
    <hyperlink ref="V1004" r:id="rId1462" location="!/nora_murphy/status/392400253858496512"/>
    <hyperlink ref="V1005" r:id="rId1463" location="!/allisontitcomb/status/392402261843775488"/>
    <hyperlink ref="V1006" r:id="rId1464" location="!/sheilabrobinson/status/391240819124236288"/>
    <hyperlink ref="V1007" r:id="rId1465" location="!/broadleafc/status/390833406168555520"/>
    <hyperlink ref="V1008" r:id="rId1466" location="!/broadleafc/status/390833961452445697"/>
    <hyperlink ref="V1009" r:id="rId1467" location="!/broadleafc/status/390841320241385472"/>
    <hyperlink ref="V1010" r:id="rId1468" location="!/broadleafc/status/390847947065544704"/>
    <hyperlink ref="V1011" r:id="rId1469" location="!/broadleafc/status/391021826497077248"/>
    <hyperlink ref="V1012" r:id="rId1470" location="!/broadleafc/status/391191092764618752"/>
    <hyperlink ref="V1013" r:id="rId1471" location="!/broadleafc/status/391192184781025280"/>
    <hyperlink ref="V1014" r:id="rId1472" location="!/broadleafc/status/391192438133764096"/>
    <hyperlink ref="V1015" r:id="rId1473" location="!/broadleafc/status/391296432395005952"/>
    <hyperlink ref="V1016" r:id="rId1474" location="!/broadleafc/status/391296462904377344"/>
    <hyperlink ref="V1017" r:id="rId1475" location="!/broadleafc/status/391296497280888832"/>
    <hyperlink ref="V1018" r:id="rId1476" location="!/broadleafc/status/391296531066003456"/>
    <hyperlink ref="V1019" r:id="rId1477" location="!/broadleafc/status/391296581431205888"/>
    <hyperlink ref="V1020" r:id="rId1478" location="!/broadleafc/status/391299549983420416"/>
    <hyperlink ref="V1021" r:id="rId1479" location="!/broadleafc/status/391299739507228672"/>
    <hyperlink ref="V1022" r:id="rId1480" location="!/broadleafc/status/391300177187061760"/>
    <hyperlink ref="V1023" r:id="rId1481" location="!/broadleafc/status/391300287497265152"/>
    <hyperlink ref="V1024" r:id="rId1482" location="!/broadleafc/status/391300332632158208"/>
    <hyperlink ref="V1025" r:id="rId1483" location="!/broadleafc/status/391325727410241536"/>
    <hyperlink ref="V1026" r:id="rId1484" location="!/broadleafc/status/391591110642253824"/>
    <hyperlink ref="V1027" r:id="rId1485" location="!/broadleafc/status/391591115235008512"/>
    <hyperlink ref="V1028" r:id="rId1486" location="!/broadleafc/status/391591120616312832"/>
    <hyperlink ref="V1029" r:id="rId1487" location="!/broadleafc/status/391634018602872832"/>
    <hyperlink ref="V1030" r:id="rId1488" location="!/broadleafc/status/391646767617679360"/>
    <hyperlink ref="V1031" r:id="rId1489" location="!/broadleafc/status/391647306942255104"/>
    <hyperlink ref="V1032" r:id="rId1490" location="!/broadleafc/status/391648356885618688"/>
    <hyperlink ref="V1033" r:id="rId1491" location="!/broadleafc/status/391648468407959552"/>
    <hyperlink ref="V1034" r:id="rId1492" location="!/broadleafc/status/391648468407959552"/>
    <hyperlink ref="V1035" r:id="rId1493" location="!/broadleafc/status/391649897638010882"/>
    <hyperlink ref="V1036" r:id="rId1494" location="!/broadleafc/status/391658962447507456"/>
    <hyperlink ref="V1037" r:id="rId1495" location="!/broadleafc/status/391678037085143040"/>
    <hyperlink ref="V1038" r:id="rId1496" location="!/sheilabrobinson/status/391034065681666049"/>
    <hyperlink ref="V1039" r:id="rId1497" location="!/sheilabrobinson/status/391240918374031360"/>
    <hyperlink ref="V1040" r:id="rId1498" location="!/jameswcoyle/status/390600975758950401"/>
    <hyperlink ref="V1041" r:id="rId1499" location="!/jameswcoyle/status/390600975758950401"/>
    <hyperlink ref="V1042" r:id="rId1500" location="!/jameswcoyle/status/390873160629116928"/>
    <hyperlink ref="V1043" r:id="rId1501" location="!/jameswcoyle/status/390983349034287104"/>
    <hyperlink ref="V1044" r:id="rId1502" location="!/jameswcoyle/status/391230944465920000"/>
    <hyperlink ref="V1045" r:id="rId1503" location="!/jameswcoyle/status/391232229328044032"/>
    <hyperlink ref="V1046" r:id="rId1504" location="!/jameswcoyle/status/391246409942724608"/>
    <hyperlink ref="V1047" r:id="rId1505" location="!/jameswcoyle/status/391246409942724608"/>
    <hyperlink ref="V1048" r:id="rId1506" location="!/jameswcoyle/status/391290849184993280"/>
    <hyperlink ref="V1049" r:id="rId1507" location="!/jameswcoyle/status/391599302675398656"/>
    <hyperlink ref="V1050" r:id="rId1508" location="!/sheilabrobinson/status/391328848996220928"/>
    <hyperlink ref="V1051" r:id="rId1509" location="!/jeffreyhenley/status/392399894277017602"/>
    <hyperlink ref="V1052" r:id="rId1510" location="!/sheilabrobinson/status/392430854364205057"/>
    <hyperlink ref="V1053" r:id="rId1511" location="!/nbpc1/status/392474812754296832"/>
    <hyperlink ref="V1054" r:id="rId1512" location="!/taniajarosewich/status/390592265472983040"/>
    <hyperlink ref="V1055" r:id="rId1513" location="!/isaac_outcomes/status/390574292515438593"/>
    <hyperlink ref="V1056" r:id="rId1514" location="!/isaac_outcomes/status/390586855005368321"/>
    <hyperlink ref="V1057" r:id="rId1515" location="!/isaac_outcomes/status/390859397645484032"/>
    <hyperlink ref="V1058" r:id="rId1516" location="!/vppartners/status/390951299946385408"/>
    <hyperlink ref="V1059" r:id="rId1517" location="!/vppartners/status/390951299946385408"/>
    <hyperlink ref="V1060" r:id="rId1518" location="!/lisafrantzen/status/390940555171344384"/>
    <hyperlink ref="V1061" r:id="rId1519" location="!/isaac_outcomes/status/390859397645484032"/>
    <hyperlink ref="V1062" r:id="rId1520" location="!/isaac_outcomes/status/390857000118394880"/>
    <hyperlink ref="V1063" r:id="rId1521" location="!/isaac_outcomes/status/390859397645484032"/>
    <hyperlink ref="V1064" r:id="rId1522" location="!/isaac_outcomes/status/390860104758988800"/>
    <hyperlink ref="V1065" r:id="rId1523" location="!/isaac_outcomes/status/390941910669725697"/>
    <hyperlink ref="V1066" r:id="rId1524" location="!/lisafrantzen/status/390473990160252928"/>
    <hyperlink ref="V1067" r:id="rId1525" location="!/lisafrantzen/status/390569426858569728"/>
    <hyperlink ref="V1068" r:id="rId1526" location="!/lisafrantzen/status/390829250192101376"/>
    <hyperlink ref="V1069" r:id="rId1527" location="!/lisafrantzen/status/390829250192101376"/>
    <hyperlink ref="V1070" r:id="rId1528" location="!/lisafrantzen/status/390831142515245057"/>
    <hyperlink ref="V1071" r:id="rId1529" location="!/lisafrantzen/status/390831142515245057"/>
    <hyperlink ref="V1072" r:id="rId1530" location="!/lisafrantzen/status/390833041029222400"/>
    <hyperlink ref="V1073" r:id="rId1531" location="!/lisafrantzen/status/390834766414876672"/>
    <hyperlink ref="V1074" r:id="rId1532" location="!/lisafrantzen/status/390846257813786624"/>
    <hyperlink ref="V1075" r:id="rId1533" location="!/lisafrantzen/status/390846665059741696"/>
    <hyperlink ref="V1076" r:id="rId1534" location="!/lisafrantzen/status/390847264413200384"/>
    <hyperlink ref="V1077" r:id="rId1535" location="!/lisafrantzen/status/390851254043561984"/>
    <hyperlink ref="V1078" r:id="rId1536" location="!/lisafrantzen/status/390852896537202688"/>
    <hyperlink ref="V1079" r:id="rId1537" location="!/lisafrantzen/status/390853388122218496"/>
    <hyperlink ref="V1080" r:id="rId1538" location="!/lisafrantzen/status/390865576983560192"/>
    <hyperlink ref="V1081" r:id="rId1539" location="!/lisafrantzen/status/390940555171344384"/>
    <hyperlink ref="V1082" r:id="rId1540" location="!/lisafrantzen/status/390980656144326656"/>
    <hyperlink ref="V1083" r:id="rId1541" location="!/lisafrantzen/status/391206385264132096"/>
    <hyperlink ref="V1084" r:id="rId1542" location="!/lisafrantzen/status/391268101901520896"/>
    <hyperlink ref="V1085" r:id="rId1543" location="!/lisafrantzen/status/391292196282183681"/>
    <hyperlink ref="V1086" r:id="rId1544" location="!/lisafrantzen/status/391309622709338113"/>
    <hyperlink ref="V1087" r:id="rId1545" location="!/lisafrantzen/status/391310890416738304"/>
    <hyperlink ref="V1088" r:id="rId1546" location="!/lisafrantzen/status/391576295324528640"/>
    <hyperlink ref="V1089" r:id="rId1547" location="!/lisafrantzen/status/391576295324528640"/>
    <hyperlink ref="V1090" r:id="rId1548" location="!/lisafrantzen/status/391576295324528640"/>
    <hyperlink ref="V1091" r:id="rId1549" location="!/lisafrantzen/status/391677117957935106"/>
    <hyperlink ref="V1092" r:id="rId1550" location="!/jdeancoffey/status/390844022526603264"/>
    <hyperlink ref="V1093" r:id="rId1551" location="!/innonet_eval/status/390838979160842240"/>
    <hyperlink ref="V1094" r:id="rId1552" location="!/isaac_outcomes/status/390941910669725697"/>
    <hyperlink ref="V1095" r:id="rId1553" location="!/first5la/status/390556944978964481"/>
    <hyperlink ref="V1096" r:id="rId1554" location="!/harderco/status/390520281686880256"/>
    <hyperlink ref="V1097" r:id="rId1555" location="!/first5la/status/390556944978964481"/>
    <hyperlink ref="V1098" r:id="rId1556" location="!/harderco/status/390520281686880256"/>
    <hyperlink ref="V1099" r:id="rId1557" location="!/first5la/status/390556944978964481"/>
    <hyperlink ref="V1100" r:id="rId1558" location="!/harderco/status/390520281686880256"/>
    <hyperlink ref="V1101" r:id="rId1559" location="!/harderco/status/390828632014602240"/>
    <hyperlink ref="V1102" r:id="rId1560" location="!/harderco/status/390831634595201025"/>
    <hyperlink ref="V1103" r:id="rId1561" location="!/harderco/status/390832664254873600"/>
    <hyperlink ref="V1104" r:id="rId1562" location="!/harderco/status/390901378971095040"/>
    <hyperlink ref="V1105" r:id="rId1563" location="!/_onedc/status/391660833811738624"/>
    <hyperlink ref="V1106" r:id="rId1564" location="!/allisontitcomb/status/391021344407957504"/>
    <hyperlink ref="V1107" r:id="rId1565" location="!/harderco/status/391020256610619392"/>
    <hyperlink ref="V1108" r:id="rId1566" location="!/jdeancoffey/status/390948741311918080"/>
    <hyperlink ref="V1109" r:id="rId1567" location="!/harderco/status/391031350649962496"/>
    <hyperlink ref="V1110" r:id="rId1568" location="!/harderco/status/391197956160102401"/>
    <hyperlink ref="V1111" r:id="rId1569" location="!/harderco/status/391197964649385985"/>
    <hyperlink ref="V1112" r:id="rId1570" location="!/lacarehealth/status/391260380606918657"/>
    <hyperlink ref="V1113" r:id="rId1571" location="!/harderco/status/391208489080872960"/>
    <hyperlink ref="V1114" r:id="rId1572" location="!/lacarehealth/status/391260380606918657"/>
    <hyperlink ref="V1115" r:id="rId1573" location="!/harderco/status/391208489080872960"/>
    <hyperlink ref="V1116" r:id="rId1574" location="!/calwellness/status/392401835190779904"/>
    <hyperlink ref="V1117" r:id="rId1575" location="!/harderco/status/391520517360214016"/>
    <hyperlink ref="V1118" r:id="rId1576" location="!/harderco/status/392671028587290626"/>
    <hyperlink ref="V1119" r:id="rId1577" location="!/allisontitcomb/status/391021344407957504"/>
    <hyperlink ref="V1120" r:id="rId1578" location="!/harderco/status/390598968729952257"/>
    <hyperlink ref="V1121" r:id="rId1579" location="!/harderco/status/390639274388750336"/>
    <hyperlink ref="V1122" r:id="rId1580" location="!/harderco/status/390865054532653057"/>
    <hyperlink ref="V1123" r:id="rId1581" location="!/harderco/status/390901378971095040"/>
    <hyperlink ref="V1124" r:id="rId1582" location="!/harderco/status/390916263385767936"/>
    <hyperlink ref="V1125" r:id="rId1583" location="!/harderco/status/391031350649962496"/>
    <hyperlink ref="V1126" r:id="rId1584" location="!/harderco/status/391161912861679616"/>
    <hyperlink ref="V1127" r:id="rId1585" location="!/harderco/status/391223523068608512"/>
    <hyperlink ref="V1128" r:id="rId1586" location="!/harderco/status/391263442688307200"/>
    <hyperlink ref="V1129" r:id="rId1587" location="!/harderco/status/391403790806441984"/>
    <hyperlink ref="V1130" r:id="rId1588" location="!/harderco/status/391595689710743552"/>
    <hyperlink ref="V1131" r:id="rId1589" location="!/harderco/status/392353545988878336"/>
    <hyperlink ref="V1132" r:id="rId1590" location="!/metisassociates/status/390833780920815616"/>
    <hyperlink ref="V1133" r:id="rId1591" location="!/metisassociates/status/391252785548623872"/>
    <hyperlink ref="V1134" r:id="rId1592" location="!/angelina_lop/status/391378537233776640"/>
    <hyperlink ref="V1135" r:id="rId1593" location="!/angelina_lop/status/390821001246048256"/>
    <hyperlink ref="V1136" r:id="rId1594" location="!/angelina_lop/status/390956706119049217"/>
    <hyperlink ref="V1137" r:id="rId1595" location="!/angelina_lop/status/391269386528755712"/>
    <hyperlink ref="V1138" r:id="rId1596" location="!/angelina_lop/status/392684760604364800"/>
    <hyperlink ref="V1139" r:id="rId1597" location="!/guerrillareads/status/390837495077695488"/>
    <hyperlink ref="V1140" r:id="rId1598" location="!/guerrillareads/status/390839183113068544"/>
    <hyperlink ref="V1141" r:id="rId1599" location="!/guerrillareads/status/392689724550176768"/>
    <hyperlink ref="V1142" r:id="rId1600" location="!/data2insight/status/391191445526568960"/>
    <hyperlink ref="V1143" r:id="rId1601" location="!/data2insight/status/391193824762277888"/>
    <hyperlink ref="V1144" r:id="rId1602" location="!/data2insight/status/391682406547460096"/>
    <hyperlink ref="V1145" r:id="rId1603" location="!/data2insight/status/391682518162083840"/>
    <hyperlink ref="V1146" r:id="rId1604" location="!/data2insight/status/391682425161801728"/>
    <hyperlink ref="V1147" r:id="rId1605" location="!/data2insight/status/391682536952569856"/>
    <hyperlink ref="V1148" r:id="rId1606" location="!/usefuleval/status/391194377537990656"/>
    <hyperlink ref="V1149" r:id="rId1607" location="!/allisontitcomb/status/391746334661050368"/>
    <hyperlink ref="V1150" r:id="rId1608" location="!/isaac_outcomes/status/390582392538546176"/>
    <hyperlink ref="V1151" r:id="rId1609" location="!/data2insight/status/390697299292483584"/>
    <hyperlink ref="V1152" r:id="rId1610" location="!/data2insight/status/390698227173171200"/>
    <hyperlink ref="V1153" r:id="rId1611" location="!/data2insight/status/390698302368661504"/>
    <hyperlink ref="V1154" r:id="rId1612" location="!/data2insight/status/390698353421737984"/>
    <hyperlink ref="V1155" r:id="rId1613" location="!/data2insight/status/390714045600632832"/>
    <hyperlink ref="V1156" r:id="rId1614" location="!/data2insight/status/390901374428651520"/>
    <hyperlink ref="V1157" r:id="rId1615" location="!/data2insight/status/390901835282010113"/>
    <hyperlink ref="V1158" r:id="rId1616" location="!/data2insight/status/391193171990155264"/>
    <hyperlink ref="V1159" r:id="rId1617" location="!/data2insight/status/391403905827229696"/>
    <hyperlink ref="V1160" r:id="rId1618" location="!/data2insight/status/391526911899627520"/>
    <hyperlink ref="V1161" r:id="rId1619" location="!/data2insight/status/391682333231026176"/>
    <hyperlink ref="V1162" r:id="rId1620" location="!/data2insight/status/391682377069916160"/>
    <hyperlink ref="V1163" r:id="rId1621" location="!/data2insight/status/391682385005539328"/>
    <hyperlink ref="V1164" r:id="rId1622" location="!/data2insight/status/391682391867416576"/>
    <hyperlink ref="V1165" r:id="rId1623" location="!/data2insight/status/391682419394621440"/>
    <hyperlink ref="V1166" r:id="rId1624" location="!/data2insight/status/391682430807339008"/>
    <hyperlink ref="V1167" r:id="rId1625" location="!/data2insight/status/391682440189992960"/>
    <hyperlink ref="V1168" r:id="rId1626" location="!/data2insight/status/391682447186087936"/>
    <hyperlink ref="V1169" r:id="rId1627" location="!/data2insight/status/391682452684816384"/>
    <hyperlink ref="V1170" r:id="rId1628" location="!/data2insight/status/391682459316015104"/>
    <hyperlink ref="V1171" r:id="rId1629" location="!/data2insight/status/391682465183825920"/>
    <hyperlink ref="V1172" r:id="rId1630" location="!/data2insight/status/391682466450518016"/>
    <hyperlink ref="V1173" r:id="rId1631" location="!/data2insight/status/391682478316216320"/>
    <hyperlink ref="V1174" r:id="rId1632" location="!/data2insight/status/391682485450727424"/>
    <hyperlink ref="V1175" r:id="rId1633" location="!/data2insight/status/391682486616739840"/>
    <hyperlink ref="V1176" r:id="rId1634" location="!/data2insight/status/391682491511480320"/>
    <hyperlink ref="V1177" r:id="rId1635" location="!/data2insight/status/391682504195047424"/>
    <hyperlink ref="V1178" r:id="rId1636" location="!/data2insight/status/391682531625803776"/>
    <hyperlink ref="V1179" r:id="rId1637" location="!/data2insight/status/391682543084642305"/>
    <hyperlink ref="V1180" r:id="rId1638" location="!/data2insight/status/391682549137022976"/>
    <hyperlink ref="V1181" r:id="rId1639" location="!/data2insight/status/391682555747237888"/>
    <hyperlink ref="V1182" r:id="rId1640" location="!/data2insight/status/391682561048846336"/>
    <hyperlink ref="V1183" r:id="rId1641" location="!/data2insight/status/391682567826833408"/>
    <hyperlink ref="V1184" r:id="rId1642" location="!/data2insight/status/391682592669696000"/>
    <hyperlink ref="V1185" r:id="rId1643" location="!/data2insight/status/392732893568442369"/>
    <hyperlink ref="V1186" r:id="rId1644" location="!/iangoldmansa/status/392739686994939904"/>
    <hyperlink ref="V1187" r:id="rId1645" location="!/leadershipera/status/392748829470363648"/>
    <hyperlink ref="V1188" r:id="rId1646" location="!/bettereval/status/390483133805494272"/>
    <hyperlink ref="V1189" r:id="rId1647" location="!/bettereval/status/391061504487096320"/>
    <hyperlink ref="V1190" r:id="rId1648" location="!/bettereval/status/391061504487096320"/>
    <hyperlink ref="V1191" r:id="rId1649" location="!/bettereval/status/391062532024070145"/>
    <hyperlink ref="V1192" r:id="rId1650" location="!/bettereval/status/391063552909250560"/>
    <hyperlink ref="V1193" r:id="rId1651" location="!/chiyanlam/status/391235514701189120"/>
    <hyperlink ref="V1194" r:id="rId1652" location="!/jpann/status/392758424829583360"/>
    <hyperlink ref="V1195" r:id="rId1653" location="!/nora_murphy/status/391379191368671233"/>
    <hyperlink ref="V1196" r:id="rId1654" location="!/jdeancoffey/status/390843866850803713"/>
    <hyperlink ref="V1197" r:id="rId1655" location="!/benbaumfalk/status/392115484427952128"/>
    <hyperlink ref="V1198" r:id="rId1656" location="!/innonet_eval/status/390843560179666944"/>
    <hyperlink ref="V1199" r:id="rId1657" location="!/nora_murphy/status/390841007690219521"/>
    <hyperlink ref="V1200" r:id="rId1658" location="!/nora_murphy/status/390841517038129152"/>
    <hyperlink ref="V1201" r:id="rId1659" location="!/nora_murphy/status/390842247555870720"/>
    <hyperlink ref="V1202" r:id="rId1660" location="!/nora_murphy/status/390843910769360896"/>
    <hyperlink ref="V1203" r:id="rId1661" location="!/nora_murphy/status/390889881838174208"/>
    <hyperlink ref="V1204" r:id="rId1662" location="!/nora_murphy/status/390911869684576256"/>
    <hyperlink ref="V1205" r:id="rId1663" location="!/nora_murphy/status/391161588277080064"/>
    <hyperlink ref="V1206" r:id="rId1664" location="!/nora_murphy/status/391166853650726912"/>
    <hyperlink ref="V1207" r:id="rId1665" location="!/nora_murphy/status/391217189195644928"/>
    <hyperlink ref="V1208" r:id="rId1666" location="!/nora_murphy/status/391597319361003521"/>
    <hyperlink ref="V1209" r:id="rId1667" location="!/nora_murphy/status/391597461770219520"/>
    <hyperlink ref="V1210" r:id="rId1668" location="!/nora_murphy/status/391597461770219520"/>
    <hyperlink ref="V1211" r:id="rId1669" location="!/nora_murphy/status/391735147110100992"/>
    <hyperlink ref="V1212" r:id="rId1670" location="!/nora_murphy/status/392115638379884544"/>
    <hyperlink ref="V1213" r:id="rId1671" location="!/nora_murphy/status/392400420355592192"/>
    <hyperlink ref="V1214" r:id="rId1672" location="!/sheilabrobinson/status/390856203410362368"/>
    <hyperlink ref="V1215" r:id="rId1673" location="!/nahsan209/status/390841855824658432"/>
    <hyperlink ref="V1216" r:id="rId1674" location="!/nahsan209/status/390939997311746048"/>
    <hyperlink ref="V1217" r:id="rId1675" location="!/nahsan209/status/390940218301231104"/>
    <hyperlink ref="V1218" r:id="rId1676" location="!/nahsan209/status/390834680036986880"/>
    <hyperlink ref="V1219" r:id="rId1677" location="!/nahsan209/status/390835669305548800"/>
    <hyperlink ref="V1220" r:id="rId1678" location="!/nahsan209/status/390836213625524224"/>
    <hyperlink ref="V1221" r:id="rId1679" location="!/nahsan209/status/390837087475220480"/>
    <hyperlink ref="V1222" r:id="rId1680" location="!/nahsan209/status/390838911410270208"/>
    <hyperlink ref="V1223" r:id="rId1681" location="!/nahsan209/status/390841807078457344"/>
    <hyperlink ref="V1224" r:id="rId1682" location="!/nahsan209/status/390868609871802368"/>
    <hyperlink ref="V1225" r:id="rId1683" location="!/nahsan209/status/390938767093026816"/>
    <hyperlink ref="V1226" r:id="rId1684" location="!/nahsan209/status/390940503295795200"/>
    <hyperlink ref="V1227" r:id="rId1685" location="!/nahsan209/status/390941182278123521"/>
    <hyperlink ref="V1228" r:id="rId1686" location="!/nahsan209/status/390941377841745920"/>
    <hyperlink ref="V1229" r:id="rId1687" location="!/nahsan209/status/391028343136862208"/>
    <hyperlink ref="V1230" r:id="rId1688" location="!/nahsan209/status/392415240647761920"/>
    <hyperlink ref="V1231" r:id="rId1689" location="!/nahsan209/status/392763538361438208"/>
    <hyperlink ref="V1232" r:id="rId1690" location="!/akanadavid/status/392769649454354433"/>
    <hyperlink ref="V1233" r:id="rId1691" location="!/abbyik/status/391614343567376384"/>
    <hyperlink ref="V1234" r:id="rId1692" location="!/abbyik/status/391616972108341249"/>
    <hyperlink ref="V1235" r:id="rId1693" location="!/jdeancoffey/status/392060956949217281"/>
    <hyperlink ref="V1236" r:id="rId1694" location="!/tomeval/status/391672234110369793"/>
    <hyperlink ref="V1237" r:id="rId1695" location="!/tomeval/status/391685252424687616"/>
    <hyperlink ref="V1238" r:id="rId1696" location="!/benbaumfalk/status/390517215382208512"/>
    <hyperlink ref="V1239" r:id="rId1697" location="!/benbaumfalk/status/390843567788130304"/>
    <hyperlink ref="V1240" r:id="rId1698" location="!/benbaumfalk/status/390851915107815424"/>
    <hyperlink ref="V1241" r:id="rId1699" location="!/benbaumfalk/status/391637885734354944"/>
    <hyperlink ref="V1242" r:id="rId1700" location="!/tomeval/status/392433351233007616"/>
    <hyperlink ref="V1243" r:id="rId1701" location="!/praxsozi/status/392826753678200832"/>
    <hyperlink ref="V1244" r:id="rId1702" location="!/hurhassnain/status/392909214215323648"/>
    <hyperlink ref="V1245" r:id="rId1703" location="!/adbevaluation/status/392916570185289728"/>
    <hyperlink ref="V1246" r:id="rId1704" location="!/alanahulme/status/391163898629328897"/>
    <hyperlink ref="V1247" r:id="rId1705" location="!/alanahulme/status/392963705681371136"/>
    <hyperlink ref="V1248" r:id="rId1706" location="!/evalcentral/status/390324858833211393"/>
    <hyperlink ref="V1249" r:id="rId1707" location="!/evalcentral/status/391048648286420992"/>
    <hyperlink ref="V1250" r:id="rId1708" location="!/allisontitcomb/status/391587997185232896"/>
    <hyperlink ref="V1251" r:id="rId1709" location="!/clear_la/status/391058616578347008"/>
    <hyperlink ref="V1252" r:id="rId1710" location="!/clear_la/status/390481986415915009"/>
    <hyperlink ref="V1253" r:id="rId1711" location="!/clear_la/status/391561428949147649"/>
    <hyperlink ref="V1254" r:id="rId1712" location="!/clear_la/status/391561428949147649"/>
    <hyperlink ref="V1255" r:id="rId1713" location="!/clear_la/status/391774743113646080"/>
    <hyperlink ref="V1256" r:id="rId1714" location="!/clear_la/status/392980384213762049"/>
    <hyperlink ref="V1257" r:id="rId1715" location="!/jennzawacki/status/393008956869992448"/>
    <hyperlink ref="V1258" r:id="rId1716" location="!/jennzawacki/status/393008956869992448"/>
    <hyperlink ref="V1259" r:id="rId1717" location="!/jfcsboston/status/391172612237561856"/>
    <hyperlink ref="V1260" r:id="rId1718" location="!/jfcsboston/status/391172612237561856"/>
    <hyperlink ref="V1261" r:id="rId1719" location="!/laurabeals/status/391172397656989696"/>
    <hyperlink ref="V1262" r:id="rId1720" location="!/liveworkthrive/status/391267111504728064"/>
    <hyperlink ref="V1263" r:id="rId1721" location="!/laurabeals/status/391172397656989696"/>
    <hyperlink ref="V1264" r:id="rId1722" location="!/taniajarosewich/status/390592265472983040"/>
    <hyperlink ref="V1265" r:id="rId1723" location="!/taniajarosewich/status/390592265472983040"/>
    <hyperlink ref="V1266" r:id="rId1724" location="!/laurabeals/status/391193866571087874"/>
    <hyperlink ref="V1267" r:id="rId1725" location="!/abmakulec/status/390543249963642881"/>
    <hyperlink ref="V1268" r:id="rId1726" location="!/abmakulec/status/390666548181860352"/>
    <hyperlink ref="V1269" r:id="rId1727" location="!/abmakulec/status/392266257661460480"/>
    <hyperlink ref="V1270" r:id="rId1728" location="!/abmakulec/status/392321441217388545"/>
    <hyperlink ref="V1271" r:id="rId1729" location="!/jsihealth/status/390449649242607616"/>
    <hyperlink ref="V1272" r:id="rId1730" location="!/jsihealth/status/390476349204615168"/>
    <hyperlink ref="V1273" r:id="rId1731" location="!/jsihealth/status/390490071100837889"/>
    <hyperlink ref="V1274" r:id="rId1732" location="!/jsihealth/status/390821495892869121"/>
    <hyperlink ref="V1275" r:id="rId1733" location="!/jsihealth/status/390842318175358977"/>
    <hyperlink ref="V1276" r:id="rId1734" location="!/jsihealth/status/390873830811791360"/>
    <hyperlink ref="V1277" r:id="rId1735" location="!/jsihealth/status/390876250006650880"/>
    <hyperlink ref="V1278" r:id="rId1736" location="!/jsihealth/status/391206149980430336"/>
    <hyperlink ref="V1279" r:id="rId1737" location="!/jsihealth/status/391264970417393664"/>
    <hyperlink ref="V1280" r:id="rId1738" location="!/jsihealth/status/391356941647482880"/>
    <hyperlink ref="V1281" r:id="rId1739" location="!/jsihealth/status/391595993931997184"/>
    <hyperlink ref="V1282" r:id="rId1740" location="!/jsihealth/status/392281106089009152"/>
    <hyperlink ref="V1283" r:id="rId1741" location="!/jsihealth/status/392321134471151616"/>
    <hyperlink ref="V1284" r:id="rId1742" location="!/isaac_outcomes/status/392621263979819008"/>
    <hyperlink ref="V1285" r:id="rId1743" location="!/laurabeals/status/392635969050271744"/>
    <hyperlink ref="V1286" r:id="rId1744" location="!/laurabeals/status/390485004410949632"/>
    <hyperlink ref="V1287" r:id="rId1745" location="!/laurabeals/status/390799472902819841"/>
    <hyperlink ref="V1288" r:id="rId1746" location="!/laurabeals/status/391185970487652354"/>
    <hyperlink ref="V1289" r:id="rId1747" location="!/laurabeals/status/391212207482347520"/>
    <hyperlink ref="V1290" r:id="rId1748" location="!/laurabeals/status/391325076391350273"/>
    <hyperlink ref="V1291" r:id="rId1749" location="!/laurabeals/status/391630115094167553"/>
    <hyperlink ref="V1292" r:id="rId1750" location="!/laurabeals/status/391634495377768449"/>
    <hyperlink ref="V1293" r:id="rId1751" location="!/laurabeals/status/391634495377768449"/>
    <hyperlink ref="V1294" r:id="rId1752" location="!/laurabeals/status/392280520622477313"/>
    <hyperlink ref="V1295" r:id="rId1753" location="!/laurabeals/status/392314817853526016"/>
    <hyperlink ref="V1296" r:id="rId1754" location="!/laurabeals/status/392383908698148864"/>
    <hyperlink ref="V1297" r:id="rId1755" location="!/laurabeals/status/393046767417450496"/>
    <hyperlink ref="V1298" r:id="rId1756" location="!/laurabeals/status/393046767417450496"/>
    <hyperlink ref="V1299" r:id="rId1757" location="!/sage_methods/status/390493395728482305"/>
    <hyperlink ref="V1300" r:id="rId1758" location="!/sage_methods/status/390561705488826368"/>
    <hyperlink ref="V1301" r:id="rId1759" location="!/sage_methods/status/390619910055157760"/>
    <hyperlink ref="V1302" r:id="rId1760" location="!/sage_methods/status/390623106945273856"/>
    <hyperlink ref="V1303" r:id="rId1761" location="!/sage_methods/status/390870738896695296"/>
    <hyperlink ref="V1304" r:id="rId1762" location="!/sage_methods/status/390924094012932096"/>
    <hyperlink ref="V1305" r:id="rId1763" location="!/sage_methods/status/391202963341205504"/>
    <hyperlink ref="V1306" r:id="rId1764" location="!/sage_methods/status/391263215570944000"/>
    <hyperlink ref="V1307" r:id="rId1765" location="!/sage_methods/status/391550082686144512"/>
    <hyperlink ref="V1308" r:id="rId1766" location="!/txtpablo/status/390623787349458944"/>
    <hyperlink ref="V1309" r:id="rId1767" location="!/ejanedavidson/status/391616878876962816"/>
    <hyperlink ref="V1310" r:id="rId1768" location="!/evalu8r/status/390653065344602112"/>
    <hyperlink ref="V1311" r:id="rId1769" location="!/evalu8r/status/391007470229143552"/>
    <hyperlink ref="V1312" r:id="rId1770" location="!/john_gargani/status/390581883853340672"/>
    <hyperlink ref="V1313" r:id="rId1771" location="!/john_gargani/status/390581883853340672"/>
    <hyperlink ref="V1314" r:id="rId1772" location="!/evaluationmaven/status/390556349371019264"/>
    <hyperlink ref="V1315" r:id="rId1773" location="!/evaluationmaven/status/390568428010233856"/>
    <hyperlink ref="V1316" r:id="rId1774" location="!/txtpablo/status/391003179934298113"/>
    <hyperlink ref="V1317" r:id="rId1775" location="!/ejanedavidson/status/390561810036064256"/>
    <hyperlink ref="V1318" r:id="rId1776" location="!/ejanedavidson/status/390576551219437568"/>
    <hyperlink ref="V1319" r:id="rId1777" location="!/ejanedavidson/status/390920549771128832"/>
    <hyperlink ref="V1320" r:id="rId1778" location="!/ejanedavidson/status/390922994123436032"/>
    <hyperlink ref="V1321" r:id="rId1779" location="!/jdeancoffey/status/391015045486108672"/>
    <hyperlink ref="V1322" r:id="rId1780" location="!/allisontitcomb/status/392021932037513216"/>
    <hyperlink ref="V1323" r:id="rId1781" location="!/evalu8r/status/391030068719648768"/>
    <hyperlink ref="V1324" r:id="rId1782" location="!/usefuleval/status/390568414072569857"/>
    <hyperlink ref="V1325" r:id="rId1783" location="!/viaevaluation/status/390806226990534656"/>
    <hyperlink ref="V1326" r:id="rId1784" location="!/viaevaluation/status/390838009912123392"/>
    <hyperlink ref="V1327" r:id="rId1785" location="!/viaevaluation/status/390910481009217537"/>
    <hyperlink ref="V1328" r:id="rId1786" location="!/viaevaluation/status/390919089654624256"/>
    <hyperlink ref="V1329" r:id="rId1787" location="!/viaevaluation/status/391189808112209920"/>
    <hyperlink ref="V1330" r:id="rId1788" location="!/viaevaluation/status/391308028613763072"/>
    <hyperlink ref="V1331" r:id="rId1789" location="!/viaevaluation/status/391310538502074369"/>
    <hyperlink ref="V1332" r:id="rId1790" location="!/viaevaluation/status/391390691362082816"/>
    <hyperlink ref="V1333" r:id="rId1791" location="!/viaevaluation/status/391579839830163458"/>
    <hyperlink ref="V1334" r:id="rId1792" location="!/viaevaluation/status/391609598249287680"/>
    <hyperlink ref="V1335" r:id="rId1793" location="!/viaevaluation/status/391715761971949568"/>
    <hyperlink ref="V1336" r:id="rId1794" location="!/innonet_eval/status/391617018023411712"/>
    <hyperlink ref="V1337" r:id="rId1795" location="!/evalu8r/status/391590754638127104"/>
    <hyperlink ref="V1338" r:id="rId1796" location="!/arnicas/status/393049676099768320"/>
    <hyperlink ref="V1339" r:id="rId1797" location="!/arnicas/status/393049676099768320"/>
    <hyperlink ref="V1340" r:id="rId1798" location="!/indigo_queendom/status/390480230751961088"/>
    <hyperlink ref="V1341" r:id="rId1799" location="!/indigo_queendom/status/390540228601315328"/>
    <hyperlink ref="V1342" r:id="rId1800" location="!/indigo_queendom/status/390865818067935232"/>
    <hyperlink ref="V1343" r:id="rId1801" location="!/indigo_queendom/status/390953334523559936"/>
    <hyperlink ref="V1344" r:id="rId1802" location="!/indigo_queendom/status/390967416475627521"/>
    <hyperlink ref="V1345" r:id="rId1803" location="!/indigo_queendom/status/391006629829025792"/>
    <hyperlink ref="V1346" r:id="rId1804" location="!/indigo_queendom/status/391007176963411968"/>
    <hyperlink ref="V1347" r:id="rId1805" location="!/indigo_queendom/status/391007176963411968"/>
    <hyperlink ref="V1348" r:id="rId1806" location="!/indigo_queendom/status/391007176963411968"/>
    <hyperlink ref="V1349" r:id="rId1807" location="!/indigo_queendom/status/391007176963411968"/>
    <hyperlink ref="V1350" r:id="rId1808" location="!/indigo_queendom/status/391021895430467584"/>
    <hyperlink ref="V1351" r:id="rId1809" location="!/indigo_queendom/status/391203377394499584"/>
    <hyperlink ref="V1352" r:id="rId1810" location="!/indigo_queendom/status/391203624262832128"/>
    <hyperlink ref="V1353" r:id="rId1811" location="!/indigo_queendom/status/391204463069134848"/>
    <hyperlink ref="V1354" r:id="rId1812" location="!/indigo_queendom/status/391304647631450112"/>
    <hyperlink ref="V1355" r:id="rId1813" location="!/indigo_queendom/status/391313107429371904"/>
    <hyperlink ref="V1356" r:id="rId1814" location="!/indigo_queendom/status/391328084311683072"/>
    <hyperlink ref="V1357" r:id="rId1815" location="!/indigo_queendom/status/391575075352494080"/>
    <hyperlink ref="V1358" r:id="rId1816" location="!/indigo_queendom/status/391608089625260032"/>
    <hyperlink ref="V1359" r:id="rId1817" location="!/indigo_queendom/status/391616187828043776"/>
    <hyperlink ref="V1360" r:id="rId1818" location="!/indigo_queendom/status/391616187828043776"/>
    <hyperlink ref="V1361" r:id="rId1819" location="!/indigo_queendom/status/391626291348525056"/>
    <hyperlink ref="V1362" r:id="rId1820" location="!/indigo_queendom/status/391626291348525056"/>
    <hyperlink ref="V1363" r:id="rId1821" location="!/indigo_queendom/status/391632016334401536"/>
    <hyperlink ref="V1364" r:id="rId1822" location="!/indigo_queendom/status/391637594007949313"/>
    <hyperlink ref="V1365" r:id="rId1823" location="!/indigo_queendom/status/391660507100610561"/>
    <hyperlink ref="V1366" r:id="rId1824" location="!/indigo_queendom/status/391661389930307584"/>
    <hyperlink ref="V1367" r:id="rId1825" location="!/evalviny/status/390878826802475008"/>
    <hyperlink ref="V1368" r:id="rId1826" location="!/meowtree/status/390561700283699200"/>
    <hyperlink ref="V1369" r:id="rId1827" location="!/meowtree/status/390584308412325888"/>
    <hyperlink ref="V1370" r:id="rId1828" location="!/meowtree/status/390584798169022464"/>
    <hyperlink ref="V1371" r:id="rId1829" location="!/meowtree/status/390587135503663104"/>
    <hyperlink ref="V1372" r:id="rId1830" location="!/meowtree/status/390594429960339456"/>
    <hyperlink ref="V1373" r:id="rId1831" location="!/meowtree/status/390840178652491776"/>
    <hyperlink ref="V1374" r:id="rId1832" location="!/meowtree/status/390841550592569345"/>
    <hyperlink ref="V1375" r:id="rId1833" location="!/meowtree/status/390842226160730112"/>
    <hyperlink ref="V1376" r:id="rId1834" location="!/meowtree/status/390843597932986368"/>
    <hyperlink ref="V1377" r:id="rId1835" location="!/meowtree/status/390844688405897217"/>
    <hyperlink ref="V1378" r:id="rId1836" location="!/meowtree/status/390845216879808512"/>
    <hyperlink ref="V1379" r:id="rId1837" location="!/meowtree/status/390845741218168833"/>
    <hyperlink ref="V1380" r:id="rId1838" location="!/meowtree/status/390846282602151936"/>
    <hyperlink ref="V1381" r:id="rId1839" location="!/meowtree/status/390847288970858496"/>
    <hyperlink ref="V1382" r:id="rId1840" location="!/meowtree/status/390847608031576064"/>
    <hyperlink ref="V1383" r:id="rId1841" location="!/meowtree/status/390848056390074368"/>
    <hyperlink ref="V1384" r:id="rId1842" location="!/meowtree/status/390848646641909761"/>
    <hyperlink ref="V1385" r:id="rId1843" location="!/meowtree/status/390849439294058496"/>
    <hyperlink ref="V1386" r:id="rId1844" location="!/meowtree/status/390849705556844544"/>
    <hyperlink ref="V1387" r:id="rId1845" location="!/meowtree/status/390851813236547584"/>
    <hyperlink ref="V1388" r:id="rId1846" location="!/meowtree/status/390852580982931456"/>
    <hyperlink ref="V1389" r:id="rId1847" location="!/mcdapper/status/390870745418842112"/>
    <hyperlink ref="V1390" r:id="rId1848" location="!/ejanedavidson/status/390577630531289088"/>
    <hyperlink ref="V1391" r:id="rId1849" location="!/abmakulec/status/391192020871417857"/>
    <hyperlink ref="V1392" r:id="rId1850" location="!/evalviny/status/390879049780043777"/>
    <hyperlink ref="V1393" r:id="rId1851" location="!/evalviny/status/390879049780043777"/>
    <hyperlink ref="V1394" r:id="rId1852" location="!/arthurlupia/status/390872030767112192"/>
    <hyperlink ref="V1395" r:id="rId1853" location="!/ejanedavidson/status/390923658899640320"/>
    <hyperlink ref="V1396" r:id="rId1854" location="!/allisontitcomb/status/390872224913432576"/>
    <hyperlink ref="V1397" r:id="rId1855" location="!/tomeval/status/392433351233007616"/>
    <hyperlink ref="V1398" r:id="rId1856" location="!/evalviny/status/391033545088856064"/>
    <hyperlink ref="V1399" r:id="rId1857" location="!/txtpablo/status/390487027520901120"/>
    <hyperlink ref="V1400" r:id="rId1858" location="!/txtpablo/status/390487027520901120"/>
    <hyperlink ref="V1401" r:id="rId1859" location="!/txtpablo/status/390487252654374913"/>
    <hyperlink ref="V1402" r:id="rId1860" location="!/txtpablo/status/390488646375473152"/>
    <hyperlink ref="V1403" r:id="rId1861" location="!/txtpablo/status/390624219220172800"/>
    <hyperlink ref="V1404" r:id="rId1862" location="!/txtpablo/status/390789493093302272"/>
    <hyperlink ref="V1405" r:id="rId1863" location="!/txtpablo/status/390840163922116608"/>
    <hyperlink ref="V1406" r:id="rId1864" location="!/txtpablo/status/390840163922116608"/>
    <hyperlink ref="V1407" r:id="rId1865" location="!/txtpablo/status/390840428838543360"/>
    <hyperlink ref="V1408" r:id="rId1866" location="!/txtpablo/status/390840713623379968"/>
    <hyperlink ref="V1409" r:id="rId1867" location="!/txtpablo/status/391001636212318209"/>
    <hyperlink ref="V1410" r:id="rId1868" location="!/txtpablo/status/391001636212318209"/>
    <hyperlink ref="V1411" r:id="rId1869" location="!/txtpablo/status/391001636212318209"/>
    <hyperlink ref="V1412" r:id="rId1870" location="!/txtpablo/status/391003179934298113"/>
    <hyperlink ref="V1413" r:id="rId1871" location="!/txtpablo/status/391144926307962880"/>
    <hyperlink ref="V1414" r:id="rId1872" location="!/txtpablo/status/391228177361948672"/>
    <hyperlink ref="V1415" r:id="rId1873" location="!/txtpablo/status/391228177361948672"/>
    <hyperlink ref="V1416" r:id="rId1874" location="!/txtpablo/status/391578436852256768"/>
    <hyperlink ref="V1417" r:id="rId1875" location="!/txtpablo/status/391702433694363648"/>
    <hyperlink ref="V1418" r:id="rId1876" location="!/ejanedavidson/status/391871133705711616"/>
    <hyperlink ref="V1419" r:id="rId1877" location="!/chiyanlam/status/391761419307614208"/>
    <hyperlink ref="V1420" r:id="rId1878" location="!/jdeancoffey/status/391015045486108672"/>
    <hyperlink ref="V1421" r:id="rId1879" location="!/allisontitcomb/status/391228264813174784"/>
    <hyperlink ref="V1422" r:id="rId1880" location="!/evalviny/status/393051539180232704"/>
    <hyperlink ref="V1423" r:id="rId1881" location="!/evalviny/status/390878140396236800"/>
    <hyperlink ref="V1424" r:id="rId1882" location="!/evalviny/status/390878140396236800"/>
    <hyperlink ref="V1425" r:id="rId1883" location="!/evalviny/status/390878178140778496"/>
    <hyperlink ref="V1426" r:id="rId1884" location="!/evalviny/status/390878826802475008"/>
    <hyperlink ref="V1427" r:id="rId1885" location="!/evalviny/status/391033545088856064"/>
    <hyperlink ref="V1428" r:id="rId1886" location="!/usefuleval/status/390570584469692416"/>
    <hyperlink ref="V1429" r:id="rId1887" location="!/usefuleval/status/390572009916485633"/>
    <hyperlink ref="V1430" r:id="rId1888" location="!/usefuleval/status/390888106003808256"/>
    <hyperlink ref="V1431" r:id="rId1889" location="!/usefuleval/status/391160456716763136"/>
    <hyperlink ref="V1432" r:id="rId1890" location="!/usefuleval/status/391193241741459458"/>
    <hyperlink ref="V1433" r:id="rId1891" location="!/usefuleval/status/391271263005855744"/>
    <hyperlink ref="V1434" r:id="rId1892" location="!/usefuleval/status/391525272824344576"/>
    <hyperlink ref="V1435" r:id="rId1893" location="!/refocusinstitut/status/390890171329433600"/>
    <hyperlink ref="V1436" r:id="rId1894" location="!/innonet_eval/status/390890020107988993"/>
    <hyperlink ref="V1437" r:id="rId1895" location="!/isaac_outcomes/status/390894331353370624"/>
    <hyperlink ref="V1438" r:id="rId1896" location="!/clysy/status/390575738912796672"/>
    <hyperlink ref="V1439" r:id="rId1897" location="!/jessachandler/status/392987831158980608"/>
    <hyperlink ref="V1440" r:id="rId1898" location="!/evalu8r/status/392996461064880131"/>
    <hyperlink ref="V1441" r:id="rId1899" location="!/clysy/status/392995114706280448"/>
    <hyperlink ref="V1442" r:id="rId1900" location="!/albertocairo/status/393049443819212801"/>
    <hyperlink ref="V1443" r:id="rId1901" location="!/clysy/status/393054727468228608"/>
    <hyperlink ref="V1444" r:id="rId1902" location="!/gschiche/status/390465295997227009"/>
    <hyperlink ref="V1445" r:id="rId1903" location="!/gschiche/status/390471905708609536"/>
    <hyperlink ref="V1446" r:id="rId1904" location="!/gschiche/status/390504312620974080"/>
    <hyperlink ref="V1447" r:id="rId1905" location="!/gschiche/status/390505368436342784"/>
    <hyperlink ref="V1448" r:id="rId1906" location="!/kayebear/status/390510114656231424"/>
    <hyperlink ref="V1449" r:id="rId1907" location="!/cnoeone/status/390511313031811072"/>
    <hyperlink ref="V1450" r:id="rId1908" location="!/sheilabrobinson/status/390524247443263488"/>
    <hyperlink ref="V1451" r:id="rId1909" location="!/isaac_outcomes/status/390506291103535104"/>
    <hyperlink ref="V1452" r:id="rId1910" location="!/leumeni/status/390546018825420800"/>
    <hyperlink ref="V1453" r:id="rId1911" location="!/leumeni/status/390546189919457280"/>
    <hyperlink ref="V1454" r:id="rId1912" location="!/aeaweb/status/390474072540606465"/>
    <hyperlink ref="V1455" r:id="rId1913" location="!/carsonresearch/status/390548040462790656"/>
    <hyperlink ref="V1456" r:id="rId1914" location="!/carsonresearch/status/390582865957634048"/>
    <hyperlink ref="V1457" r:id="rId1915" location="!/ejanedavidson/status/391871133705711616"/>
    <hyperlink ref="V1458" r:id="rId1916" location="!/chiyanlam/status/390317604000530432"/>
    <hyperlink ref="V1459" r:id="rId1917" location="!/chiyanlam/status/390320021022703616"/>
    <hyperlink ref="V1460" r:id="rId1918" location="!/chiyanlam/status/390821886667390976"/>
    <hyperlink ref="V1461" r:id="rId1919" location="!/chiyanlam/status/391039344737136640"/>
    <hyperlink ref="V1462" r:id="rId1920" location="!/chiyanlam/status/391286331026178049"/>
    <hyperlink ref="V1463" r:id="rId1921" location="!/chiyanlam/status/391287226895982593"/>
    <hyperlink ref="V1464" r:id="rId1922" location="!/chiyanlam/status/392045188803469312"/>
    <hyperlink ref="V1465" r:id="rId1923" location="!/aeaweb/status/390550526632685568"/>
    <hyperlink ref="V1466" r:id="rId1924" location="!/cnoeone/status/390443429769248768"/>
    <hyperlink ref="V1467" r:id="rId1925" location="!/cnoeone/status/390471536278523904"/>
    <hyperlink ref="V1468" r:id="rId1926" location="!/cnoeone/status/390472396320550912"/>
    <hyperlink ref="V1469" r:id="rId1927" location="!/cnoeone/status/390511313031811072"/>
    <hyperlink ref="V1470" r:id="rId1928" location="!/cnoeone/status/390511662648029184"/>
    <hyperlink ref="V1471" r:id="rId1929" location="!/cnoeone/status/390512961863045120"/>
    <hyperlink ref="V1472" r:id="rId1930" location="!/cnoeone/status/390521387246706688"/>
    <hyperlink ref="V1473" r:id="rId1931" location="!/cnoeone/status/390555368432349184"/>
    <hyperlink ref="V1474" r:id="rId1932" location="!/cnoeone/status/390593445724966912"/>
    <hyperlink ref="V1475" r:id="rId1933" location="!/cnoeone/status/390594256412635136"/>
    <hyperlink ref="V1476" r:id="rId1934" location="!/cnoeone/status/390686513694277632"/>
    <hyperlink ref="V1477" r:id="rId1935" location="!/cnoeone/status/390798895452024832"/>
    <hyperlink ref="V1478" r:id="rId1936" location="!/cnoeone/status/390800903282130944"/>
    <hyperlink ref="V1479" r:id="rId1937" location="!/cnoeone/status/390801652124745728"/>
    <hyperlink ref="V1480" r:id="rId1938" location="!/cnoeone/status/390803065458397185"/>
    <hyperlink ref="V1481" r:id="rId1939" location="!/cnoeone/status/390805667625566208"/>
    <hyperlink ref="V1482" r:id="rId1940" location="!/cnoeone/status/390821230783528960"/>
    <hyperlink ref="V1483" r:id="rId1941" location="!/cnoeone/status/390825350890270720"/>
    <hyperlink ref="V1484" r:id="rId1942" location="!/cnoeone/status/390896355092492288"/>
    <hyperlink ref="V1485" r:id="rId1943" location="!/cnoeone/status/390900458229100545"/>
    <hyperlink ref="V1486" r:id="rId1944" location="!/cnoeone/status/390967940734267393"/>
    <hyperlink ref="V1487" r:id="rId1945" location="!/cnoeone/status/390967940734267393"/>
    <hyperlink ref="V1488" r:id="rId1946" location="!/cnoeone/status/390984499657732096"/>
    <hyperlink ref="V1489" r:id="rId1947" location="!/cnoeone/status/391219593857236992"/>
    <hyperlink ref="V1490" r:id="rId1948" location="!/cnoeone/status/391219690200375296"/>
    <hyperlink ref="V1491" r:id="rId1949" location="!/cnoeone/status/391227934121660416"/>
    <hyperlink ref="V1492" r:id="rId1950" location="!/cnoeone/status/391403349507334144"/>
    <hyperlink ref="V1493" r:id="rId1951" location="!/cnoeone/status/391549622248046592"/>
    <hyperlink ref="V1494" r:id="rId1952" location="!/cnoeone/status/391550152823300096"/>
    <hyperlink ref="V1495" r:id="rId1953" location="!/cnoeone/status/391555492994371584"/>
    <hyperlink ref="V1496" r:id="rId1954" location="!/cnoeone/status/391564311287840768"/>
    <hyperlink ref="V1497" r:id="rId1955" location="!/cnoeone/status/391585725990580224"/>
    <hyperlink ref="V1498" r:id="rId1956" location="!/cnoeone/status/391586236231847936"/>
    <hyperlink ref="V1499" r:id="rId1957" location="!/cnoeone/status/391660874743959552"/>
    <hyperlink ref="V1500" r:id="rId1958" location="!/cnoeone/status/391660932075888640"/>
    <hyperlink ref="V1501" r:id="rId1959" location="!/aeaweb/status/390826373876834304"/>
    <hyperlink ref="V1502" r:id="rId1960" location="!/evaluationmaven/status/390531479291564033"/>
    <hyperlink ref="V1503" r:id="rId1961" location="!/evaluationmaven/status/390568428010233856"/>
    <hyperlink ref="V1504" r:id="rId1962" location="!/evaluationmaven/status/390785473700196353"/>
    <hyperlink ref="V1505" r:id="rId1963" location="!/evaluationmaven/status/390788962987827200"/>
    <hyperlink ref="V1506" r:id="rId1964" location="!/evaluationmaven/status/390802040907386880"/>
    <hyperlink ref="V1507" r:id="rId1965" location="!/evaluationmaven/status/390850552814645249"/>
    <hyperlink ref="V1508" r:id="rId1966" location="!/evaluationmaven/status/390859118229348352"/>
    <hyperlink ref="V1509" r:id="rId1967" location="!/evaluationmaven/status/390878192174899201"/>
    <hyperlink ref="V1510" r:id="rId1968" location="!/evaluationmaven/status/390976222031003648"/>
    <hyperlink ref="V1511" r:id="rId1969" location="!/evaluationmaven/status/391519562329776128"/>
    <hyperlink ref="V1512" r:id="rId1970" location="!/ejanedavidson/status/390561810036064256"/>
    <hyperlink ref="V1513" r:id="rId1971" location="!/ejanedavidson/status/390576551219437568"/>
    <hyperlink ref="V1514" r:id="rId1972" location="!/ejanedavidson/status/390903497140736000"/>
    <hyperlink ref="V1515" r:id="rId1973" location="!/ejanedavidson/status/391920633837125632"/>
    <hyperlink ref="V1516" r:id="rId1974" location="!/allisontitcomb/status/391745841184382976"/>
    <hyperlink ref="V1517" r:id="rId1975" location="!/sheilabrobinson/status/390537014564909056"/>
    <hyperlink ref="V1518" r:id="rId1976" location="!/aeaweb/status/390826876379607040"/>
    <hyperlink ref="V1519" r:id="rId1977" location="!/kayebear/status/390577515838062592"/>
    <hyperlink ref="V1520" r:id="rId1978" location="!/carsonresearch/status/390966481057746944"/>
    <hyperlink ref="V1521" r:id="rId1979" location="!/stuarthenderon/status/391628307214516224"/>
    <hyperlink ref="V1522" r:id="rId1980" location="!/refocusinstitut/status/390563469533413376"/>
    <hyperlink ref="V1523" r:id="rId1981" location="!/ejanedavidson/status/391616878876962816"/>
    <hyperlink ref="V1524" r:id="rId1982" location="!/allisontitcomb/status/391587732784693248"/>
    <hyperlink ref="V1525" r:id="rId1983" location="!/allisontitcomb/status/391745841184382976"/>
    <hyperlink ref="V1526" r:id="rId1984" location="!/allisontitcomb/status/392016341416148992"/>
    <hyperlink ref="V1527" r:id="rId1985" location="!/allisontitcomb/status/392021932037513216"/>
    <hyperlink ref="V1528" r:id="rId1986" location="!/sheilabrobinson/status/390600599861211136"/>
    <hyperlink ref="V1529" r:id="rId1987" location="!/sheilabrobinson/status/390600934340173824"/>
    <hyperlink ref="V1530" r:id="rId1988" location="!/sheilabrobinson/status/390601436566155265"/>
    <hyperlink ref="V1531" r:id="rId1989" location="!/sheilabrobinson/status/390930446529597440"/>
    <hyperlink ref="V1532" r:id="rId1990" location="!/sheilabrobinson/status/391379781864157185"/>
    <hyperlink ref="V1533" r:id="rId1991" location="!/evalu8r/status/390852334227816449"/>
    <hyperlink ref="V1534" r:id="rId1992" location="!/evalu8r/status/390856457266397184"/>
    <hyperlink ref="V1535" r:id="rId1993" location="!/evalu8r/status/390981513871130625"/>
    <hyperlink ref="V1536" r:id="rId1994" location="!/evalu8r/status/391269758408351744"/>
    <hyperlink ref="V1537" r:id="rId1995" location="!/evalu8r/status/391542000279093248"/>
    <hyperlink ref="V1538" r:id="rId1996" location="!/evalu8r/status/391590754638127104"/>
    <hyperlink ref="V1539" r:id="rId1997" location="!/evalu8r/status/391977443349004289"/>
    <hyperlink ref="V1540" r:id="rId1998" location="!/evalu8r/status/392398640259825665"/>
    <hyperlink ref="V1541" r:id="rId1999" location="!/evalu8r/status/392809363309481984"/>
    <hyperlink ref="V1542" r:id="rId2000" location="!/evalu8r/status/392996461064880131"/>
    <hyperlink ref="V1543" r:id="rId2001" location="!/evalu8r/status/393048967497265152"/>
    <hyperlink ref="V1544" r:id="rId2002" location="!/evalu8r/status/393049332481404929"/>
    <hyperlink ref="V1545" r:id="rId2003" location="!/clysy/status/393054727468228608"/>
    <hyperlink ref="V1546" r:id="rId2004" location="!/annkemery/status/390596286715793408"/>
    <hyperlink ref="V1547" r:id="rId2005" location="!/evaluationdiva/status/390598242612031488"/>
    <hyperlink ref="V1548" r:id="rId2006" location="!/evaluationdiva/status/390627925420412928"/>
    <hyperlink ref="V1549" r:id="rId2007" location="!/evaluationdiva/status/390866478096207874"/>
    <hyperlink ref="V1550" r:id="rId2008" location="!/evaluationdiva/status/390947774667427840"/>
    <hyperlink ref="V1551" r:id="rId2009" location="!/evaluationdiva/status/391223762949267456"/>
    <hyperlink ref="V1552" r:id="rId2010" location="!/evaluationdiva/status/391504513246695425"/>
    <hyperlink ref="V1553" r:id="rId2011" location="!/evaluationdiva/status/391997570597523456"/>
    <hyperlink ref="V1554" r:id="rId2012" location="!/annkemery/status/390690763971252224"/>
    <hyperlink ref="V1555" r:id="rId2013" location="!/exposyourmuseum/status/390559301053734912"/>
    <hyperlink ref="V1556" r:id="rId2014" location="!/exposyourmuseum/status/390567877683994624"/>
    <hyperlink ref="V1557" r:id="rId2015" location="!/exposyourmuseum/status/390569048704311296"/>
    <hyperlink ref="V1558" r:id="rId2016" location="!/exposyourmuseum/status/390569048704311296"/>
    <hyperlink ref="V1559" r:id="rId2017" location="!/exposyourmuseum/status/391173465669378048"/>
    <hyperlink ref="V1560" r:id="rId2018" location="!/exposyourmuseum/status/391177151938318336"/>
    <hyperlink ref="V1561" r:id="rId2019" location="!/exposyourmuseum/status/391205312969338880"/>
    <hyperlink ref="V1562" r:id="rId2020" location="!/exposyourmuseum/status/391205312969338880"/>
    <hyperlink ref="V1563" r:id="rId2021" location="!/refocusinstitut/status/390568465477931008"/>
    <hyperlink ref="V1564" r:id="rId2022" location="!/annkemery/status/390690849526657024"/>
    <hyperlink ref="V1565" r:id="rId2023" location="!/kayebear/status/390446345758466048"/>
    <hyperlink ref="V1566" r:id="rId2024" location="!/kayebear/status/390447034626768897"/>
    <hyperlink ref="V1567" r:id="rId2025" location="!/kayebear/status/390466196417826816"/>
    <hyperlink ref="V1568" r:id="rId2026" location="!/kayebear/status/390484640487997440"/>
    <hyperlink ref="V1569" r:id="rId2027" location="!/kayebear/status/390484725095485440"/>
    <hyperlink ref="V1570" r:id="rId2028" location="!/kayebear/status/390484725095485440"/>
    <hyperlink ref="V1571" r:id="rId2029" location="!/kayebear/status/390510114656231424"/>
    <hyperlink ref="V1572" r:id="rId2030" location="!/kayebear/status/390512231848230912"/>
    <hyperlink ref="V1573" r:id="rId2031" location="!/kayebear/status/390580491587690496"/>
    <hyperlink ref="V1574" r:id="rId2032" location="!/kayebear/status/390605938891452416"/>
    <hyperlink ref="V1575" r:id="rId2033" location="!/kayebear/status/390605938891452416"/>
    <hyperlink ref="V1576" r:id="rId2034" location="!/kayebear/status/390807413496229888"/>
    <hyperlink ref="V1577" r:id="rId2035" location="!/kayebear/status/390811028529111041"/>
    <hyperlink ref="V1578" r:id="rId2036" location="!/kayebear/status/390811300697497600"/>
    <hyperlink ref="V1579" r:id="rId2037" location="!/kayebear/status/390816511696588800"/>
    <hyperlink ref="V1580" r:id="rId2038" location="!/kayebear/status/390850405145776128"/>
    <hyperlink ref="V1581" r:id="rId2039" location="!/ejanedavidson/status/390458619453800448"/>
    <hyperlink ref="V1582" r:id="rId2040" location="!/innonet_eval/status/390820625872601088"/>
    <hyperlink ref="V1583" r:id="rId2041" location="!/sheilabrobinson/status/390667380009238528"/>
    <hyperlink ref="V1584" r:id="rId2042" location="!/isaac_outcomes/status/390653610612506625"/>
    <hyperlink ref="V1585" r:id="rId2043" location="!/annkemery/status/390820085512011776"/>
    <hyperlink ref="V1586" r:id="rId2044" location="!/trina_willard/status/390818332666261504"/>
    <hyperlink ref="V1587" r:id="rId2045" location="!/trina_willard/status/390824868193009664"/>
    <hyperlink ref="V1588" r:id="rId2046" location="!/trina_willard/status/390824868193009664"/>
    <hyperlink ref="V1589" r:id="rId2047" location="!/trina_willard/status/390824868193009664"/>
    <hyperlink ref="V1590" r:id="rId2048" location="!/trina_willard/status/390863542687379456"/>
    <hyperlink ref="V1591" r:id="rId2049" location="!/refocusinstitut/status/390856656210628609"/>
    <hyperlink ref="V1592" r:id="rId2050" location="!/innonet_eval/status/390839002065944576"/>
    <hyperlink ref="V1593" r:id="rId2051" location="!/innonet_eval/status/390890223145844736"/>
    <hyperlink ref="V1594" r:id="rId2052" location="!/clysy/status/390838633810644992"/>
    <hyperlink ref="V1595" r:id="rId2053" location="!/annkemery/status/390827165425491968"/>
    <hyperlink ref="V1596" r:id="rId2054" location="!/carsonresearch/status/391582091986870272"/>
    <hyperlink ref="V1597" r:id="rId2055" location="!/abmakulec/status/390543416901525504"/>
    <hyperlink ref="V1598" r:id="rId2056" location="!/abmakulec/status/390543416901525504"/>
    <hyperlink ref="V1599" r:id="rId2057" location="!/abmakulec/status/390543752386723840"/>
    <hyperlink ref="V1600" r:id="rId2058" location="!/abmakulec/status/390823877774823424"/>
    <hyperlink ref="V1601" r:id="rId2059" location="!/abmakulec/status/390856307525169153"/>
    <hyperlink ref="V1602" r:id="rId2060" location="!/abmakulec/status/390881492551102464"/>
    <hyperlink ref="V1603" r:id="rId2061" location="!/abmakulec/status/390891752405860352"/>
    <hyperlink ref="V1604" r:id="rId2062" location="!/abmakulec/status/390952093508714497"/>
    <hyperlink ref="V1605" r:id="rId2063" location="!/abmakulec/status/391176701381586944"/>
    <hyperlink ref="V1606" r:id="rId2064" location="!/abmakulec/status/391177643905011712"/>
    <hyperlink ref="V1607" r:id="rId2065" location="!/abmakulec/status/391180430247862272"/>
    <hyperlink ref="V1608" r:id="rId2066" location="!/abmakulec/status/391185848030740480"/>
    <hyperlink ref="V1609" r:id="rId2067" location="!/abmakulec/status/391189637332729857"/>
    <hyperlink ref="V1610" r:id="rId2068" location="!/abmakulec/status/391191425213558784"/>
    <hyperlink ref="V1611" r:id="rId2069" location="!/abmakulec/status/391266959632764928"/>
    <hyperlink ref="V1612" r:id="rId2070" location="!/abmakulec/status/391267279243313152"/>
    <hyperlink ref="V1613" r:id="rId2071" location="!/abmakulec/status/391268180405940225"/>
    <hyperlink ref="V1614" r:id="rId2072" location="!/abmakulec/status/391318215206633472"/>
    <hyperlink ref="V1615" r:id="rId2073" location="!/abmakulec/status/391580418245279744"/>
    <hyperlink ref="V1616" r:id="rId2074" location="!/abmakulec/status/392280837678301184"/>
    <hyperlink ref="V1617" r:id="rId2075" location="!/allisontitcomb/status/391587476131037184"/>
    <hyperlink ref="V1618" r:id="rId2076" location="!/annkemery/status/390827655169576960"/>
    <hyperlink ref="V1619" r:id="rId2077" location="!/alexfink/status/391201139355422720"/>
    <hyperlink ref="V1620" r:id="rId2078" location="!/alexfink/status/391536323934175232"/>
    <hyperlink ref="V1621" r:id="rId2079" location="!/alexfink/status/391536345421590529"/>
    <hyperlink ref="V1622" r:id="rId2080" location="!/alexfink/status/391545664989306880"/>
    <hyperlink ref="V1623" r:id="rId2081" location="!/annkemery/status/390837906300239872"/>
    <hyperlink ref="V1624" r:id="rId2082" location="!/carsonresearch/status/390484251528806400"/>
    <hyperlink ref="V1625" r:id="rId2083" location="!/carsonresearch/status/390907896936280064"/>
    <hyperlink ref="V1626" r:id="rId2084" location="!/carsonresearch/status/390930247941890048"/>
    <hyperlink ref="V1627" r:id="rId2085" location="!/carsonresearch/status/390954159480254465"/>
    <hyperlink ref="V1628" r:id="rId2086" location="!/carsonresearch/status/390966481057746944"/>
    <hyperlink ref="V1629" r:id="rId2087" location="!/carsonresearch/status/390966803230646272"/>
    <hyperlink ref="V1630" r:id="rId2088" location="!/carsonresearch/status/390967071942930432"/>
    <hyperlink ref="V1631" r:id="rId2089" location="!/carsonresearch/status/390967305402068992"/>
    <hyperlink ref="V1632" r:id="rId2090" location="!/carsonresearch/status/390967644905803776"/>
    <hyperlink ref="V1633" r:id="rId2091" location="!/carsonresearch/status/391006864487776256"/>
    <hyperlink ref="V1634" r:id="rId2092" location="!/carsonresearch/status/391007987407798272"/>
    <hyperlink ref="V1635" r:id="rId2093" location="!/carsonresearch/status/391237050873413632"/>
    <hyperlink ref="V1636" r:id="rId2094" location="!/carsonresearch/status/391248691673460736"/>
    <hyperlink ref="V1637" r:id="rId2095" location="!/carsonresearch/status/391581761635090432"/>
    <hyperlink ref="V1638" r:id="rId2096" location="!/carsonresearch/status/391581873992122368"/>
    <hyperlink ref="V1639" r:id="rId2097" location="!/carsonresearch/status/391581873992122368"/>
    <hyperlink ref="V1640" r:id="rId2098" location="!/glsenresearch/status/390667835892301824"/>
    <hyperlink ref="V1641" r:id="rId2099" location="!/refocusinstitut/status/390965685243084800"/>
    <hyperlink ref="V1642" r:id="rId2100" location="!/allisontitcomb/status/390873397338861568"/>
    <hyperlink ref="V1643" r:id="rId2101" location="!/sheilabrobinson/status/390602262089060352"/>
    <hyperlink ref="V1644" r:id="rId2102" location="!/annkemery/status/390930901292826624"/>
    <hyperlink ref="V1645" r:id="rId2103" location="!/annkemery/status/390932084141072384"/>
    <hyperlink ref="V1646" r:id="rId2104" location="!/afjbebold/status/390865006071271425"/>
    <hyperlink ref="V1647" r:id="rId2105" location="!/afjbebold/status/391187283094695936"/>
    <hyperlink ref="V1648" r:id="rId2106" location="!/afjbebold/status/391332344507809792"/>
    <hyperlink ref="V1649" r:id="rId2107" location="!/annkemery/status/391187488536272896"/>
    <hyperlink ref="V1650" r:id="rId2108" location="!/afjbebold/status/391187283094695936"/>
    <hyperlink ref="V1651" r:id="rId2109" location="!/afjbebold/status/391332344507809792"/>
    <hyperlink ref="V1652" r:id="rId2110" location="!/afjbebold/status/391537955065454594"/>
    <hyperlink ref="V1653" r:id="rId2111" location="!/annkemery/status/391187488536272896"/>
    <hyperlink ref="V1654" r:id="rId2112" location="!/annkemery/status/391262986033446912"/>
    <hyperlink ref="V1655" r:id="rId2113" location="!/annkemery/status/391265428968071168"/>
    <hyperlink ref="V1656" r:id="rId2114" location="!/stuarthenderon/status/391247166951280640"/>
    <hyperlink ref="V1657" r:id="rId2115" location="!/clysy/status/391358478402732032"/>
    <hyperlink ref="V1658" r:id="rId2116" location="!/annkemery/status/391358499139379200"/>
    <hyperlink ref="V1659" r:id="rId2117" location="!/glsenresearch/status/391567266841911296"/>
    <hyperlink ref="V1660" r:id="rId2118" location="!/jdeancoffey/status/390931222207410176"/>
    <hyperlink ref="V1661" r:id="rId2119" location="!/innonet_eval/status/391547014686584832"/>
    <hyperlink ref="V1662" r:id="rId2120" location="!/allisontitcomb/status/390543158830198784"/>
    <hyperlink ref="V1663" r:id="rId2121" location="!/allisontitcomb/status/391382768602869761"/>
    <hyperlink ref="V1664" r:id="rId2122" location="!/sheilabrobinson/status/390475804989489152"/>
    <hyperlink ref="V1665" r:id="rId2123" location="!/sheilabrobinson/status/390476591736049665"/>
    <hyperlink ref="V1666" r:id="rId2124" location="!/sheilabrobinson/status/390476680500101121"/>
    <hyperlink ref="V1667" r:id="rId2125" location="!/sheilabrobinson/status/390476680500101121"/>
    <hyperlink ref="V1668" r:id="rId2126" location="!/sheilabrobinson/status/390484115939942400"/>
    <hyperlink ref="V1669" r:id="rId2127" location="!/sheilabrobinson/status/390485252625666048"/>
    <hyperlink ref="V1670" r:id="rId2128" location="!/sheilabrobinson/status/390521012179447809"/>
    <hyperlink ref="V1671" r:id="rId2129" location="!/sheilabrobinson/status/390521012179447809"/>
    <hyperlink ref="V1672" r:id="rId2130" location="!/sheilabrobinson/status/390523977602711552"/>
    <hyperlink ref="V1673" r:id="rId2131" location="!/sheilabrobinson/status/390542958988386304"/>
    <hyperlink ref="V1674" r:id="rId2132" location="!/sheilabrobinson/status/390601436566155265"/>
    <hyperlink ref="V1675" r:id="rId2133" location="!/sheilabrobinson/status/390602762368856065"/>
    <hyperlink ref="V1676" r:id="rId2134" location="!/sheilabrobinson/status/390603647178256384"/>
    <hyperlink ref="V1677" r:id="rId2135" location="!/sheilabrobinson/status/390667380009238528"/>
    <hyperlink ref="V1678" r:id="rId2136" location="!/sheilabrobinson/status/390667380009238528"/>
    <hyperlink ref="V1679" r:id="rId2137" location="!/sheilabrobinson/status/390855805207326721"/>
    <hyperlink ref="V1680" r:id="rId2138" location="!/sheilabrobinson/status/390863764410867712"/>
    <hyperlink ref="V1681" r:id="rId2139" location="!/sheilabrobinson/status/390930716839915520"/>
    <hyperlink ref="V1682" r:id="rId2140" location="!/sheilabrobinson/status/391018256318103552"/>
    <hyperlink ref="V1683" r:id="rId2141" location="!/sheilabrobinson/status/391033809795555328"/>
    <hyperlink ref="V1684" r:id="rId2142" location="!/sheilabrobinson/status/391171323658899456"/>
    <hyperlink ref="V1685" r:id="rId2143" location="!/sheilabrobinson/status/391182677271146496"/>
    <hyperlink ref="V1686" r:id="rId2144" location="!/sheilabrobinson/status/391240560037888000"/>
    <hyperlink ref="V1687" r:id="rId2145" location="!/sheilabrobinson/status/391240560037888000"/>
    <hyperlink ref="V1688" r:id="rId2146" location="!/sheilabrobinson/status/391252728581615616"/>
    <hyperlink ref="V1689" r:id="rId2147" location="!/sheilabrobinson/status/391367035348733952"/>
    <hyperlink ref="V1690" r:id="rId2148" location="!/sheilabrobinson/status/391376035499212800"/>
    <hyperlink ref="V1691" r:id="rId2149" location="!/sheilabrobinson/status/391376035499212800"/>
    <hyperlink ref="V1692" r:id="rId2150" location="!/sheilabrobinson/status/391376035499212800"/>
    <hyperlink ref="V1693" r:id="rId2151" location="!/sheilabrobinson/status/391376035499212800"/>
    <hyperlink ref="V1694" r:id="rId2152" location="!/sheilabrobinson/status/391376035499212800"/>
    <hyperlink ref="V1695" r:id="rId2153" location="!/sheilabrobinson/status/391381134283915264"/>
    <hyperlink ref="V1696" r:id="rId2154" location="!/sheilabrobinson/status/391381134283915264"/>
    <hyperlink ref="V1697" r:id="rId2155" location="!/sheilabrobinson/status/391381134283915264"/>
    <hyperlink ref="V1698" r:id="rId2156" location="!/sheilabrobinson/status/391382748960538624"/>
    <hyperlink ref="V1699" r:id="rId2157" location="!/sheilabrobinson/status/391611673293094912"/>
    <hyperlink ref="V1700" r:id="rId2158" location="!/sheilabrobinson/status/391611673293094912"/>
    <hyperlink ref="V1701" r:id="rId2159" location="!/sheilabrobinson/status/391612383854362624"/>
    <hyperlink ref="V1702" r:id="rId2160" location="!/sheilabrobinson/status/391612383854362624"/>
    <hyperlink ref="V1703" r:id="rId2161" location="!/sheilabrobinson/status/391612383854362624"/>
    <hyperlink ref="V1704" r:id="rId2162" location="!/sheilabrobinson/status/391612383854362624"/>
    <hyperlink ref="V1705" r:id="rId2163" location="!/sheilabrobinson/status/391620601586388992"/>
    <hyperlink ref="V1706" r:id="rId2164" location="!/sheilabrobinson/status/391631145840156672"/>
    <hyperlink ref="V1707" r:id="rId2165" location="!/sheilabrobinson/status/391631145840156672"/>
    <hyperlink ref="V1708" r:id="rId2166" location="!/sheilabrobinson/status/391647551633768448"/>
    <hyperlink ref="V1709" r:id="rId2167" location="!/sheilabrobinson/status/391649164398166016"/>
    <hyperlink ref="V1710" r:id="rId2168" location="!/sheilabrobinson/status/391732630363709440"/>
    <hyperlink ref="V1711" r:id="rId2169" location="!/sheilabrobinson/status/391985209169956864"/>
    <hyperlink ref="V1712" r:id="rId2170" location="!/wtfenn/status/392639946420285440"/>
    <hyperlink ref="V1713" r:id="rId2171" location="!/leumeni/status/391445938893758464"/>
    <hyperlink ref="V1714" r:id="rId2172" location="!/clysy/status/391381618583420928"/>
    <hyperlink ref="V1715" r:id="rId2173" location="!/clysy/status/392383045569097728"/>
    <hyperlink ref="V1716" r:id="rId2174" location="!/annkemery/status/390476541035286528"/>
    <hyperlink ref="V1717" r:id="rId2175" location="!/annkemery/status/391375749631852544"/>
    <hyperlink ref="V1718" r:id="rId2176" location="!/annkemery/status/391380455418634242"/>
    <hyperlink ref="V1719" r:id="rId2177" location="!/annkemery/status/391391391345311744"/>
    <hyperlink ref="V1720" r:id="rId2178" location="!/annkemery/status/391605052701675520"/>
    <hyperlink ref="V1721" r:id="rId2179" location="!/glsenresearch/status/390595808992960512"/>
    <hyperlink ref="V1722" r:id="rId2180" location="!/glsenresearch/status/390620943057702912"/>
    <hyperlink ref="V1723" r:id="rId2181" location="!/glsenresearch/status/390828000134299648"/>
    <hyperlink ref="V1724" r:id="rId2182" location="!/glsenresearch/status/390887870246158336"/>
    <hyperlink ref="V1725" r:id="rId2183" location="!/glsenresearch/status/390932761768656896"/>
    <hyperlink ref="V1726" r:id="rId2184" location="!/glsenresearch/status/390954339470422016"/>
    <hyperlink ref="V1727" r:id="rId2185" location="!/glsenresearch/status/390956169915027456"/>
    <hyperlink ref="V1728" r:id="rId2186" location="!/glsenresearch/status/390997701334417408"/>
    <hyperlink ref="V1729" r:id="rId2187" location="!/glsenresearch/status/391302918344695808"/>
    <hyperlink ref="V1730" r:id="rId2188" location="!/glsenresearch/status/391322531543912448"/>
    <hyperlink ref="V1731" r:id="rId2189" location="!/glsenresearch/status/391323286266585088"/>
    <hyperlink ref="V1732" r:id="rId2190" location="!/glsenresearch/status/391323497131040768"/>
    <hyperlink ref="V1733" r:id="rId2191" location="!/glsenresearch/status/391567266841911296"/>
    <hyperlink ref="V1734" r:id="rId2192" location="!/glsenresearch/status/391567266841911296"/>
    <hyperlink ref="V1735" r:id="rId2193" location="!/glsenresearch/status/391567266841911296"/>
    <hyperlink ref="V1736" r:id="rId2194" location="!/glsenresearch/status/391568810312204288"/>
    <hyperlink ref="V1737" r:id="rId2195" location="!/allisontitcomb/status/391587567222521856"/>
    <hyperlink ref="V1738" r:id="rId2196" location="!/clysy/status/391979171276394496"/>
    <hyperlink ref="V1739" r:id="rId2197" location="!/annkemery/status/391605052701675520"/>
    <hyperlink ref="V1740" r:id="rId2198" location="!/annkemery/status/391625769791021056"/>
    <hyperlink ref="V1741" r:id="rId2199" location="!/lrpeck/status/391250117707444224"/>
    <hyperlink ref="V1742" r:id="rId2200" location="!/jdeancoffey/status/391578809168064512"/>
    <hyperlink ref="V1743" r:id="rId2201" location="!/allisontitcomb/status/390295749512404992"/>
    <hyperlink ref="V1744" r:id="rId2202" location="!/allisontitcomb/status/390439475203276800"/>
    <hyperlink ref="V1745" r:id="rId2203" location="!/allisontitcomb/status/390505750059290624"/>
    <hyperlink ref="V1746" r:id="rId2204" location="!/allisontitcomb/status/390505750059290624"/>
    <hyperlink ref="V1747" r:id="rId2205" location="!/allisontitcomb/status/390543158830198784"/>
    <hyperlink ref="V1748" r:id="rId2206" location="!/allisontitcomb/status/390838597529894912"/>
    <hyperlink ref="V1749" r:id="rId2207" location="!/allisontitcomb/status/390872224913432576"/>
    <hyperlink ref="V1750" r:id="rId2208" location="!/allisontitcomb/status/390872689323540480"/>
    <hyperlink ref="V1751" r:id="rId2209" location="!/allisontitcomb/status/390872914360537088"/>
    <hyperlink ref="V1752" r:id="rId2210" location="!/allisontitcomb/status/390872914360537088"/>
    <hyperlink ref="V1753" r:id="rId2211" location="!/allisontitcomb/status/390873090894602240"/>
    <hyperlink ref="V1754" r:id="rId2212" location="!/allisontitcomb/status/391224612417437696"/>
    <hyperlink ref="V1755" r:id="rId2213" location="!/allisontitcomb/status/391224612417437696"/>
    <hyperlink ref="V1756" r:id="rId2214" location="!/allisontitcomb/status/391225096465309696"/>
    <hyperlink ref="V1757" r:id="rId2215" location="!/allisontitcomb/status/391225096465309696"/>
    <hyperlink ref="V1758" r:id="rId2216" location="!/allisontitcomb/status/391225291668217856"/>
    <hyperlink ref="V1759" r:id="rId2217" location="!/allisontitcomb/status/391246418339700737"/>
    <hyperlink ref="V1760" r:id="rId2218" location="!/allisontitcomb/status/391249220503490560"/>
    <hyperlink ref="V1761" r:id="rId2219" location="!/allisontitcomb/status/391250770080718848"/>
    <hyperlink ref="V1762" r:id="rId2220" location="!/allisontitcomb/status/391254724005330945"/>
    <hyperlink ref="V1763" r:id="rId2221" location="!/allisontitcomb/status/391291043120836608"/>
    <hyperlink ref="V1764" r:id="rId2222" location="!/allisontitcomb/status/391312042994728960"/>
    <hyperlink ref="V1765" r:id="rId2223" location="!/allisontitcomb/status/391312173588574209"/>
    <hyperlink ref="V1766" r:id="rId2224" location="!/allisontitcomb/status/391312439599697920"/>
    <hyperlink ref="V1767" r:id="rId2225" location="!/allisontitcomb/status/391312439599697920"/>
    <hyperlink ref="V1768" r:id="rId2226" location="!/allisontitcomb/status/391313236278394880"/>
    <hyperlink ref="V1769" r:id="rId2227" location="!/allisontitcomb/status/391322881810259968"/>
    <hyperlink ref="V1770" r:id="rId2228" location="!/allisontitcomb/status/391382768602869761"/>
    <hyperlink ref="V1771" r:id="rId2229" location="!/allisontitcomb/status/391382768602869761"/>
    <hyperlink ref="V1772" r:id="rId2230" location="!/allisontitcomb/status/391382768602869761"/>
    <hyperlink ref="V1773" r:id="rId2231" location="!/allisontitcomb/status/391383283956989953"/>
    <hyperlink ref="V1774" r:id="rId2232" location="!/allisontitcomb/status/391398123882680321"/>
    <hyperlink ref="V1775" r:id="rId2233" location="!/allisontitcomb/status/391570992717262848"/>
    <hyperlink ref="V1776" r:id="rId2234" location="!/allisontitcomb/status/391587567222521856"/>
    <hyperlink ref="V1777" r:id="rId2235" location="!/allisontitcomb/status/391587695442817024"/>
    <hyperlink ref="V1778" r:id="rId2236" location="!/allisontitcomb/status/391587732784693248"/>
    <hyperlink ref="V1779" r:id="rId2237" location="!/allisontitcomb/status/391588296633376768"/>
    <hyperlink ref="V1780" r:id="rId2238" location="!/allisontitcomb/status/391588296633376768"/>
    <hyperlink ref="V1781" r:id="rId2239" location="!/allisontitcomb/status/391596230939123712"/>
    <hyperlink ref="V1782" r:id="rId2240" location="!/allisontitcomb/status/391663015818305536"/>
    <hyperlink ref="V1783" r:id="rId2241" location="!/allisontitcomb/status/391680678812975104"/>
    <hyperlink ref="V1784" r:id="rId2242" location="!/allisontitcomb/status/391745841184382976"/>
    <hyperlink ref="V1785" r:id="rId2243" location="!/allisontitcomb/status/391886966343487488"/>
    <hyperlink ref="V1786" r:id="rId2244" location="!/allisontitcomb/status/392403245559083008"/>
    <hyperlink ref="V1787" r:id="rId2245" location="!/annkemery/status/391669452506689536"/>
    <hyperlink ref="V1788" r:id="rId2246" location="!/tonyfujs/status/391364645325271040"/>
    <hyperlink ref="V1789" r:id="rId2247" location="!/tonyfujs/status/391364645325271040"/>
    <hyperlink ref="V1790" r:id="rId2248" location="!/isaac_outcomes/status/390574292515438593"/>
    <hyperlink ref="V1791" r:id="rId2249" location="!/isaac_outcomes/status/390586855005368321"/>
    <hyperlink ref="V1792" r:id="rId2250" location="!/leumeni/status/391445938893758464"/>
    <hyperlink ref="V1793" r:id="rId2251" location="!/annkemery/status/391375749631852544"/>
    <hyperlink ref="V1794" r:id="rId2252" location="!/annkemery/status/391375932793319424"/>
    <hyperlink ref="V1795" r:id="rId2253" location="!/annkemery/status/391885169528799232"/>
    <hyperlink ref="V1796" r:id="rId2254" location="!/masterspolicy/status/390847450581594113"/>
    <hyperlink ref="V1797" r:id="rId2255" location="!/innonet_eval/status/390846542975741952"/>
    <hyperlink ref="V1798" r:id="rId2256" location="!/innonet_eval/status/391191836192026624"/>
    <hyperlink ref="V1799" r:id="rId2257" location="!/isaac_outcomes/status/390471907478212608"/>
    <hyperlink ref="V1800" r:id="rId2258" location="!/isaac_outcomes/status/390506291103535104"/>
    <hyperlink ref="V1801" r:id="rId2259" location="!/isaac_outcomes/status/390546295430983681"/>
    <hyperlink ref="V1802" r:id="rId2260" location="!/isaac_outcomes/status/390546818502639616"/>
    <hyperlink ref="V1803" r:id="rId2261" location="!/isaac_outcomes/status/390592671363764225"/>
    <hyperlink ref="V1804" r:id="rId2262" location="!/isaac_outcomes/status/390653610612506625"/>
    <hyperlink ref="V1805" r:id="rId2263" location="!/isaac_outcomes/status/390835691665752064"/>
    <hyperlink ref="V1806" r:id="rId2264" location="!/isaac_outcomes/status/390845112089329664"/>
    <hyperlink ref="V1807" r:id="rId2265" location="!/isaac_outcomes/status/390857362506272770"/>
    <hyperlink ref="V1808" r:id="rId2266" location="!/isaac_outcomes/status/390857362506272770"/>
    <hyperlink ref="V1809" r:id="rId2267" location="!/isaac_outcomes/status/390894331353370624"/>
    <hyperlink ref="V1810" r:id="rId2268" location="!/isaac_outcomes/status/390895050181201920"/>
    <hyperlink ref="V1811" r:id="rId2269" location="!/isaac_outcomes/status/390898052187172864"/>
    <hyperlink ref="V1812" r:id="rId2270" location="!/isaac_outcomes/status/391192214996787200"/>
    <hyperlink ref="V1813" r:id="rId2271" location="!/isaac_outcomes/status/392644026857304064"/>
    <hyperlink ref="V1814" r:id="rId2272" location="!/leumeni/status/392653271300853760"/>
    <hyperlink ref="V1815" r:id="rId2273" location="!/annkemery/status/390897264702816256"/>
    <hyperlink ref="V1816" r:id="rId2274" location="!/annkemery/status/391190371276828672"/>
    <hyperlink ref="V1817" r:id="rId2275" location="!/annkemery/status/392648271459794944"/>
    <hyperlink ref="V1818" r:id="rId2276" location="!/annkemery/status/392653917223284737"/>
    <hyperlink ref="V1819" r:id="rId2277" location="!/leumeni/status/390546189919457280"/>
    <hyperlink ref="V1820" r:id="rId2278" location="!/leumeni/status/391445938893758464"/>
    <hyperlink ref="V1821" r:id="rId2279" location="!/leumeni/status/391445938893758464"/>
    <hyperlink ref="V1822" r:id="rId2280" location="!/leumeni/status/391445938893758464"/>
    <hyperlink ref="V1823" r:id="rId2281" location="!/leumeni/status/391445938893758464"/>
    <hyperlink ref="V1824" r:id="rId2282" location="!/leumeni/status/391566249203101697"/>
    <hyperlink ref="V1825" r:id="rId2283" location="!/leumeni/status/391566249203101697"/>
    <hyperlink ref="V1826" r:id="rId2284" location="!/leumeni/status/392653271300853760"/>
    <hyperlink ref="V1827" r:id="rId2285" location="!/annkemery/status/392653917223284737"/>
    <hyperlink ref="V1828" r:id="rId2286" location="!/innonet_eval/status/390638345011085312"/>
    <hyperlink ref="V1829" r:id="rId2287" location="!/annkemery/status/390638788508418048"/>
    <hyperlink ref="V1830" r:id="rId2288" location="!/j_morariu/status/390677069409316864"/>
    <hyperlink ref="V1831" r:id="rId2289" location="!/innonet_eval/status/390638345011085312"/>
    <hyperlink ref="V1832" r:id="rId2290" location="!/innonet_eval/status/390922890108862465"/>
    <hyperlink ref="V1833" r:id="rId2291" location="!/annkemery/status/390638788508418048"/>
    <hyperlink ref="V1834" r:id="rId2292" location="!/j_morariu/status/390677069409316864"/>
    <hyperlink ref="V1835" r:id="rId2293" location="!/innonet_eval/status/390638345011085312"/>
    <hyperlink ref="V1836" r:id="rId2294" location="!/annkemery/status/390638788508418048"/>
    <hyperlink ref="V1837" r:id="rId2295" location="!/j_morariu/status/390677069409316864"/>
    <hyperlink ref="V1838" r:id="rId2296" location="!/innonet_eval/status/390638345011085312"/>
    <hyperlink ref="V1839" r:id="rId2297" location="!/innonet_eval/status/390922890108862465"/>
    <hyperlink ref="V1840" r:id="rId2298" location="!/innonet_eval/status/390944565542522880"/>
    <hyperlink ref="V1841" r:id="rId2299" location="!/annkemery/status/390638788508418048"/>
    <hyperlink ref="V1842" r:id="rId2300" location="!/j_morariu/status/390677069409316864"/>
    <hyperlink ref="V1843" r:id="rId2301" location="!/sarahstachowiak/status/390807275797233664"/>
    <hyperlink ref="V1844" r:id="rId2302" location="!/orsimpact/status/390534797342572544"/>
    <hyperlink ref="V1845" r:id="rId2303" location="!/j_morariu/status/390814854136987648"/>
    <hyperlink ref="V1846" r:id="rId2304" location="!/jdeancoffey/status/390844022526603264"/>
    <hyperlink ref="V1847" r:id="rId2305" location="!/innonet_eval/status/390801644566609920"/>
    <hyperlink ref="V1848" r:id="rId2306" location="!/innonet_eval/status/390816710661787648"/>
    <hyperlink ref="V1849" r:id="rId2307" location="!/innonet_eval/status/390817239332847616"/>
    <hyperlink ref="V1850" r:id="rId2308" location="!/innonet_eval/status/390820625872601088"/>
    <hyperlink ref="V1851" r:id="rId2309" location="!/innonet_eval/status/390821014651039744"/>
    <hyperlink ref="V1852" r:id="rId2310" location="!/innonet_eval/status/390838979160842240"/>
    <hyperlink ref="V1853" r:id="rId2311" location="!/innonet_eval/status/390839002065944576"/>
    <hyperlink ref="V1854" r:id="rId2312" location="!/innonet_eval/status/391560857320058882"/>
    <hyperlink ref="V1855" r:id="rId2313" location="!/innonet_eval/status/391617018023411712"/>
    <hyperlink ref="V1856" r:id="rId2314" location="!/wtfenn/status/390860244953595904"/>
    <hyperlink ref="V1857" r:id="rId2315" location="!/wtfenn/status/391188190159466496"/>
    <hyperlink ref="V1858" r:id="rId2316" location="!/annkemery/status/390827165425491968"/>
    <hyperlink ref="V1859" r:id="rId2317" location="!/annkemery/status/391375749631852544"/>
    <hyperlink ref="V1860" r:id="rId2318" location="!/annkemery/status/391375932793319424"/>
    <hyperlink ref="V1861" r:id="rId2319" location="!/j_morariu/status/390817530023268352"/>
    <hyperlink ref="V1862" r:id="rId2320" location="!/rkanedc/status/391523820714348544"/>
    <hyperlink ref="V1863" r:id="rId2321" location="!/rkanedc/status/391578657405534209"/>
    <hyperlink ref="V1864" r:id="rId2322" location="!/refocusinstitut/status/391553547776847872"/>
    <hyperlink ref="V1865" r:id="rId2323" location="!/jraynor1/status/390317408432316417"/>
    <hyperlink ref="V1866" r:id="rId2324" location="!/jraynor1/status/390611298771546112"/>
    <hyperlink ref="V1867" r:id="rId2325" location="!/jraynor1/status/390819416469807104"/>
    <hyperlink ref="V1868" r:id="rId2326" location="!/jraynor1/status/390861830781808640"/>
    <hyperlink ref="V1869" r:id="rId2327" location="!/jraynor1/status/390948834047586304"/>
    <hyperlink ref="V1870" r:id="rId2328" location="!/jraynor1/status/391222076977053696"/>
    <hyperlink ref="V1871" r:id="rId2329" location="!/jraynor1/status/391529797819437057"/>
    <hyperlink ref="V1872" r:id="rId2330" location="!/jraynor1/status/391529797819437057"/>
    <hyperlink ref="V1873" r:id="rId2331" location="!/jraynor1/status/391529797819437057"/>
    <hyperlink ref="V1874" r:id="rId2332" location="!/jraynor1/status/391529797819437057"/>
    <hyperlink ref="V1875" r:id="rId2333" location="!/jraynor1/status/391560072033091584"/>
    <hyperlink ref="V1876" r:id="rId2334" location="!/jraynor1/status/391560072033091584"/>
    <hyperlink ref="V1877" r:id="rId2335" location="!/jraynor1/status/391572583852027904"/>
    <hyperlink ref="V1878" r:id="rId2336" location="!/jraynor1/status/391587672369950720"/>
    <hyperlink ref="V1879" r:id="rId2337" location="!/jraynor1/status/391740470101299200"/>
    <hyperlink ref="V1880" r:id="rId2338" location="!/jraynor1/status/391740470101299200"/>
    <hyperlink ref="V1881" r:id="rId2339" location="!/jraynor1/status/391740470101299200"/>
    <hyperlink ref="V1882" r:id="rId2340" location="!/jraynor1/status/391740470101299200"/>
    <hyperlink ref="V1883" r:id="rId2341" location="!/jraynor1/status/391740470101299200"/>
    <hyperlink ref="V1884" r:id="rId2342" location="!/jdeancoffey/status/391224148292567040"/>
    <hyperlink ref="V1885" r:id="rId2343" location="!/jdeancoffey/status/391577358454771712"/>
    <hyperlink ref="V1886" r:id="rId2344" location="!/innonet_eval/status/390819641058406400"/>
    <hyperlink ref="V1887" r:id="rId2345" location="!/innonet_eval/status/391519332045291521"/>
    <hyperlink ref="V1888" r:id="rId2346" location="!/innonet_eval/status/391554006889558016"/>
    <hyperlink ref="V1889" r:id="rId2347" location="!/innonet_eval/status/391591305656414208"/>
    <hyperlink ref="V1890" r:id="rId2348" location="!/innonet_eval/status/391613585094615042"/>
    <hyperlink ref="V1891" r:id="rId2349" location="!/tomeval/status/391522271938244609"/>
    <hyperlink ref="V1892" r:id="rId2350" location="!/tomeval/status/391680871990067201"/>
    <hyperlink ref="V1893" r:id="rId2351" location="!/annkemery/status/391520236102762497"/>
    <hyperlink ref="V1894" r:id="rId2352" location="!/j_morariu/status/391528561506803712"/>
    <hyperlink ref="V1895" r:id="rId2353" location="!/rkanedc/status/391523820714348544"/>
    <hyperlink ref="V1896" r:id="rId2354" location="!/rkanedc/status/391523820714348544"/>
    <hyperlink ref="V1897" r:id="rId2355" location="!/rkanedc/status/391523820714348544"/>
    <hyperlink ref="V1898" r:id="rId2356" location="!/rkanedc/status/391523820714348544"/>
    <hyperlink ref="V1899" r:id="rId2357" location="!/rkanedc/status/391564685604311041"/>
    <hyperlink ref="V1900" r:id="rId2358" location="!/rkanedc/status/391564685604311041"/>
    <hyperlink ref="V1901" r:id="rId2359" location="!/rkanedc/status/391564749361926144"/>
    <hyperlink ref="V1902" r:id="rId2360" location="!/rkanedc/status/391564749361926144"/>
    <hyperlink ref="V1903" r:id="rId2361" location="!/rkanedc/status/391564749361926144"/>
    <hyperlink ref="V1904" r:id="rId2362" location="!/rkanedc/status/391564876835192832"/>
    <hyperlink ref="V1905" r:id="rId2363" location="!/rkanedc/status/391584627019628545"/>
    <hyperlink ref="V1906" r:id="rId2364" location="!/rkanedc/status/391588068110499841"/>
    <hyperlink ref="V1907" r:id="rId2365" location="!/rkanedc/status/391588924529078272"/>
    <hyperlink ref="V1908" r:id="rId2366" location="!/innonet_eval/status/390922890108862465"/>
    <hyperlink ref="V1909" r:id="rId2367" location="!/innonet_eval/status/391519332045291521"/>
    <hyperlink ref="V1910" r:id="rId2368" location="!/innonet_eval/status/391554006889558016"/>
    <hyperlink ref="V1911" r:id="rId2369" location="!/innonet_eval/status/391617382365814784"/>
    <hyperlink ref="V1912" r:id="rId2370" location="!/innonet_eval/status/391617493959471104"/>
    <hyperlink ref="V1913" r:id="rId2371" location="!/tomeval/status/391522271938244609"/>
    <hyperlink ref="V1914" r:id="rId2372" location="!/tomeval/status/391680290575638528"/>
    <hyperlink ref="V1915" r:id="rId2373" location="!/tomeval/status/391680871990067201"/>
    <hyperlink ref="V1916" r:id="rId2374" location="!/annkemery/status/391520236102762497"/>
    <hyperlink ref="V1917" r:id="rId2375" location="!/j_morariu/status/391528561506803712"/>
    <hyperlink ref="V1918" r:id="rId2376" location="!/innonet_eval/status/391306741461561344"/>
    <hyperlink ref="V1919" r:id="rId2377" location="!/innonet_eval/status/391311111993454592"/>
    <hyperlink ref="V1920" r:id="rId2378" location="!/innonet_eval/status/391519332045291521"/>
    <hyperlink ref="V1921" r:id="rId2379" location="!/innonet_eval/status/391554006889558016"/>
    <hyperlink ref="V1922" r:id="rId2380" location="!/tomeval/status/391522271938244609"/>
    <hyperlink ref="V1923" r:id="rId2381" location="!/tomeval/status/391680871990067201"/>
    <hyperlink ref="V1924" r:id="rId2382" location="!/annkemery/status/391520236102762497"/>
    <hyperlink ref="V1925" r:id="rId2383" location="!/j_morariu/status/391528561506803712"/>
    <hyperlink ref="V1926" r:id="rId2384" location="!/refocusinstitut/status/391558262786891776"/>
    <hyperlink ref="V1927" r:id="rId2385" location="!/jdeancoffey/status/391568929883439104"/>
    <hyperlink ref="V1928" r:id="rId2386" location="!/innonet_eval/status/390535523024240640"/>
    <hyperlink ref="V1929" r:id="rId2387" location="!/innonet_eval/status/390560499009462272"/>
    <hyperlink ref="V1930" r:id="rId2388" location="!/innonet_eval/status/390895203860492290"/>
    <hyperlink ref="V1931" r:id="rId2389" location="!/innonet_eval/status/391591424443285504"/>
    <hyperlink ref="V1932" r:id="rId2390" location="!/innonet_eval/status/391595910452768768"/>
    <hyperlink ref="V1933" r:id="rId2391" location="!/innonet_eval/status/391617493959471104"/>
    <hyperlink ref="V1934" r:id="rId2392" location="!/tomeval/status/391673540904517632"/>
    <hyperlink ref="V1935" r:id="rId2393" location="!/tomeval/status/391680290575638528"/>
    <hyperlink ref="V1936" r:id="rId2394" location="!/tomeval/status/392434810687213568"/>
    <hyperlink ref="V1937" r:id="rId2395" location="!/clysy/status/391652204924657665"/>
    <hyperlink ref="V1938" r:id="rId2396" location="!/annkemery/status/391540240948928512"/>
    <hyperlink ref="V1939" r:id="rId2397" location="!/annkemery/status/391540750619803648"/>
    <hyperlink ref="V1940" r:id="rId2398" location="!/annkemery/status/391607374160859136"/>
    <hyperlink ref="V1941" r:id="rId2399" location="!/j_morariu/status/391664805846999040"/>
    <hyperlink ref="V1942" r:id="rId2400" location="!/j_morariu/status/391664969315799040"/>
    <hyperlink ref="V1943" r:id="rId2401" location="!/refocusinstitut/status/390890171329433600"/>
    <hyperlink ref="V1944" r:id="rId2402" location="!/jdeancoffey/status/390929732453543936"/>
    <hyperlink ref="V1945" r:id="rId2403" location="!/jdeancoffey/status/391568929883439104"/>
    <hyperlink ref="V1946" r:id="rId2404" location="!/innonet_eval/status/390585658835623936"/>
    <hyperlink ref="V1947" r:id="rId2405" location="!/innonet_eval/status/390838048201515008"/>
    <hyperlink ref="V1948" r:id="rId2406" location="!/innonet_eval/status/390839002065944576"/>
    <hyperlink ref="V1949" r:id="rId2407" location="!/innonet_eval/status/390839843929853952"/>
    <hyperlink ref="V1950" r:id="rId2408" location="!/innonet_eval/status/390848549493022720"/>
    <hyperlink ref="V1951" r:id="rId2409" location="!/innonet_eval/status/390890020107988993"/>
    <hyperlink ref="V1952" r:id="rId2410" location="!/innonet_eval/status/390890223145844736"/>
    <hyperlink ref="V1953" r:id="rId2411" location="!/innonet_eval/status/390919098940784640"/>
    <hyperlink ref="V1954" r:id="rId2412" location="!/innonet_eval/status/391191836192026624"/>
    <hyperlink ref="V1955" r:id="rId2413" location="!/innonet_eval/status/391285287323570177"/>
    <hyperlink ref="V1956" r:id="rId2414" location="!/innonet_eval/status/391547014686584832"/>
    <hyperlink ref="V1957" r:id="rId2415" location="!/innonet_eval/status/391560857320058882"/>
    <hyperlink ref="V1958" r:id="rId2416" location="!/innonet_eval/status/391617382365814784"/>
    <hyperlink ref="V1959" r:id="rId2417" location="!/tomeval/status/391673540904517632"/>
    <hyperlink ref="V1960" r:id="rId2418" location="!/tomeval/status/392781632823779328"/>
    <hyperlink ref="V1961" r:id="rId2419" location="!/clysy/status/391381618583420928"/>
    <hyperlink ref="V1962" r:id="rId2420" location="!/clysy/status/392383045569097728"/>
    <hyperlink ref="V1963" r:id="rId2421" location="!/clysy/status/392672435071647744"/>
    <hyperlink ref="V1964" r:id="rId2422" location="!/annkemery/status/390443821034909696"/>
    <hyperlink ref="V1965" r:id="rId2423" location="!/annkemery/status/390452547158556672"/>
    <hyperlink ref="V1966" r:id="rId2424" location="!/annkemery/status/390476541035286528"/>
    <hyperlink ref="V1967" r:id="rId2425" location="!/annkemery/status/390511103069134848"/>
    <hyperlink ref="V1968" r:id="rId2426" location="!/annkemery/status/390511103069134848"/>
    <hyperlink ref="V1969" r:id="rId2427" location="!/annkemery/status/390638788508418048"/>
    <hyperlink ref="V1970" r:id="rId2428" location="!/annkemery/status/390690849526657024"/>
    <hyperlink ref="V1971" r:id="rId2429" location="!/annkemery/status/390820021922181120"/>
    <hyperlink ref="V1972" r:id="rId2430" location="!/annkemery/status/390820085512011776"/>
    <hyperlink ref="V1973" r:id="rId2431" location="!/annkemery/status/390827165425491968"/>
    <hyperlink ref="V1974" r:id="rId2432" location="!/annkemery/status/390833211221102592"/>
    <hyperlink ref="V1975" r:id="rId2433" location="!/annkemery/status/390844115715637248"/>
    <hyperlink ref="V1976" r:id="rId2434" location="!/annkemery/status/390888047774294016"/>
    <hyperlink ref="V1977" r:id="rId2435" location="!/annkemery/status/390888916603387904"/>
    <hyperlink ref="V1978" r:id="rId2436" location="!/annkemery/status/390889831737602048"/>
    <hyperlink ref="V1979" r:id="rId2437" location="!/annkemery/status/390909945312329728"/>
    <hyperlink ref="V1980" r:id="rId2438" location="!/annkemery/status/390928123300438016"/>
    <hyperlink ref="V1981" r:id="rId2439" location="!/annkemery/status/390930901292826624"/>
    <hyperlink ref="V1982" r:id="rId2440" location="!/annkemery/status/390932084141072384"/>
    <hyperlink ref="V1983" r:id="rId2441" location="!/annkemery/status/391187488536272896"/>
    <hyperlink ref="V1984" r:id="rId2442" location="!/annkemery/status/391261660201381888"/>
    <hyperlink ref="V1985" r:id="rId2443" location="!/annkemery/status/391269895058759680"/>
    <hyperlink ref="V1986" r:id="rId2444" location="!/annkemery/status/391270609529110528"/>
    <hyperlink ref="V1987" r:id="rId2445" location="!/annkemery/status/391270609529110528"/>
    <hyperlink ref="V1988" r:id="rId2446" location="!/annkemery/status/391375749631852544"/>
    <hyperlink ref="V1989" r:id="rId2447" location="!/annkemery/status/391375749631852544"/>
    <hyperlink ref="V1990" r:id="rId2448" location="!/annkemery/status/391380455418634242"/>
    <hyperlink ref="V1991" r:id="rId2449" location="!/annkemery/status/391380455418634242"/>
    <hyperlink ref="V1992" r:id="rId2450" location="!/annkemery/status/391520236102762497"/>
    <hyperlink ref="V1993" r:id="rId2451" location="!/annkemery/status/391520236102762497"/>
    <hyperlink ref="V1994" r:id="rId2452" location="!/annkemery/status/391520236102762497"/>
    <hyperlink ref="V1995" r:id="rId2453" location="!/annkemery/status/391540750619803648"/>
    <hyperlink ref="V1996" r:id="rId2454" location="!/annkemery/status/391541194586882048"/>
    <hyperlink ref="V1997" r:id="rId2455" location="!/annkemery/status/391547737239736320"/>
    <hyperlink ref="V1998" r:id="rId2456" location="!/annkemery/status/391603159720001536"/>
    <hyperlink ref="V1999" r:id="rId2457" location="!/annkemery/status/391605052701675520"/>
    <hyperlink ref="V2000" r:id="rId2458" location="!/annkemery/status/391605052701675520"/>
    <hyperlink ref="V2001" r:id="rId2459" location="!/annkemery/status/391607374160859136"/>
    <hyperlink ref="V2002" r:id="rId2460" location="!/annkemery/status/391625501959544832"/>
    <hyperlink ref="V2003" r:id="rId2461" location="!/annkemery/status/391625501959544832"/>
    <hyperlink ref="V2004" r:id="rId2462" location="!/annkemery/status/391625769791021056"/>
    <hyperlink ref="V2005" r:id="rId2463" location="!/annkemery/status/391676335246278656"/>
    <hyperlink ref="V2006" r:id="rId2464" location="!/annkemery/status/392398092298747904"/>
    <hyperlink ref="V2007" r:id="rId2465" location="!/annkemery/status/392669088356384769"/>
    <hyperlink ref="V2008" r:id="rId2466" location="!/annkemery/status/393075012602966016"/>
    <hyperlink ref="V2009" r:id="rId2467" location="!/j_morariu/status/390677725792718848"/>
    <hyperlink ref="V2010" r:id="rId2468" location="!/j_morariu/status/390857117160460288"/>
    <hyperlink ref="V2011" r:id="rId2469" location="!/j_morariu/status/391664969315799040"/>
    <hyperlink ref="V2012" r:id="rId2470" location="!/orsimpact/status/390799517895114752"/>
    <hyperlink ref="V2013" r:id="rId2471" location="!/orsimpact/status/390800985104596993"/>
    <hyperlink ref="V2014" r:id="rId2472" location="!/orsimpact/status/390802824067833857"/>
    <hyperlink ref="V2015" r:id="rId2473" location="!/orsimpact/status/390803527251271680"/>
    <hyperlink ref="V2016" r:id="rId2474" location="!/orsimpact/status/390805045455118336"/>
    <hyperlink ref="V2017" r:id="rId2475" location="!/orsimpact/status/390835576725053440"/>
    <hyperlink ref="V2018" r:id="rId2476" location="!/orsimpact/status/391316383780601856"/>
    <hyperlink ref="V2019" r:id="rId2477" location="!/orsimpact/status/391323191370854400"/>
    <hyperlink ref="V2020" r:id="rId2478" location="!/orsimpact/status/391545822766440449"/>
    <hyperlink ref="V2021" r:id="rId2479" location="!/orsimpact/status/391549094566854656"/>
    <hyperlink ref="V2022" r:id="rId2480" location="!/orsimpact/status/391549094566854656"/>
    <hyperlink ref="V2023" r:id="rId2481" location="!/refocusinstitut/status/391549259944046592"/>
    <hyperlink ref="V2024" r:id="rId2482" location="!/kd_eval/status/391555518726406144"/>
    <hyperlink ref="V2025" r:id="rId2483" location="!/lrpeck/status/390855273159458817"/>
    <hyperlink ref="V2026" r:id="rId2484" location="!/lrpeck/status/390905916264300544"/>
    <hyperlink ref="V2027" r:id="rId2485" location="!/lrpeck/status/390965288399011840"/>
    <hyperlink ref="V2028" r:id="rId2486" location="!/lrpeck/status/391203961229029376"/>
    <hyperlink ref="V2029" r:id="rId2487" location="!/lrpeck/status/391216123183910912"/>
    <hyperlink ref="V2030" r:id="rId2488" location="!/lrpeck/status/391218467149717505"/>
    <hyperlink ref="V2031" r:id="rId2489" location="!/lrpeck/status/391226193401626624"/>
    <hyperlink ref="V2032" r:id="rId2490" location="!/lrpeck/status/391551260585115648"/>
    <hyperlink ref="V2033" r:id="rId2491" location="!/lrpeck/status/391561289316974592"/>
    <hyperlink ref="V2034" r:id="rId2492" location="!/jdeancoffey/status/391569070602326017"/>
    <hyperlink ref="V2035" r:id="rId2493" location="!/j_morariu/status/391664904979365888"/>
    <hyperlink ref="V2036" r:id="rId2494" location="!/kd_eval/status/391585064196530176"/>
    <hyperlink ref="V2037" r:id="rId2495" location="!/refocusinstitut/status/391549259944046592"/>
    <hyperlink ref="V2038" r:id="rId2496" location="!/jdeancoffey/status/390844022526603264"/>
    <hyperlink ref="V2039" r:id="rId2497" location="!/jdeancoffey/status/390913861651812352"/>
    <hyperlink ref="V2040" r:id="rId2498" location="!/jdeancoffey/status/390929477267898368"/>
    <hyperlink ref="V2041" r:id="rId2499" location="!/jdeancoffey/status/390943999043063808"/>
    <hyperlink ref="V2042" r:id="rId2500" location="!/jdeancoffey/status/390945926736781312"/>
    <hyperlink ref="V2043" r:id="rId2501" location="!/jdeancoffey/status/390947784897351680"/>
    <hyperlink ref="V2044" r:id="rId2502" location="!/jdeancoffey/status/390950785716346880"/>
    <hyperlink ref="V2045" r:id="rId2503" location="!/jdeancoffey/status/390953992425320449"/>
    <hyperlink ref="V2046" r:id="rId2504" location="!/jdeancoffey/status/390954621315084288"/>
    <hyperlink ref="V2047" r:id="rId2505" location="!/jdeancoffey/status/390965988055080960"/>
    <hyperlink ref="V2048" r:id="rId2506" location="!/jdeancoffey/status/391223964150026240"/>
    <hyperlink ref="V2049" r:id="rId2507" location="!/jdeancoffey/status/391223964150026240"/>
    <hyperlink ref="V2050" r:id="rId2508" location="!/jdeancoffey/status/391293544541192192"/>
    <hyperlink ref="V2051" r:id="rId2509" location="!/jdeancoffey/status/391568633996255233"/>
    <hyperlink ref="V2052" r:id="rId2510" location="!/jdeancoffey/status/391576024280219648"/>
    <hyperlink ref="V2053" r:id="rId2511" location="!/jdeancoffey/status/391615780208771072"/>
    <hyperlink ref="V2054" r:id="rId2512" location="!/jdeancoffey/status/391615780208771072"/>
    <hyperlink ref="V2055" r:id="rId2513" location="!/jdeancoffey/status/391615780208771072"/>
    <hyperlink ref="V2056" r:id="rId2514" location="!/jdeancoffey/status/391643505451606016"/>
    <hyperlink ref="V2057" r:id="rId2515" location="!/jdeancoffey/status/392060956949217281"/>
    <hyperlink ref="V2058" r:id="rId2516" location="!/innonet_eval/status/391554006889558016"/>
    <hyperlink ref="V2059" r:id="rId2517" location="!/tomeval/status/391680871990067201"/>
    <hyperlink ref="V2060" r:id="rId2518" location="!/tomeval/status/391684263382638593"/>
    <hyperlink ref="V2061" r:id="rId2519" location="!/j_morariu/status/391664904979365888"/>
    <hyperlink ref="V2062" r:id="rId2520" location="!/kd_eval/status/391555518726406144"/>
    <hyperlink ref="V2063" r:id="rId2521" location="!/kd_eval/status/391585064196530176"/>
    <hyperlink ref="V2064" r:id="rId2522" location="!/refocusinstitut/status/391549259944046592"/>
    <hyperlink ref="V2065" r:id="rId2523" location="!/innonet_eval/status/391519332045291521"/>
    <hyperlink ref="V2066" r:id="rId2524" location="!/tomeval/status/391522271938244609"/>
    <hyperlink ref="V2067" r:id="rId2525" location="!/tomeval/status/391674982541320192"/>
    <hyperlink ref="V2068" r:id="rId2526" location="!/tomeval/status/391678212667097088"/>
    <hyperlink ref="V2069" r:id="rId2527" location="!/tomeval/status/391680871990067201"/>
    <hyperlink ref="V2070" r:id="rId2528" location="!/tomeval/status/391680871990067201"/>
    <hyperlink ref="V2071" r:id="rId2529" location="!/tomeval/status/392434810687213568"/>
    <hyperlink ref="V2072" r:id="rId2530" location="!/tomeval/status/392747536751943680"/>
    <hyperlink ref="V2073" r:id="rId2531" location="!/tomeval/status/392747536751943680"/>
    <hyperlink ref="V2074" r:id="rId2532" location="!/tomeval/status/392748062222725120"/>
    <hyperlink ref="V2075" r:id="rId2533" location="!/tomeval/status/392756657081434112"/>
    <hyperlink ref="V2076" r:id="rId2534" location="!/tomeval/status/392781632823779328"/>
    <hyperlink ref="V2077" r:id="rId2535" location="!/tomeval/status/392797361589587968"/>
    <hyperlink ref="V2078" r:id="rId2536" location="!/j_morariu/status/391528561506803712"/>
    <hyperlink ref="V2079" r:id="rId2537" location="!/j_morariu/status/391755045416742912"/>
    <hyperlink ref="V2080" r:id="rId2538" location="!/kd_eval/status/391555518726406144"/>
    <hyperlink ref="V2081" r:id="rId2539" location="!/kd_eval/status/391615478290198529"/>
    <hyperlink ref="V2082" r:id="rId2540" location="!/karcsig/status/390575616010883073"/>
    <hyperlink ref="V2083" r:id="rId2541" location="!/karcsig/status/390578642423910402"/>
    <hyperlink ref="V2084" r:id="rId2542" location="!/karcsig/status/390579623672963072"/>
    <hyperlink ref="V2085" r:id="rId2543" location="!/karcsig/status/390580752188186624"/>
    <hyperlink ref="V2086" r:id="rId2544" location="!/karcsig/status/390585237388161024"/>
    <hyperlink ref="V2087" r:id="rId2545" location="!/karcsig/status/390862190938714113"/>
    <hyperlink ref="V2088" r:id="rId2546" location="!/karcsig/status/390977665693655041"/>
    <hyperlink ref="V2089" r:id="rId2547" location="!/karcsig/status/391211298354364416"/>
    <hyperlink ref="V2090" r:id="rId2548" location="!/karcsig/status/391212005673435136"/>
    <hyperlink ref="V2091" r:id="rId2549" location="!/karcsig/status/391224646194200576"/>
    <hyperlink ref="V2092" r:id="rId2550" location="!/ejanedavidson/status/390918728302358529"/>
    <hyperlink ref="V2093" r:id="rId2551" location="!/ejanedavidson/status/390919416889614336"/>
    <hyperlink ref="V2094" r:id="rId2552" location="!/kd_eval/status/391222438790717440"/>
    <hyperlink ref="V2095" r:id="rId2553" location="!/kd_eval/status/391615478290198529"/>
    <hyperlink ref="V2096" r:id="rId2554" location="!/refocusinstitut/status/390304784210993152"/>
    <hyperlink ref="V2097" r:id="rId2555" location="!/refocusinstitut/status/390557422961823745"/>
    <hyperlink ref="V2098" r:id="rId2556" location="!/refocusinstitut/status/390557666449563649"/>
    <hyperlink ref="V2099" r:id="rId2557" location="!/refocusinstitut/status/390557956720562176"/>
    <hyperlink ref="V2100" r:id="rId2558" location="!/refocusinstitut/status/390563205015412736"/>
    <hyperlink ref="V2101" r:id="rId2559" location="!/refocusinstitut/status/390568465477931008"/>
    <hyperlink ref="V2102" r:id="rId2560" location="!/refocusinstitut/status/390573200587112448"/>
    <hyperlink ref="V2103" r:id="rId2561" location="!/refocusinstitut/status/390611194975096833"/>
    <hyperlink ref="V2104" r:id="rId2562" location="!/refocusinstitut/status/390817802476875776"/>
    <hyperlink ref="V2105" r:id="rId2563" location="!/refocusinstitut/status/390818583871500288"/>
    <hyperlink ref="V2106" r:id="rId2564" location="!/refocusinstitut/status/390824001431674880"/>
    <hyperlink ref="V2107" r:id="rId2565" location="!/refocusinstitut/status/390856656210628609"/>
    <hyperlink ref="V2108" r:id="rId2566" location="!/refocusinstitut/status/390856867343532032"/>
    <hyperlink ref="V2109" r:id="rId2567" location="!/refocusinstitut/status/390886014002397185"/>
    <hyperlink ref="V2110" r:id="rId2568" location="!/refocusinstitut/status/390886014002397185"/>
    <hyperlink ref="V2111" r:id="rId2569" location="!/refocusinstitut/status/390886292558712832"/>
    <hyperlink ref="V2112" r:id="rId2570" location="!/refocusinstitut/status/390886684675805184"/>
    <hyperlink ref="V2113" r:id="rId2571" location="!/refocusinstitut/status/390964370819518464"/>
    <hyperlink ref="V2114" r:id="rId2572" location="!/refocusinstitut/status/390965265615552513"/>
    <hyperlink ref="V2115" r:id="rId2573" location="!/refocusinstitut/status/390965685243084800"/>
    <hyperlink ref="V2116" r:id="rId2574" location="!/refocusinstitut/status/390968035760410624"/>
    <hyperlink ref="V2117" r:id="rId2575" location="!/refocusinstitut/status/390972591508557825"/>
    <hyperlink ref="V2118" r:id="rId2576" location="!/refocusinstitut/status/390973442532855808"/>
    <hyperlink ref="V2119" r:id="rId2577" location="!/refocusinstitut/status/390974432011120640"/>
    <hyperlink ref="V2120" r:id="rId2578" location="!/refocusinstitut/status/391356413810704384"/>
    <hyperlink ref="V2121" r:id="rId2579" location="!/refocusinstitut/status/391360428364034048"/>
    <hyperlink ref="V2122" r:id="rId2580" location="!/refocusinstitut/status/391535823260516352"/>
    <hyperlink ref="V2123" r:id="rId2581" location="!/refocusinstitut/status/391536294939332608"/>
    <hyperlink ref="V2124" r:id="rId2582" location="!/refocusinstitut/status/391536575332761601"/>
    <hyperlink ref="V2125" r:id="rId2583" location="!/refocusinstitut/status/391540556951990272"/>
    <hyperlink ref="V2126" r:id="rId2584" location="!/refocusinstitut/status/391543718098264064"/>
    <hyperlink ref="V2127" r:id="rId2585" location="!/refocusinstitut/status/391545035881447424"/>
    <hyperlink ref="V2128" r:id="rId2586" location="!/refocusinstitut/status/391549147763200000"/>
    <hyperlink ref="V2129" r:id="rId2587" location="!/refocusinstitut/status/391565890049040384"/>
    <hyperlink ref="V2130" r:id="rId2588" location="!/refocusinstitut/status/391595744047955968"/>
    <hyperlink ref="V2131" r:id="rId2589" location="!/refocusinstitut/status/391613956919668736"/>
    <hyperlink ref="V2132" r:id="rId2590" location="!/refocusinstitut/status/391614452929691648"/>
    <hyperlink ref="V2133" r:id="rId2591" location="!/refocusinstitut/status/391614756878315520"/>
    <hyperlink ref="V2134" r:id="rId2592" location="!/refocusinstitut/status/391618579856371712"/>
    <hyperlink ref="V2135" r:id="rId2593" location="!/refocusinstitut/status/391628212700471296"/>
    <hyperlink ref="V2136" r:id="rId2594" location="!/refocusinstitut/status/391628212700471296"/>
    <hyperlink ref="V2137" r:id="rId2595" location="!/refocusinstitut/status/391637187735089153"/>
    <hyperlink ref="V2138" r:id="rId2596" location="!/innonet_eval/status/391591424443285504"/>
    <hyperlink ref="V2139" r:id="rId2597" location="!/innonet_eval/status/391592334431121408"/>
    <hyperlink ref="V2140" r:id="rId2598" location="!/innonet_eval/status/391592675327373312"/>
    <hyperlink ref="V2141" r:id="rId2599" location="!/kd_eval/status/391555702843768832"/>
    <hyperlink ref="V2142" r:id="rId2600" location="!/kd_eval/status/391638044962750464"/>
    <hyperlink ref="V2143" r:id="rId2601" location="!/ejanedavidson/status/390327616701333504"/>
    <hyperlink ref="V2144" r:id="rId2602" location="!/ejanedavidson/status/390328779240783872"/>
    <hyperlink ref="V2145" r:id="rId2603" location="!/ejanedavidson/status/390459267142017025"/>
    <hyperlink ref="V2146" r:id="rId2604" location="!/ejanedavidson/status/390463882755440640"/>
    <hyperlink ref="V2147" r:id="rId2605" location="!/ejanedavidson/status/390481630965399554"/>
    <hyperlink ref="V2148" r:id="rId2606" location="!/ejanedavidson/status/390484541816983552"/>
    <hyperlink ref="V2149" r:id="rId2607" location="!/ejanedavidson/status/390490931167645696"/>
    <hyperlink ref="V2150" r:id="rId2608" location="!/ejanedavidson/status/390857701560832000"/>
    <hyperlink ref="V2151" r:id="rId2609" location="!/ejanedavidson/status/391631918229225472"/>
    <hyperlink ref="V2152" r:id="rId2610" location="!/kd_eval/status/391638764512354304"/>
    <hyperlink ref="V2153" r:id="rId2611" location="!/ejanedavidson/status/390562959858360320"/>
    <hyperlink ref="V2154" r:id="rId2612" location="!/ejanedavidson/status/390575037973295104"/>
    <hyperlink ref="V2155" r:id="rId2613" location="!/ejanedavidson/status/390575099604377600"/>
    <hyperlink ref="V2156" r:id="rId2614" location="!/ejanedavidson/status/390693777842900992"/>
    <hyperlink ref="V2157" r:id="rId2615" location="!/ejanedavidson/status/390855507210412032"/>
    <hyperlink ref="V2158" r:id="rId2616" location="!/ejanedavidson/status/391219219766865920"/>
    <hyperlink ref="V2159" r:id="rId2617" location="!/ejanedavidson/status/391584382051307520"/>
    <hyperlink ref="V2160" r:id="rId2618" location="!/ejanedavidson/status/391616056151638016"/>
    <hyperlink ref="V2161" r:id="rId2619" location="!/ejanedavidson/status/391620764576653312"/>
    <hyperlink ref="V2162" r:id="rId2620" location="!/ejanedavidson/status/391625147355889664"/>
    <hyperlink ref="V2163" r:id="rId2621" location="!/ejanedavidson/status/391626842014109696"/>
    <hyperlink ref="V2164" r:id="rId2622" location="!/ejanedavidson/status/391628595866529792"/>
    <hyperlink ref="V2165" r:id="rId2623" location="!/ejanedavidson/status/391664039308193792"/>
    <hyperlink ref="V2166" r:id="rId2624" location="!/ejanedavidson/status/391665763313917952"/>
    <hyperlink ref="V2167" r:id="rId2625" location="!/ejanedavidson/status/391669944489758720"/>
    <hyperlink ref="V2168" r:id="rId2626" location="!/ejanedavidson/status/391670183569276928"/>
    <hyperlink ref="V2169" r:id="rId2627" location="!/ejanedavidson/status/391864078555025408"/>
    <hyperlink ref="V2170" r:id="rId2628" location="!/innonet_eval/status/391616667794812928"/>
    <hyperlink ref="V2171" r:id="rId2629" location="!/j_morariu/status/391664486442348544"/>
    <hyperlink ref="V2172" r:id="rId2630" location="!/kd_eval/status/391638764512354304"/>
    <hyperlink ref="V2173" r:id="rId2631" location="!/sukist/status/391336027245518848"/>
    <hyperlink ref="V2174" r:id="rId2632" location="!/sukist/status/391497083079106560"/>
    <hyperlink ref="V2175" r:id="rId2633" location="!/sukist/status/391503095622291456"/>
    <hyperlink ref="V2176" r:id="rId2634" location="!/innonet_eval/status/391547014686584832"/>
    <hyperlink ref="V2177" r:id="rId2635" location="!/clysy/status/391381618583420928"/>
    <hyperlink ref="V2178" r:id="rId2636" location="!/clysy/status/392383045569097728"/>
    <hyperlink ref="V2179" r:id="rId2637" location="!/kd_eval/status/391654899953725441"/>
    <hyperlink ref="V2180" r:id="rId2638" location="!/innonet_eval/status/390568884786708480"/>
    <hyperlink ref="V2181" r:id="rId2639" location="!/innonet_eval/status/391185548875800577"/>
    <hyperlink ref="V2182" r:id="rId2640" location="!/innonet_eval/status/392317111265017856"/>
    <hyperlink ref="V2183" r:id="rId2641" location="!/clysy/status/392278927420702720"/>
    <hyperlink ref="V2184" r:id="rId2642" location="!/clysy/status/392672368151506945"/>
    <hyperlink ref="V2185" r:id="rId2643" location="!/aeaweb/status/390476573570531329"/>
    <hyperlink ref="V2186" r:id="rId2644" location="!/aeaweb/status/390481154828431360"/>
    <hyperlink ref="V2187" r:id="rId2645" location="!/aeaweb/status/390565035938156544"/>
    <hyperlink ref="V2188" r:id="rId2646" location="!/aeaweb/status/390827525431382016"/>
    <hyperlink ref="V2189" r:id="rId2647" location="!/aeaweb/status/390834756281434112"/>
    <hyperlink ref="V2190" r:id="rId2648" location="!/aeaweb/status/390848666514497536"/>
    <hyperlink ref="V2191" r:id="rId2649" location="!/aeaweb/status/391007573803298816"/>
    <hyperlink ref="V2192" r:id="rId2650" location="!/aeaweb/status/391183711691358209"/>
    <hyperlink ref="V2193" r:id="rId2651" location="!/aeaweb/status/391255267197067264"/>
    <hyperlink ref="V2194" r:id="rId2652" location="!/aeaweb/status/391258863363960832"/>
    <hyperlink ref="V2195" r:id="rId2653" location="!/aeaweb/status/391300294719860736"/>
    <hyperlink ref="V2196" r:id="rId2654" location="!/aeaweb/status/391382131806838785"/>
    <hyperlink ref="V2197" r:id="rId2655" location="!/aeaweb/status/392276548424060928"/>
    <hyperlink ref="V2198" r:id="rId2656" location="!/aeaweb/status/392665680866447360"/>
    <hyperlink ref="V2199" r:id="rId2657" location="!/aeaweb/status/393074439547797504"/>
    <hyperlink ref="V2200" r:id="rId2658" location="!/kd_eval/status/391654899953725441"/>
    <hyperlink ref="V2201" r:id="rId2659" location="!/innonet_eval/status/390848549493022720"/>
    <hyperlink ref="V2202" r:id="rId2660" location="!/mquinnp/status/392372534051487744"/>
    <hyperlink ref="V2203" r:id="rId2661" location="!/clysy/status/390883340557246464"/>
    <hyperlink ref="V2204" r:id="rId2662" location="!/j_morariu/status/390677725792718848"/>
    <hyperlink ref="V2205" r:id="rId2663" location="!/kd_eval/status/392349183136768000"/>
    <hyperlink ref="V2206" r:id="rId2664" location="!/innonet_eval/status/390805677368963072"/>
    <hyperlink ref="V2207" r:id="rId2665" location="!/innonet_eval/status/391547014686584832"/>
    <hyperlink ref="V2208" r:id="rId2666" location="!/clysy/status/390428422947627008"/>
    <hyperlink ref="V2209" r:id="rId2667" location="!/clysy/status/390561545283198976"/>
    <hyperlink ref="V2210" r:id="rId2668" location="!/clysy/status/390618032352944129"/>
    <hyperlink ref="V2211" r:id="rId2669" location="!/clysy/status/390804137203339264"/>
    <hyperlink ref="V2212" r:id="rId2670" location="!/clysy/status/390833145005998081"/>
    <hyperlink ref="V2213" r:id="rId2671" location="!/clysy/status/390833947800002560"/>
    <hyperlink ref="V2214" r:id="rId2672" location="!/clysy/status/390976298002436096"/>
    <hyperlink ref="V2215" r:id="rId2673" location="!/clysy/status/391163025249804288"/>
    <hyperlink ref="V2216" r:id="rId2674" location="!/clysy/status/391244411293929472"/>
    <hyperlink ref="V2217" r:id="rId2675" location="!/clysy/status/391387962162020353"/>
    <hyperlink ref="V2218" r:id="rId2676" location="!/clysy/status/391397584360992769"/>
    <hyperlink ref="V2219" r:id="rId2677" location="!/clysy/status/391536232075108352"/>
    <hyperlink ref="V2220" r:id="rId2678" location="!/clysy/status/391537019819524096"/>
    <hyperlink ref="V2221" r:id="rId2679" location="!/clysy/status/391652204924657665"/>
    <hyperlink ref="V2222" r:id="rId2680" location="!/clysy/status/392240270714339328"/>
    <hyperlink ref="V2223" r:id="rId2681" location="!/clysy/status/392286148787441665"/>
    <hyperlink ref="V2224" r:id="rId2682" location="!/clysy/status/392431707380805634"/>
    <hyperlink ref="V2225" r:id="rId2683" location="!/clysy/status/392740150226472960"/>
    <hyperlink ref="V2226" r:id="rId2684" location="!/j_morariu/status/390677347260964864"/>
    <hyperlink ref="V2227" r:id="rId2685" location="!/j_morariu/status/390912623610707969"/>
    <hyperlink ref="V2228" r:id="rId2686" location="!/kd_eval/status/392349183136768000"/>
    <hyperlink ref="V2229" r:id="rId2687" location="!/innonet_eval/status/390475178766897152"/>
    <hyperlink ref="V2230" r:id="rId2688" location="!/innonet_eval/status/390486252253769730"/>
    <hyperlink ref="V2231" r:id="rId2689" location="!/innonet_eval/status/390804910314627073"/>
    <hyperlink ref="V2232" r:id="rId2690" location="!/innonet_eval/status/390807445603631104"/>
    <hyperlink ref="V2233" r:id="rId2691" location="!/innonet_eval/status/390812708909891585"/>
    <hyperlink ref="V2234" r:id="rId2692" location="!/innonet_eval/status/390922890108862465"/>
    <hyperlink ref="V2235" r:id="rId2693" location="!/innonet_eval/status/390944565542522880"/>
    <hyperlink ref="V2236" r:id="rId2694" location="!/innonet_eval/status/391248294900690944"/>
    <hyperlink ref="V2237" r:id="rId2695" location="!/innonet_eval/status/391257600819339264"/>
    <hyperlink ref="V2238" r:id="rId2696" location="!/innonet_eval/status/391262127073546240"/>
    <hyperlink ref="V2239" r:id="rId2697" location="!/innonet_eval/status/391263859765686272"/>
    <hyperlink ref="V2240" r:id="rId2698" location="!/innonet_eval/status/391269702351065089"/>
    <hyperlink ref="V2241" r:id="rId2699" location="!/innonet_eval/status/391519332045291521"/>
    <hyperlink ref="V2242" r:id="rId2700" location="!/innonet_eval/status/391525531268943872"/>
    <hyperlink ref="V2243" r:id="rId2701" location="!/innonet_eval/status/391554006889558016"/>
    <hyperlink ref="V2244" r:id="rId2702" location="!/j_morariu/status/390677069409316864"/>
    <hyperlink ref="V2245" r:id="rId2703" location="!/j_morariu/status/390817530023268352"/>
    <hyperlink ref="V2246" r:id="rId2704" location="!/j_morariu/status/391262420846399488"/>
    <hyperlink ref="V2247" r:id="rId2705" location="!/j_morariu/status/391528561506803712"/>
    <hyperlink ref="V2248" r:id="rId2706" location="!/j_morariu/status/391664805846999040"/>
    <hyperlink ref="V2249" r:id="rId2707" location="!/j_morariu/status/393119964334288897"/>
    <hyperlink ref="V2250" r:id="rId2708" location="!/kd_eval/status/393123057784864768"/>
    <hyperlink ref="V2251" r:id="rId2709" location="!/j_morariu/status/390806821147246592"/>
    <hyperlink ref="V2252" r:id="rId2710" location="!/j_morariu/status/390807374145286144"/>
    <hyperlink ref="V2253" r:id="rId2711" location="!/j_morariu/status/390807841483014144"/>
    <hyperlink ref="V2254" r:id="rId2712" location="!/j_morariu/status/390813672916156416"/>
    <hyperlink ref="V2255" r:id="rId2713" location="!/j_morariu/status/390817468727705600"/>
    <hyperlink ref="V2256" r:id="rId2714" location="!/j_morariu/status/390998103429763072"/>
    <hyperlink ref="V2257" r:id="rId2715" location="!/j_morariu/status/391002752345980928"/>
    <hyperlink ref="V2258" r:id="rId2716" location="!/j_morariu/status/391271781828657153"/>
    <hyperlink ref="V2259" r:id="rId2717" location="!/kd_eval/status/393123057784864768"/>
    <hyperlink ref="V2260" r:id="rId2718" location="!/kd_eval/status/390583183752056832"/>
    <hyperlink ref="V2261" r:id="rId2719" location="!/kd_eval/status/390945514310864896"/>
    <hyperlink ref="V2262" r:id="rId2720" location="!/kd_eval/status/390967474495430657"/>
    <hyperlink ref="V2263" r:id="rId2721" location="!/kd_eval/status/390969610281177088"/>
    <hyperlink ref="V2264" r:id="rId2722" location="!/kd_eval/status/391222166760726528"/>
    <hyperlink ref="V2265" r:id="rId2723" location="!/kd_eval/status/391584478512316416"/>
    <hyperlink ref="V2266" r:id="rId2724" location="!/kd_eval/status/391637836157706241"/>
  </hyperlinks>
  <pageMargins left="0.7" right="0.7" top="0.75" bottom="0.75" header="0.3" footer="0.3"/>
  <pageSetup orientation="portrait" horizontalDpi="0" verticalDpi="0" r:id="rId2725"/>
  <legacyDrawing r:id="rId2726"/>
  <tableParts count="1">
    <tablePart r:id="rId2727"/>
  </tableParts>
</worksheet>
</file>

<file path=xl/worksheets/sheet2.xml><?xml version="1.0" encoding="utf-8"?>
<worksheet xmlns="http://schemas.openxmlformats.org/spreadsheetml/2006/main" xmlns:r="http://schemas.openxmlformats.org/officeDocument/2006/relationships">
  <sheetPr codeName="Sheet2"/>
  <dimension ref="A1:AU435"/>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5"/>
  <cols>
    <col min="1" max="1" width="9.140625" style="1"/>
    <col min="2" max="2" width="7.85546875" customWidth="1"/>
    <col min="3" max="3" width="8.5703125" customWidth="1"/>
    <col min="4" max="4" width="6.7109375" customWidth="1"/>
    <col min="5" max="5" width="9.85546875" customWidth="1"/>
    <col min="6" max="6" width="7.7109375" customWidth="1"/>
    <col min="7" max="7" width="11" customWidth="1"/>
    <col min="8" max="8" width="8.5703125" customWidth="1"/>
    <col min="9" max="9" width="9.7109375" customWidth="1"/>
    <col min="10" max="10" width="10.5703125" style="3" customWidth="1"/>
    <col min="11" max="11" width="9.140625" customWidth="1"/>
    <col min="12" max="12" width="9.140625" hidden="1" customWidth="1"/>
    <col min="13" max="14" width="4.28515625" hidden="1" customWidth="1"/>
    <col min="15" max="15" width="10.28515625" hidden="1" customWidth="1"/>
    <col min="16" max="16" width="6.42578125" hidden="1" customWidth="1"/>
    <col min="17" max="17" width="8.28515625" hidden="1" customWidth="1"/>
    <col min="18" max="18" width="9.5703125" hidden="1" customWidth="1"/>
    <col min="19" max="19" width="9.28515625" hidden="1" customWidth="1"/>
    <col min="20" max="20" width="9.5703125" hidden="1" customWidth="1"/>
    <col min="21" max="23" width="14.28515625" hidden="1" customWidth="1"/>
    <col min="24" max="24" width="11.85546875" hidden="1" customWidth="1"/>
    <col min="25" max="25" width="14.42578125" hidden="1" customWidth="1"/>
    <col min="26" max="26" width="18.28515625" hidden="1" customWidth="1"/>
    <col min="27" max="27" width="5" style="3" hidden="1" customWidth="1"/>
    <col min="28" max="28" width="16" style="3" hidden="1" customWidth="1"/>
    <col min="29" max="29" width="16" style="6" bestFit="1" customWidth="1"/>
    <col min="30" max="30" width="11.5703125" style="2" bestFit="1" customWidth="1"/>
    <col min="31" max="31" width="12" style="3" bestFit="1" customWidth="1"/>
    <col min="32" max="32" width="9.7109375" style="3" bestFit="1" customWidth="1"/>
    <col min="33" max="33" width="11.42578125" style="3" bestFit="1" customWidth="1"/>
    <col min="34" max="34" width="18.140625" style="3" bestFit="1" customWidth="1"/>
    <col min="35" max="35" width="10.5703125" bestFit="1" customWidth="1"/>
    <col min="36" max="36" width="10.7109375" bestFit="1" customWidth="1"/>
    <col min="37" max="37" width="7.42578125" bestFit="1" customWidth="1"/>
    <col min="38" max="38" width="8.140625" bestFit="1" customWidth="1"/>
    <col min="39" max="39" width="16.5703125" bestFit="1" customWidth="1"/>
    <col min="40" max="41" width="16.140625" bestFit="1" customWidth="1"/>
    <col min="42" max="42" width="15.140625" bestFit="1" customWidth="1"/>
  </cols>
  <sheetData>
    <row r="1" spans="1:47">
      <c r="B1" s="25" t="s">
        <v>39</v>
      </c>
      <c r="C1" s="18"/>
      <c r="D1" s="18"/>
      <c r="E1" s="18"/>
      <c r="F1" s="18"/>
      <c r="G1" s="18"/>
      <c r="H1" s="27" t="s">
        <v>43</v>
      </c>
      <c r="I1" s="26"/>
      <c r="J1" s="26"/>
      <c r="K1" s="26"/>
      <c r="L1" s="29" t="s">
        <v>44</v>
      </c>
      <c r="M1" s="28"/>
      <c r="N1" s="28"/>
      <c r="O1" s="28"/>
      <c r="P1" s="28"/>
      <c r="Q1" s="28"/>
      <c r="R1" s="24" t="s">
        <v>42</v>
      </c>
      <c r="S1" s="21"/>
      <c r="T1" s="22"/>
      <c r="U1" s="23"/>
      <c r="V1" s="21"/>
      <c r="W1" s="21"/>
      <c r="X1" s="21"/>
      <c r="Y1" s="21"/>
      <c r="Z1" s="21"/>
      <c r="AA1" s="30" t="s">
        <v>40</v>
      </c>
      <c r="AB1" s="20"/>
      <c r="AC1" s="31" t="s">
        <v>41</v>
      </c>
      <c r="AD1"/>
      <c r="AE1"/>
      <c r="AF1"/>
      <c r="AG1"/>
      <c r="AH1"/>
    </row>
    <row r="2" spans="1:47" ht="30" customHeight="1">
      <c r="A2" s="11" t="s">
        <v>5</v>
      </c>
      <c r="B2" s="8" t="s">
        <v>2</v>
      </c>
      <c r="C2" s="8" t="s">
        <v>8</v>
      </c>
      <c r="D2" s="9" t="s">
        <v>45</v>
      </c>
      <c r="E2" s="10" t="s">
        <v>4</v>
      </c>
      <c r="F2" s="8" t="s">
        <v>48</v>
      </c>
      <c r="G2" s="8" t="s">
        <v>11</v>
      </c>
      <c r="H2" s="8" t="s">
        <v>46</v>
      </c>
      <c r="I2" s="8" t="s">
        <v>47</v>
      </c>
      <c r="J2" s="8" t="s">
        <v>77</v>
      </c>
      <c r="K2" s="8" t="s">
        <v>10</v>
      </c>
      <c r="L2" s="8" t="s">
        <v>27</v>
      </c>
      <c r="M2" s="8" t="s">
        <v>15</v>
      </c>
      <c r="N2" s="8" t="s">
        <v>16</v>
      </c>
      <c r="O2" s="8" t="s">
        <v>13</v>
      </c>
      <c r="P2" s="8" t="s">
        <v>28</v>
      </c>
      <c r="Q2" s="8" t="s">
        <v>29</v>
      </c>
      <c r="R2" s="13" t="s">
        <v>31</v>
      </c>
      <c r="S2" s="13" t="s">
        <v>32</v>
      </c>
      <c r="T2" s="13" t="s">
        <v>33</v>
      </c>
      <c r="U2" s="13" t="s">
        <v>34</v>
      </c>
      <c r="V2" s="13" t="s">
        <v>35</v>
      </c>
      <c r="W2" s="13" t="s">
        <v>36</v>
      </c>
      <c r="X2" s="13" t="s">
        <v>137</v>
      </c>
      <c r="Y2" s="13" t="s">
        <v>37</v>
      </c>
      <c r="Z2" s="13" t="s">
        <v>170</v>
      </c>
      <c r="AA2" s="11" t="s">
        <v>12</v>
      </c>
      <c r="AB2" s="11" t="s">
        <v>38</v>
      </c>
      <c r="AC2" s="8" t="s">
        <v>26</v>
      </c>
      <c r="AD2" s="13" t="s">
        <v>6193</v>
      </c>
      <c r="AE2" s="13" t="s">
        <v>6194</v>
      </c>
      <c r="AF2" s="13" t="s">
        <v>6195</v>
      </c>
      <c r="AG2" s="13" t="s">
        <v>6196</v>
      </c>
      <c r="AH2" s="13" t="s">
        <v>6197</v>
      </c>
      <c r="AI2" s="13" t="s">
        <v>6198</v>
      </c>
      <c r="AJ2" s="13" t="s">
        <v>6199</v>
      </c>
      <c r="AK2" s="13" t="s">
        <v>6200</v>
      </c>
      <c r="AL2" s="13" t="s">
        <v>6201</v>
      </c>
      <c r="AM2" s="13" t="s">
        <v>6202</v>
      </c>
      <c r="AN2" s="13" t="s">
        <v>6203</v>
      </c>
      <c r="AO2" s="13" t="s">
        <v>6204</v>
      </c>
      <c r="AP2" s="13" t="s">
        <v>6205</v>
      </c>
      <c r="AQ2" s="3"/>
      <c r="AR2" s="3"/>
    </row>
    <row r="3" spans="1:47" ht="15" customHeight="1">
      <c r="A3" s="66" t="s">
        <v>188</v>
      </c>
      <c r="B3" s="67"/>
      <c r="C3" s="67"/>
      <c r="D3" s="68"/>
      <c r="E3" s="70"/>
      <c r="F3" s="104" t="s">
        <v>7144</v>
      </c>
      <c r="G3" s="67"/>
      <c r="H3" s="71"/>
      <c r="I3" s="72"/>
      <c r="J3" s="72"/>
      <c r="K3" s="71" t="s">
        <v>8004</v>
      </c>
      <c r="L3" s="75"/>
      <c r="M3" s="76"/>
      <c r="N3" s="76"/>
      <c r="O3" s="77"/>
      <c r="P3" s="78"/>
      <c r="Q3" s="78"/>
      <c r="R3" s="50"/>
      <c r="S3" s="50"/>
      <c r="T3" s="50"/>
      <c r="U3" s="50"/>
      <c r="V3" s="51"/>
      <c r="W3" s="51"/>
      <c r="X3" s="52"/>
      <c r="Y3" s="51"/>
      <c r="Z3" s="51"/>
      <c r="AA3" s="73"/>
      <c r="AB3" s="73"/>
      <c r="AC3" s="74"/>
      <c r="AD3" s="80">
        <v>137</v>
      </c>
      <c r="AE3" s="80">
        <v>81</v>
      </c>
      <c r="AF3" s="80">
        <v>443</v>
      </c>
      <c r="AG3" s="80">
        <v>36</v>
      </c>
      <c r="AH3" s="80"/>
      <c r="AI3" s="80"/>
      <c r="AJ3" s="80"/>
      <c r="AK3" s="80"/>
      <c r="AL3" s="80"/>
      <c r="AM3" s="82">
        <v>40967.77244212963</v>
      </c>
      <c r="AN3" s="80" t="s">
        <v>7570</v>
      </c>
      <c r="AO3" s="86" t="s">
        <v>7571</v>
      </c>
      <c r="AP3" s="80" t="s">
        <v>66</v>
      </c>
      <c r="AQ3" s="3"/>
      <c r="AR3" s="3"/>
    </row>
    <row r="4" spans="1:47">
      <c r="A4" s="66" t="s">
        <v>189</v>
      </c>
      <c r="B4" s="67"/>
      <c r="C4" s="67"/>
      <c r="D4" s="68"/>
      <c r="E4" s="70"/>
      <c r="F4" s="104" t="s">
        <v>7145</v>
      </c>
      <c r="G4" s="67"/>
      <c r="H4" s="71"/>
      <c r="I4" s="72"/>
      <c r="J4" s="72"/>
      <c r="K4" s="71" t="s">
        <v>8005</v>
      </c>
      <c r="L4" s="75"/>
      <c r="M4" s="76"/>
      <c r="N4" s="76"/>
      <c r="O4" s="77"/>
      <c r="P4" s="78"/>
      <c r="Q4" s="78"/>
      <c r="R4" s="88"/>
      <c r="S4" s="88"/>
      <c r="T4" s="88"/>
      <c r="U4" s="88"/>
      <c r="V4" s="52"/>
      <c r="W4" s="52"/>
      <c r="X4" s="52"/>
      <c r="Y4" s="52"/>
      <c r="Z4" s="51"/>
      <c r="AA4" s="73"/>
      <c r="AB4" s="73"/>
      <c r="AC4" s="74"/>
      <c r="AD4" s="80">
        <v>452</v>
      </c>
      <c r="AE4" s="80">
        <v>707</v>
      </c>
      <c r="AF4" s="80">
        <v>1326</v>
      </c>
      <c r="AG4" s="80">
        <v>8</v>
      </c>
      <c r="AH4" s="80">
        <v>46800</v>
      </c>
      <c r="AI4" s="80" t="s">
        <v>6206</v>
      </c>
      <c r="AJ4" s="80" t="s">
        <v>6590</v>
      </c>
      <c r="AK4" s="86" t="s">
        <v>6818</v>
      </c>
      <c r="AL4" s="80" t="s">
        <v>7109</v>
      </c>
      <c r="AM4" s="82">
        <v>39936.195185185185</v>
      </c>
      <c r="AN4" s="80" t="s">
        <v>7570</v>
      </c>
      <c r="AO4" s="86" t="s">
        <v>7572</v>
      </c>
      <c r="AP4" s="80" t="s">
        <v>66</v>
      </c>
      <c r="AQ4" s="2"/>
      <c r="AR4" s="3"/>
      <c r="AS4" s="3"/>
      <c r="AT4" s="3"/>
      <c r="AU4" s="3"/>
    </row>
    <row r="5" spans="1:47">
      <c r="A5" s="66" t="s">
        <v>408</v>
      </c>
      <c r="B5" s="67"/>
      <c r="C5" s="67"/>
      <c r="D5" s="68"/>
      <c r="E5" s="70"/>
      <c r="F5" s="104" t="s">
        <v>7146</v>
      </c>
      <c r="G5" s="67"/>
      <c r="H5" s="71"/>
      <c r="I5" s="72"/>
      <c r="J5" s="72"/>
      <c r="K5" s="71" t="s">
        <v>8006</v>
      </c>
      <c r="L5" s="75"/>
      <c r="M5" s="76"/>
      <c r="N5" s="76"/>
      <c r="O5" s="77"/>
      <c r="P5" s="78"/>
      <c r="Q5" s="78"/>
      <c r="R5" s="88"/>
      <c r="S5" s="88"/>
      <c r="T5" s="88"/>
      <c r="U5" s="88"/>
      <c r="V5" s="52"/>
      <c r="W5" s="52"/>
      <c r="X5" s="52"/>
      <c r="Y5" s="52"/>
      <c r="Z5" s="51"/>
      <c r="AA5" s="73"/>
      <c r="AB5" s="73"/>
      <c r="AC5" s="74"/>
      <c r="AD5" s="80">
        <v>21</v>
      </c>
      <c r="AE5" s="80">
        <v>39</v>
      </c>
      <c r="AF5" s="80">
        <v>55</v>
      </c>
      <c r="AG5" s="80">
        <v>2</v>
      </c>
      <c r="AH5" s="80">
        <v>46800</v>
      </c>
      <c r="AI5" s="80"/>
      <c r="AJ5" s="80" t="s">
        <v>6591</v>
      </c>
      <c r="AK5" s="86" t="s">
        <v>6819</v>
      </c>
      <c r="AL5" s="80" t="s">
        <v>7110</v>
      </c>
      <c r="AM5" s="82">
        <v>39993.910682870373</v>
      </c>
      <c r="AN5" s="80" t="s">
        <v>7570</v>
      </c>
      <c r="AO5" s="86" t="s">
        <v>7573</v>
      </c>
      <c r="AP5" s="80" t="s">
        <v>66</v>
      </c>
      <c r="AQ5" s="2"/>
      <c r="AR5" s="3"/>
      <c r="AS5" s="3"/>
      <c r="AT5" s="3"/>
      <c r="AU5" s="3"/>
    </row>
    <row r="6" spans="1:47">
      <c r="A6" s="66" t="s">
        <v>190</v>
      </c>
      <c r="B6" s="67"/>
      <c r="C6" s="67"/>
      <c r="D6" s="68"/>
      <c r="E6" s="70"/>
      <c r="F6" s="104" t="s">
        <v>7147</v>
      </c>
      <c r="G6" s="67"/>
      <c r="H6" s="71"/>
      <c r="I6" s="72"/>
      <c r="J6" s="72"/>
      <c r="K6" s="71" t="s">
        <v>8007</v>
      </c>
      <c r="L6" s="75"/>
      <c r="M6" s="76"/>
      <c r="N6" s="76"/>
      <c r="O6" s="77"/>
      <c r="P6" s="78"/>
      <c r="Q6" s="78"/>
      <c r="R6" s="88"/>
      <c r="S6" s="88"/>
      <c r="T6" s="88"/>
      <c r="U6" s="88"/>
      <c r="V6" s="52"/>
      <c r="W6" s="52"/>
      <c r="X6" s="52"/>
      <c r="Y6" s="52"/>
      <c r="Z6" s="51"/>
      <c r="AA6" s="73"/>
      <c r="AB6" s="73"/>
      <c r="AC6" s="74"/>
      <c r="AD6" s="80">
        <v>132</v>
      </c>
      <c r="AE6" s="80">
        <v>229</v>
      </c>
      <c r="AF6" s="80">
        <v>645</v>
      </c>
      <c r="AG6" s="80">
        <v>28</v>
      </c>
      <c r="AH6" s="80">
        <v>-14400</v>
      </c>
      <c r="AI6" s="80" t="s">
        <v>6207</v>
      </c>
      <c r="AJ6" s="80" t="s">
        <v>6592</v>
      </c>
      <c r="AK6" s="80"/>
      <c r="AL6" s="80" t="s">
        <v>7111</v>
      </c>
      <c r="AM6" s="82">
        <v>39313.75608796296</v>
      </c>
      <c r="AN6" s="80" t="s">
        <v>7570</v>
      </c>
      <c r="AO6" s="86" t="s">
        <v>7574</v>
      </c>
      <c r="AP6" s="80" t="s">
        <v>66</v>
      </c>
      <c r="AQ6" s="2"/>
      <c r="AR6" s="3"/>
      <c r="AS6" s="3"/>
      <c r="AT6" s="3"/>
      <c r="AU6" s="3"/>
    </row>
    <row r="7" spans="1:47">
      <c r="A7" s="66" t="s">
        <v>464</v>
      </c>
      <c r="B7" s="67"/>
      <c r="C7" s="67"/>
      <c r="D7" s="68"/>
      <c r="E7" s="70"/>
      <c r="F7" s="104" t="s">
        <v>7148</v>
      </c>
      <c r="G7" s="67"/>
      <c r="H7" s="71"/>
      <c r="I7" s="72"/>
      <c r="J7" s="72"/>
      <c r="K7" s="71" t="s">
        <v>8008</v>
      </c>
      <c r="L7" s="75"/>
      <c r="M7" s="76"/>
      <c r="N7" s="76"/>
      <c r="O7" s="77"/>
      <c r="P7" s="78"/>
      <c r="Q7" s="78"/>
      <c r="R7" s="88"/>
      <c r="S7" s="88"/>
      <c r="T7" s="88"/>
      <c r="U7" s="88"/>
      <c r="V7" s="52"/>
      <c r="W7" s="52"/>
      <c r="X7" s="52"/>
      <c r="Y7" s="52"/>
      <c r="Z7" s="51"/>
      <c r="AA7" s="73"/>
      <c r="AB7" s="73"/>
      <c r="AC7" s="74"/>
      <c r="AD7" s="80">
        <v>816</v>
      </c>
      <c r="AE7" s="80">
        <v>723</v>
      </c>
      <c r="AF7" s="80">
        <v>3544</v>
      </c>
      <c r="AG7" s="80">
        <v>958</v>
      </c>
      <c r="AH7" s="80">
        <v>-14400</v>
      </c>
      <c r="AI7" s="80" t="s">
        <v>6208</v>
      </c>
      <c r="AJ7" s="80" t="s">
        <v>6593</v>
      </c>
      <c r="AK7" s="86" t="s">
        <v>6820</v>
      </c>
      <c r="AL7" s="80" t="s">
        <v>7111</v>
      </c>
      <c r="AM7" s="82">
        <v>39892.963784722226</v>
      </c>
      <c r="AN7" s="80" t="s">
        <v>7570</v>
      </c>
      <c r="AO7" s="86" t="s">
        <v>7575</v>
      </c>
      <c r="AP7" s="80" t="s">
        <v>66</v>
      </c>
      <c r="AQ7" s="2"/>
      <c r="AR7" s="3"/>
      <c r="AS7" s="3"/>
      <c r="AT7" s="3"/>
      <c r="AU7" s="3"/>
    </row>
    <row r="8" spans="1:47">
      <c r="A8" s="66" t="s">
        <v>191</v>
      </c>
      <c r="B8" s="67"/>
      <c r="C8" s="67"/>
      <c r="D8" s="68"/>
      <c r="E8" s="70"/>
      <c r="F8" s="104" t="s">
        <v>7149</v>
      </c>
      <c r="G8" s="67"/>
      <c r="H8" s="71"/>
      <c r="I8" s="72"/>
      <c r="J8" s="72"/>
      <c r="K8" s="71" t="s">
        <v>8009</v>
      </c>
      <c r="L8" s="75"/>
      <c r="M8" s="76"/>
      <c r="N8" s="76"/>
      <c r="O8" s="77"/>
      <c r="P8" s="78"/>
      <c r="Q8" s="78"/>
      <c r="R8" s="88"/>
      <c r="S8" s="88"/>
      <c r="T8" s="88"/>
      <c r="U8" s="88"/>
      <c r="V8" s="52"/>
      <c r="W8" s="52"/>
      <c r="X8" s="52"/>
      <c r="Y8" s="52"/>
      <c r="Z8" s="51"/>
      <c r="AA8" s="73"/>
      <c r="AB8" s="73"/>
      <c r="AC8" s="74"/>
      <c r="AD8" s="80">
        <v>32</v>
      </c>
      <c r="AE8" s="80">
        <v>86</v>
      </c>
      <c r="AF8" s="80">
        <v>149</v>
      </c>
      <c r="AG8" s="80">
        <v>0</v>
      </c>
      <c r="AH8" s="80"/>
      <c r="AI8" s="80" t="s">
        <v>6209</v>
      </c>
      <c r="AJ8" s="80" t="s">
        <v>6594</v>
      </c>
      <c r="AK8" s="80"/>
      <c r="AL8" s="80"/>
      <c r="AM8" s="82">
        <v>41370.029861111114</v>
      </c>
      <c r="AN8" s="80" t="s">
        <v>7570</v>
      </c>
      <c r="AO8" s="86" t="s">
        <v>7576</v>
      </c>
      <c r="AP8" s="80" t="s">
        <v>66</v>
      </c>
      <c r="AQ8" s="2"/>
      <c r="AR8" s="3"/>
      <c r="AS8" s="3"/>
      <c r="AT8" s="3"/>
      <c r="AU8" s="3"/>
    </row>
    <row r="9" spans="1:47">
      <c r="A9" s="66" t="s">
        <v>506</v>
      </c>
      <c r="B9" s="67"/>
      <c r="C9" s="67"/>
      <c r="D9" s="68"/>
      <c r="E9" s="70"/>
      <c r="F9" s="104" t="s">
        <v>7150</v>
      </c>
      <c r="G9" s="67"/>
      <c r="H9" s="71"/>
      <c r="I9" s="72"/>
      <c r="J9" s="72"/>
      <c r="K9" s="71" t="s">
        <v>8010</v>
      </c>
      <c r="L9" s="75"/>
      <c r="M9" s="76"/>
      <c r="N9" s="76"/>
      <c r="O9" s="77"/>
      <c r="P9" s="78"/>
      <c r="Q9" s="78"/>
      <c r="R9" s="88"/>
      <c r="S9" s="88"/>
      <c r="T9" s="88"/>
      <c r="U9" s="88"/>
      <c r="V9" s="52"/>
      <c r="W9" s="52"/>
      <c r="X9" s="52"/>
      <c r="Y9" s="52"/>
      <c r="Z9" s="51"/>
      <c r="AA9" s="73"/>
      <c r="AB9" s="73"/>
      <c r="AC9" s="74"/>
      <c r="AD9" s="80">
        <v>13</v>
      </c>
      <c r="AE9" s="80">
        <v>7</v>
      </c>
      <c r="AF9" s="80">
        <v>1</v>
      </c>
      <c r="AG9" s="80">
        <v>0</v>
      </c>
      <c r="AH9" s="80"/>
      <c r="AI9" s="80"/>
      <c r="AJ9" s="80"/>
      <c r="AK9" s="80"/>
      <c r="AL9" s="80"/>
      <c r="AM9" s="82">
        <v>41330.654062499998</v>
      </c>
      <c r="AN9" s="80" t="s">
        <v>7570</v>
      </c>
      <c r="AO9" s="86" t="s">
        <v>7577</v>
      </c>
      <c r="AP9" s="80" t="s">
        <v>65</v>
      </c>
      <c r="AQ9" s="2"/>
      <c r="AR9" s="3"/>
      <c r="AS9" s="3"/>
      <c r="AT9" s="3"/>
      <c r="AU9" s="3"/>
    </row>
    <row r="10" spans="1:47">
      <c r="A10" s="66" t="s">
        <v>192</v>
      </c>
      <c r="B10" s="67"/>
      <c r="C10" s="67"/>
      <c r="D10" s="68"/>
      <c r="E10" s="70"/>
      <c r="F10" s="104" t="s">
        <v>7151</v>
      </c>
      <c r="G10" s="67"/>
      <c r="H10" s="71"/>
      <c r="I10" s="72"/>
      <c r="J10" s="72"/>
      <c r="K10" s="71" t="s">
        <v>8011</v>
      </c>
      <c r="L10" s="75"/>
      <c r="M10" s="76"/>
      <c r="N10" s="76"/>
      <c r="O10" s="77"/>
      <c r="P10" s="78"/>
      <c r="Q10" s="78"/>
      <c r="R10" s="88"/>
      <c r="S10" s="88"/>
      <c r="T10" s="88"/>
      <c r="U10" s="88"/>
      <c r="V10" s="52"/>
      <c r="W10" s="52"/>
      <c r="X10" s="52"/>
      <c r="Y10" s="52"/>
      <c r="Z10" s="51"/>
      <c r="AA10" s="73"/>
      <c r="AB10" s="73"/>
      <c r="AC10" s="74"/>
      <c r="AD10" s="80">
        <v>454</v>
      </c>
      <c r="AE10" s="80">
        <v>157</v>
      </c>
      <c r="AF10" s="80">
        <v>884</v>
      </c>
      <c r="AG10" s="80">
        <v>1</v>
      </c>
      <c r="AH10" s="80">
        <v>-14400</v>
      </c>
      <c r="AI10" s="80" t="s">
        <v>6210</v>
      </c>
      <c r="AJ10" s="80"/>
      <c r="AK10" s="80"/>
      <c r="AL10" s="80" t="s">
        <v>7111</v>
      </c>
      <c r="AM10" s="82">
        <v>41011.680590277778</v>
      </c>
      <c r="AN10" s="80" t="s">
        <v>7570</v>
      </c>
      <c r="AO10" s="86" t="s">
        <v>7578</v>
      </c>
      <c r="AP10" s="80" t="s">
        <v>66</v>
      </c>
      <c r="AQ10" s="2"/>
      <c r="AR10" s="3"/>
      <c r="AS10" s="3"/>
      <c r="AT10" s="3"/>
      <c r="AU10" s="3"/>
    </row>
    <row r="11" spans="1:47">
      <c r="A11" s="66" t="s">
        <v>507</v>
      </c>
      <c r="B11" s="67"/>
      <c r="C11" s="67"/>
      <c r="D11" s="68"/>
      <c r="E11" s="70"/>
      <c r="F11" s="104" t="s">
        <v>7152</v>
      </c>
      <c r="G11" s="67"/>
      <c r="H11" s="71"/>
      <c r="I11" s="72"/>
      <c r="J11" s="72"/>
      <c r="K11" s="71" t="s">
        <v>8012</v>
      </c>
      <c r="L11" s="75"/>
      <c r="M11" s="76"/>
      <c r="N11" s="76"/>
      <c r="O11" s="77"/>
      <c r="P11" s="78"/>
      <c r="Q11" s="78"/>
      <c r="R11" s="88"/>
      <c r="S11" s="88"/>
      <c r="T11" s="88"/>
      <c r="U11" s="88"/>
      <c r="V11" s="52"/>
      <c r="W11" s="52"/>
      <c r="X11" s="52"/>
      <c r="Y11" s="52"/>
      <c r="Z11" s="51"/>
      <c r="AA11" s="73"/>
      <c r="AB11" s="73"/>
      <c r="AC11" s="74"/>
      <c r="AD11" s="80">
        <v>920</v>
      </c>
      <c r="AE11" s="80">
        <v>3049</v>
      </c>
      <c r="AF11" s="80">
        <v>2970</v>
      </c>
      <c r="AG11" s="80">
        <v>174</v>
      </c>
      <c r="AH11" s="80">
        <v>-14400</v>
      </c>
      <c r="AI11" s="80" t="s">
        <v>6211</v>
      </c>
      <c r="AJ11" s="80" t="s">
        <v>6595</v>
      </c>
      <c r="AK11" s="86" t="s">
        <v>6821</v>
      </c>
      <c r="AL11" s="80" t="s">
        <v>7111</v>
      </c>
      <c r="AM11" s="82">
        <v>40000.76734953704</v>
      </c>
      <c r="AN11" s="80" t="s">
        <v>7570</v>
      </c>
      <c r="AO11" s="86" t="s">
        <v>7579</v>
      </c>
      <c r="AP11" s="80" t="s">
        <v>65</v>
      </c>
      <c r="AQ11" s="2"/>
      <c r="AR11" s="3"/>
      <c r="AS11" s="3"/>
      <c r="AT11" s="3"/>
      <c r="AU11" s="3"/>
    </row>
    <row r="12" spans="1:47">
      <c r="A12" s="66" t="s">
        <v>193</v>
      </c>
      <c r="B12" s="67"/>
      <c r="C12" s="67"/>
      <c r="D12" s="68"/>
      <c r="E12" s="70"/>
      <c r="F12" s="104" t="s">
        <v>7153</v>
      </c>
      <c r="G12" s="67"/>
      <c r="H12" s="71"/>
      <c r="I12" s="72"/>
      <c r="J12" s="72"/>
      <c r="K12" s="71" t="s">
        <v>8013</v>
      </c>
      <c r="L12" s="75"/>
      <c r="M12" s="76"/>
      <c r="N12" s="76"/>
      <c r="O12" s="77"/>
      <c r="P12" s="78"/>
      <c r="Q12" s="78"/>
      <c r="R12" s="88"/>
      <c r="S12" s="88"/>
      <c r="T12" s="88"/>
      <c r="U12" s="88"/>
      <c r="V12" s="52"/>
      <c r="W12" s="52"/>
      <c r="X12" s="52"/>
      <c r="Y12" s="52"/>
      <c r="Z12" s="51"/>
      <c r="AA12" s="73"/>
      <c r="AB12" s="73"/>
      <c r="AC12" s="74"/>
      <c r="AD12" s="80">
        <v>631</v>
      </c>
      <c r="AE12" s="80">
        <v>204</v>
      </c>
      <c r="AF12" s="80">
        <v>3156</v>
      </c>
      <c r="AG12" s="80">
        <v>90</v>
      </c>
      <c r="AH12" s="80">
        <v>-21600</v>
      </c>
      <c r="AI12" s="80" t="s">
        <v>6212</v>
      </c>
      <c r="AJ12" s="80" t="s">
        <v>6596</v>
      </c>
      <c r="AK12" s="86" t="s">
        <v>6822</v>
      </c>
      <c r="AL12" s="80" t="s">
        <v>7112</v>
      </c>
      <c r="AM12" s="82">
        <v>39667.912893518522</v>
      </c>
      <c r="AN12" s="80" t="s">
        <v>7570</v>
      </c>
      <c r="AO12" s="86" t="s">
        <v>7580</v>
      </c>
      <c r="AP12" s="80" t="s">
        <v>66</v>
      </c>
      <c r="AQ12" s="2"/>
      <c r="AR12" s="3"/>
      <c r="AS12" s="3"/>
      <c r="AT12" s="3"/>
      <c r="AU12" s="3"/>
    </row>
    <row r="13" spans="1:47">
      <c r="A13" s="66" t="s">
        <v>493</v>
      </c>
      <c r="B13" s="67"/>
      <c r="C13" s="67"/>
      <c r="D13" s="68"/>
      <c r="E13" s="70"/>
      <c r="F13" s="104" t="s">
        <v>7154</v>
      </c>
      <c r="G13" s="67"/>
      <c r="H13" s="71"/>
      <c r="I13" s="72"/>
      <c r="J13" s="72"/>
      <c r="K13" s="71" t="s">
        <v>8014</v>
      </c>
      <c r="L13" s="75"/>
      <c r="M13" s="76"/>
      <c r="N13" s="76"/>
      <c r="O13" s="77"/>
      <c r="P13" s="78"/>
      <c r="Q13" s="78"/>
      <c r="R13" s="88"/>
      <c r="S13" s="88"/>
      <c r="T13" s="88"/>
      <c r="U13" s="88"/>
      <c r="V13" s="52"/>
      <c r="W13" s="52"/>
      <c r="X13" s="52"/>
      <c r="Y13" s="52"/>
      <c r="Z13" s="51"/>
      <c r="AA13" s="73"/>
      <c r="AB13" s="73"/>
      <c r="AC13" s="74"/>
      <c r="AD13" s="80">
        <v>191</v>
      </c>
      <c r="AE13" s="80">
        <v>3160</v>
      </c>
      <c r="AF13" s="80">
        <v>5325</v>
      </c>
      <c r="AG13" s="80">
        <v>41</v>
      </c>
      <c r="AH13" s="80">
        <v>-14400</v>
      </c>
      <c r="AI13" s="80" t="s">
        <v>6213</v>
      </c>
      <c r="AJ13" s="80" t="s">
        <v>6597</v>
      </c>
      <c r="AK13" s="86" t="s">
        <v>6823</v>
      </c>
      <c r="AL13" s="80" t="s">
        <v>7111</v>
      </c>
      <c r="AM13" s="82">
        <v>39817.507615740738</v>
      </c>
      <c r="AN13" s="80" t="s">
        <v>7570</v>
      </c>
      <c r="AO13" s="86" t="s">
        <v>7581</v>
      </c>
      <c r="AP13" s="80" t="s">
        <v>66</v>
      </c>
      <c r="AQ13" s="2"/>
      <c r="AR13" s="3"/>
      <c r="AS13" s="3"/>
      <c r="AT13" s="3"/>
      <c r="AU13" s="3"/>
    </row>
    <row r="14" spans="1:47">
      <c r="A14" s="66" t="s">
        <v>194</v>
      </c>
      <c r="B14" s="67"/>
      <c r="C14" s="67"/>
      <c r="D14" s="68"/>
      <c r="E14" s="70"/>
      <c r="F14" s="104" t="s">
        <v>7155</v>
      </c>
      <c r="G14" s="67"/>
      <c r="H14" s="71"/>
      <c r="I14" s="72"/>
      <c r="J14" s="72"/>
      <c r="K14" s="71" t="s">
        <v>8015</v>
      </c>
      <c r="L14" s="75"/>
      <c r="M14" s="76"/>
      <c r="N14" s="76"/>
      <c r="O14" s="77"/>
      <c r="P14" s="78"/>
      <c r="Q14" s="78"/>
      <c r="R14" s="88"/>
      <c r="S14" s="88"/>
      <c r="T14" s="88"/>
      <c r="U14" s="88"/>
      <c r="V14" s="52"/>
      <c r="W14" s="52"/>
      <c r="X14" s="52"/>
      <c r="Y14" s="52"/>
      <c r="Z14" s="51"/>
      <c r="AA14" s="73"/>
      <c r="AB14" s="73"/>
      <c r="AC14" s="74"/>
      <c r="AD14" s="80">
        <v>385</v>
      </c>
      <c r="AE14" s="80">
        <v>280</v>
      </c>
      <c r="AF14" s="80">
        <v>3362</v>
      </c>
      <c r="AG14" s="80">
        <v>57</v>
      </c>
      <c r="AH14" s="80">
        <v>-14400</v>
      </c>
      <c r="AI14" s="80" t="s">
        <v>6214</v>
      </c>
      <c r="AJ14" s="80" t="s">
        <v>6598</v>
      </c>
      <c r="AK14" s="86" t="s">
        <v>6824</v>
      </c>
      <c r="AL14" s="80" t="s">
        <v>7111</v>
      </c>
      <c r="AM14" s="82">
        <v>39854.771296296298</v>
      </c>
      <c r="AN14" s="80" t="s">
        <v>7570</v>
      </c>
      <c r="AO14" s="86" t="s">
        <v>7582</v>
      </c>
      <c r="AP14" s="80" t="s">
        <v>66</v>
      </c>
      <c r="AQ14" s="2"/>
      <c r="AR14" s="3"/>
      <c r="AS14" s="3"/>
      <c r="AT14" s="3"/>
      <c r="AU14" s="3"/>
    </row>
    <row r="15" spans="1:47">
      <c r="A15" s="66" t="s">
        <v>195</v>
      </c>
      <c r="B15" s="67"/>
      <c r="C15" s="67"/>
      <c r="D15" s="68"/>
      <c r="E15" s="70"/>
      <c r="F15" s="104" t="s">
        <v>7156</v>
      </c>
      <c r="G15" s="67"/>
      <c r="H15" s="71"/>
      <c r="I15" s="72"/>
      <c r="J15" s="72"/>
      <c r="K15" s="71" t="s">
        <v>8016</v>
      </c>
      <c r="L15" s="75"/>
      <c r="M15" s="76"/>
      <c r="N15" s="76"/>
      <c r="O15" s="77"/>
      <c r="P15" s="78"/>
      <c r="Q15" s="78"/>
      <c r="R15" s="88"/>
      <c r="S15" s="88"/>
      <c r="T15" s="88"/>
      <c r="U15" s="88"/>
      <c r="V15" s="52"/>
      <c r="W15" s="52"/>
      <c r="X15" s="52"/>
      <c r="Y15" s="52"/>
      <c r="Z15" s="51"/>
      <c r="AA15" s="73"/>
      <c r="AB15" s="73"/>
      <c r="AC15" s="74"/>
      <c r="AD15" s="80">
        <v>169</v>
      </c>
      <c r="AE15" s="80">
        <v>177</v>
      </c>
      <c r="AF15" s="80">
        <v>1232</v>
      </c>
      <c r="AG15" s="80">
        <v>8</v>
      </c>
      <c r="AH15" s="80"/>
      <c r="AI15" s="80" t="s">
        <v>6215</v>
      </c>
      <c r="AJ15" s="80" t="s">
        <v>6599</v>
      </c>
      <c r="AK15" s="86" t="s">
        <v>6825</v>
      </c>
      <c r="AL15" s="80"/>
      <c r="AM15" s="82">
        <v>40312.151400462964</v>
      </c>
      <c r="AN15" s="80" t="s">
        <v>7570</v>
      </c>
      <c r="AO15" s="86" t="s">
        <v>7583</v>
      </c>
      <c r="AP15" s="80" t="s">
        <v>66</v>
      </c>
      <c r="AQ15" s="2"/>
      <c r="AR15" s="3"/>
      <c r="AS15" s="3"/>
      <c r="AT15" s="3"/>
      <c r="AU15" s="3"/>
    </row>
    <row r="16" spans="1:47">
      <c r="A16" s="66" t="s">
        <v>196</v>
      </c>
      <c r="B16" s="67"/>
      <c r="C16" s="67"/>
      <c r="D16" s="68"/>
      <c r="E16" s="70"/>
      <c r="F16" s="104" t="s">
        <v>7157</v>
      </c>
      <c r="G16" s="67"/>
      <c r="H16" s="71"/>
      <c r="I16" s="72"/>
      <c r="J16" s="72"/>
      <c r="K16" s="71" t="s">
        <v>8017</v>
      </c>
      <c r="L16" s="75"/>
      <c r="M16" s="76"/>
      <c r="N16" s="76"/>
      <c r="O16" s="77"/>
      <c r="P16" s="78"/>
      <c r="Q16" s="78"/>
      <c r="R16" s="88"/>
      <c r="S16" s="88"/>
      <c r="T16" s="88"/>
      <c r="U16" s="88"/>
      <c r="V16" s="52"/>
      <c r="W16" s="52"/>
      <c r="X16" s="52"/>
      <c r="Y16" s="52"/>
      <c r="Z16" s="51"/>
      <c r="AA16" s="73"/>
      <c r="AB16" s="73"/>
      <c r="AC16" s="74"/>
      <c r="AD16" s="80">
        <v>159</v>
      </c>
      <c r="AE16" s="80">
        <v>40</v>
      </c>
      <c r="AF16" s="80">
        <v>247</v>
      </c>
      <c r="AG16" s="80">
        <v>0</v>
      </c>
      <c r="AH16" s="80">
        <v>-14400</v>
      </c>
      <c r="AI16" s="80" t="s">
        <v>6216</v>
      </c>
      <c r="AJ16" s="80"/>
      <c r="AK16" s="86" t="s">
        <v>6826</v>
      </c>
      <c r="AL16" s="80" t="s">
        <v>7111</v>
      </c>
      <c r="AM16" s="82">
        <v>40606.089363425926</v>
      </c>
      <c r="AN16" s="80" t="s">
        <v>7570</v>
      </c>
      <c r="AO16" s="86" t="s">
        <v>7584</v>
      </c>
      <c r="AP16" s="80" t="s">
        <v>66</v>
      </c>
      <c r="AQ16" s="2"/>
      <c r="AR16" s="3"/>
      <c r="AS16" s="3"/>
      <c r="AT16" s="3"/>
      <c r="AU16" s="3"/>
    </row>
    <row r="17" spans="1:47">
      <c r="A17" s="66" t="s">
        <v>489</v>
      </c>
      <c r="B17" s="67"/>
      <c r="C17" s="67"/>
      <c r="D17" s="68"/>
      <c r="E17" s="70"/>
      <c r="F17" s="104" t="s">
        <v>7158</v>
      </c>
      <c r="G17" s="67"/>
      <c r="H17" s="71"/>
      <c r="I17" s="72"/>
      <c r="J17" s="72"/>
      <c r="K17" s="71" t="s">
        <v>8018</v>
      </c>
      <c r="L17" s="75"/>
      <c r="M17" s="76"/>
      <c r="N17" s="76"/>
      <c r="O17" s="77"/>
      <c r="P17" s="78"/>
      <c r="Q17" s="78"/>
      <c r="R17" s="88"/>
      <c r="S17" s="88"/>
      <c r="T17" s="88"/>
      <c r="U17" s="88"/>
      <c r="V17" s="52"/>
      <c r="W17" s="52"/>
      <c r="X17" s="52"/>
      <c r="Y17" s="52"/>
      <c r="Z17" s="51"/>
      <c r="AA17" s="73"/>
      <c r="AB17" s="73"/>
      <c r="AC17" s="74"/>
      <c r="AD17" s="80">
        <v>827</v>
      </c>
      <c r="AE17" s="80">
        <v>882</v>
      </c>
      <c r="AF17" s="80">
        <v>2207</v>
      </c>
      <c r="AG17" s="80">
        <v>1</v>
      </c>
      <c r="AH17" s="80">
        <v>-14400</v>
      </c>
      <c r="AI17" s="80" t="s">
        <v>6217</v>
      </c>
      <c r="AJ17" s="80" t="s">
        <v>6600</v>
      </c>
      <c r="AK17" s="86" t="s">
        <v>6827</v>
      </c>
      <c r="AL17" s="80" t="s">
        <v>7111</v>
      </c>
      <c r="AM17" s="82">
        <v>39923.639201388891</v>
      </c>
      <c r="AN17" s="80" t="s">
        <v>7570</v>
      </c>
      <c r="AO17" s="86" t="s">
        <v>7585</v>
      </c>
      <c r="AP17" s="80" t="s">
        <v>66</v>
      </c>
      <c r="AQ17" s="2"/>
      <c r="AR17" s="3"/>
      <c r="AS17" s="3"/>
      <c r="AT17" s="3"/>
      <c r="AU17" s="3"/>
    </row>
    <row r="18" spans="1:47">
      <c r="A18" s="66" t="s">
        <v>339</v>
      </c>
      <c r="B18" s="67"/>
      <c r="C18" s="67"/>
      <c r="D18" s="68"/>
      <c r="E18" s="70"/>
      <c r="F18" s="104" t="s">
        <v>7159</v>
      </c>
      <c r="G18" s="67"/>
      <c r="H18" s="71"/>
      <c r="I18" s="72"/>
      <c r="J18" s="72"/>
      <c r="K18" s="71" t="s">
        <v>8019</v>
      </c>
      <c r="L18" s="75"/>
      <c r="M18" s="76"/>
      <c r="N18" s="76"/>
      <c r="O18" s="77"/>
      <c r="P18" s="78"/>
      <c r="Q18" s="78"/>
      <c r="R18" s="88"/>
      <c r="S18" s="88"/>
      <c r="T18" s="88"/>
      <c r="U18" s="88"/>
      <c r="V18" s="52"/>
      <c r="W18" s="52"/>
      <c r="X18" s="52"/>
      <c r="Y18" s="52"/>
      <c r="Z18" s="51"/>
      <c r="AA18" s="73"/>
      <c r="AB18" s="73"/>
      <c r="AC18" s="74"/>
      <c r="AD18" s="80">
        <v>576</v>
      </c>
      <c r="AE18" s="80">
        <v>303</v>
      </c>
      <c r="AF18" s="80">
        <v>1079</v>
      </c>
      <c r="AG18" s="80">
        <v>9</v>
      </c>
      <c r="AH18" s="80">
        <v>-14400</v>
      </c>
      <c r="AI18" s="80" t="s">
        <v>6218</v>
      </c>
      <c r="AJ18" s="80" t="s">
        <v>6601</v>
      </c>
      <c r="AK18" s="86" t="s">
        <v>6828</v>
      </c>
      <c r="AL18" s="80" t="s">
        <v>7111</v>
      </c>
      <c r="AM18" s="82">
        <v>39850.875393518516</v>
      </c>
      <c r="AN18" s="80" t="s">
        <v>7570</v>
      </c>
      <c r="AO18" s="86" t="s">
        <v>7586</v>
      </c>
      <c r="AP18" s="80" t="s">
        <v>66</v>
      </c>
      <c r="AQ18" s="2"/>
      <c r="AR18" s="3"/>
      <c r="AS18" s="3"/>
      <c r="AT18" s="3"/>
      <c r="AU18" s="3"/>
    </row>
    <row r="19" spans="1:47">
      <c r="A19" s="66" t="s">
        <v>197</v>
      </c>
      <c r="B19" s="67"/>
      <c r="C19" s="67"/>
      <c r="D19" s="68"/>
      <c r="E19" s="70"/>
      <c r="F19" s="104" t="s">
        <v>7160</v>
      </c>
      <c r="G19" s="67"/>
      <c r="H19" s="71"/>
      <c r="I19" s="72"/>
      <c r="J19" s="72"/>
      <c r="K19" s="71" t="s">
        <v>8020</v>
      </c>
      <c r="L19" s="75"/>
      <c r="M19" s="76"/>
      <c r="N19" s="76"/>
      <c r="O19" s="77"/>
      <c r="P19" s="78"/>
      <c r="Q19" s="78"/>
      <c r="R19" s="88"/>
      <c r="S19" s="88"/>
      <c r="T19" s="88"/>
      <c r="U19" s="88"/>
      <c r="V19" s="52"/>
      <c r="W19" s="52"/>
      <c r="X19" s="52"/>
      <c r="Y19" s="52"/>
      <c r="Z19" s="51"/>
      <c r="AA19" s="73"/>
      <c r="AB19" s="73"/>
      <c r="AC19" s="74"/>
      <c r="AD19" s="80">
        <v>322</v>
      </c>
      <c r="AE19" s="80">
        <v>180</v>
      </c>
      <c r="AF19" s="80">
        <v>480</v>
      </c>
      <c r="AG19" s="80">
        <v>0</v>
      </c>
      <c r="AH19" s="80">
        <v>-10800</v>
      </c>
      <c r="AI19" s="80" t="s">
        <v>6219</v>
      </c>
      <c r="AJ19" s="80" t="s">
        <v>6602</v>
      </c>
      <c r="AK19" s="86" t="s">
        <v>6829</v>
      </c>
      <c r="AL19" s="80" t="s">
        <v>7113</v>
      </c>
      <c r="AM19" s="82">
        <v>41193.715624999997</v>
      </c>
      <c r="AN19" s="80" t="s">
        <v>7570</v>
      </c>
      <c r="AO19" s="86" t="s">
        <v>7587</v>
      </c>
      <c r="AP19" s="80" t="s">
        <v>66</v>
      </c>
      <c r="AQ19" s="2"/>
      <c r="AR19" s="3"/>
      <c r="AS19" s="3"/>
      <c r="AT19" s="3"/>
      <c r="AU19" s="3"/>
    </row>
    <row r="20" spans="1:47">
      <c r="A20" s="66" t="s">
        <v>445</v>
      </c>
      <c r="B20" s="67"/>
      <c r="C20" s="67"/>
      <c r="D20" s="68"/>
      <c r="E20" s="70"/>
      <c r="F20" s="104" t="s">
        <v>7161</v>
      </c>
      <c r="G20" s="67"/>
      <c r="H20" s="71"/>
      <c r="I20" s="72"/>
      <c r="J20" s="72"/>
      <c r="K20" s="71" t="s">
        <v>8021</v>
      </c>
      <c r="L20" s="75"/>
      <c r="M20" s="76"/>
      <c r="N20" s="76"/>
      <c r="O20" s="77"/>
      <c r="P20" s="78"/>
      <c r="Q20" s="78"/>
      <c r="R20" s="88"/>
      <c r="S20" s="88"/>
      <c r="T20" s="88"/>
      <c r="U20" s="88"/>
      <c r="V20" s="52"/>
      <c r="W20" s="52"/>
      <c r="X20" s="52"/>
      <c r="Y20" s="52"/>
      <c r="Z20" s="51"/>
      <c r="AA20" s="73"/>
      <c r="AB20" s="73"/>
      <c r="AC20" s="74"/>
      <c r="AD20" s="80">
        <v>35</v>
      </c>
      <c r="AE20" s="80">
        <v>22</v>
      </c>
      <c r="AF20" s="80">
        <v>10</v>
      </c>
      <c r="AG20" s="80">
        <v>1</v>
      </c>
      <c r="AH20" s="80"/>
      <c r="AI20" s="80"/>
      <c r="AJ20" s="80" t="s">
        <v>6601</v>
      </c>
      <c r="AK20" s="80"/>
      <c r="AL20" s="80"/>
      <c r="AM20" s="82">
        <v>39982.070775462962</v>
      </c>
      <c r="AN20" s="80" t="s">
        <v>7570</v>
      </c>
      <c r="AO20" s="86" t="s">
        <v>7588</v>
      </c>
      <c r="AP20" s="80" t="s">
        <v>66</v>
      </c>
      <c r="AQ20" s="2"/>
      <c r="AR20" s="3"/>
      <c r="AS20" s="3"/>
      <c r="AT20" s="3"/>
      <c r="AU20" s="3"/>
    </row>
    <row r="21" spans="1:47">
      <c r="A21" s="66" t="s">
        <v>198</v>
      </c>
      <c r="B21" s="67"/>
      <c r="C21" s="67"/>
      <c r="D21" s="68"/>
      <c r="E21" s="70"/>
      <c r="F21" s="104" t="s">
        <v>7162</v>
      </c>
      <c r="G21" s="67"/>
      <c r="H21" s="71"/>
      <c r="I21" s="72"/>
      <c r="J21" s="72"/>
      <c r="K21" s="71" t="s">
        <v>8022</v>
      </c>
      <c r="L21" s="75"/>
      <c r="M21" s="76"/>
      <c r="N21" s="76"/>
      <c r="O21" s="77"/>
      <c r="P21" s="78"/>
      <c r="Q21" s="78"/>
      <c r="R21" s="88"/>
      <c r="S21" s="88"/>
      <c r="T21" s="88"/>
      <c r="U21" s="88"/>
      <c r="V21" s="52"/>
      <c r="W21" s="52"/>
      <c r="X21" s="52"/>
      <c r="Y21" s="52"/>
      <c r="Z21" s="51"/>
      <c r="AA21" s="73"/>
      <c r="AB21" s="73"/>
      <c r="AC21" s="74"/>
      <c r="AD21" s="80">
        <v>584</v>
      </c>
      <c r="AE21" s="80">
        <v>334</v>
      </c>
      <c r="AF21" s="80">
        <v>673</v>
      </c>
      <c r="AG21" s="80">
        <v>23</v>
      </c>
      <c r="AH21" s="80">
        <v>-25200</v>
      </c>
      <c r="AI21" s="80" t="s">
        <v>6220</v>
      </c>
      <c r="AJ21" s="80" t="s">
        <v>6603</v>
      </c>
      <c r="AK21" s="86" t="s">
        <v>6830</v>
      </c>
      <c r="AL21" s="80" t="s">
        <v>7114</v>
      </c>
      <c r="AM21" s="82">
        <v>40375.231030092589</v>
      </c>
      <c r="AN21" s="80" t="s">
        <v>7570</v>
      </c>
      <c r="AO21" s="86" t="s">
        <v>7589</v>
      </c>
      <c r="AP21" s="80" t="s">
        <v>66</v>
      </c>
      <c r="AQ21" s="2"/>
      <c r="AR21" s="3"/>
      <c r="AS21" s="3"/>
      <c r="AT21" s="3"/>
      <c r="AU21" s="3"/>
    </row>
    <row r="22" spans="1:47">
      <c r="A22" s="66" t="s">
        <v>199</v>
      </c>
      <c r="B22" s="67"/>
      <c r="C22" s="67"/>
      <c r="D22" s="68"/>
      <c r="E22" s="70"/>
      <c r="F22" s="104" t="s">
        <v>7163</v>
      </c>
      <c r="G22" s="67"/>
      <c r="H22" s="71"/>
      <c r="I22" s="72"/>
      <c r="J22" s="72"/>
      <c r="K22" s="71" t="s">
        <v>8023</v>
      </c>
      <c r="L22" s="75"/>
      <c r="M22" s="76"/>
      <c r="N22" s="76"/>
      <c r="O22" s="77"/>
      <c r="P22" s="78"/>
      <c r="Q22" s="78"/>
      <c r="R22" s="88"/>
      <c r="S22" s="88"/>
      <c r="T22" s="88"/>
      <c r="U22" s="88"/>
      <c r="V22" s="52"/>
      <c r="W22" s="52"/>
      <c r="X22" s="52"/>
      <c r="Y22" s="52"/>
      <c r="Z22" s="51"/>
      <c r="AA22" s="73"/>
      <c r="AB22" s="73"/>
      <c r="AC22" s="74"/>
      <c r="AD22" s="80">
        <v>31</v>
      </c>
      <c r="AE22" s="80">
        <v>17</v>
      </c>
      <c r="AF22" s="80">
        <v>7</v>
      </c>
      <c r="AG22" s="80">
        <v>0</v>
      </c>
      <c r="AH22" s="80"/>
      <c r="AI22" s="80" t="s">
        <v>6221</v>
      </c>
      <c r="AJ22" s="80" t="s">
        <v>6604</v>
      </c>
      <c r="AK22" s="80"/>
      <c r="AL22" s="80"/>
      <c r="AM22" s="82">
        <v>40961.84847222222</v>
      </c>
      <c r="AN22" s="80" t="s">
        <v>7570</v>
      </c>
      <c r="AO22" s="86" t="s">
        <v>7590</v>
      </c>
      <c r="AP22" s="80" t="s">
        <v>66</v>
      </c>
      <c r="AQ22" s="2"/>
      <c r="AR22" s="3"/>
      <c r="AS22" s="3"/>
      <c r="AT22" s="3"/>
      <c r="AU22" s="3"/>
    </row>
    <row r="23" spans="1:47">
      <c r="A23" s="66" t="s">
        <v>291</v>
      </c>
      <c r="B23" s="67"/>
      <c r="C23" s="67"/>
      <c r="D23" s="68"/>
      <c r="E23" s="70"/>
      <c r="F23" s="104" t="s">
        <v>7164</v>
      </c>
      <c r="G23" s="67"/>
      <c r="H23" s="71"/>
      <c r="I23" s="72"/>
      <c r="J23" s="72"/>
      <c r="K23" s="71" t="s">
        <v>8024</v>
      </c>
      <c r="L23" s="75"/>
      <c r="M23" s="76"/>
      <c r="N23" s="76"/>
      <c r="O23" s="77"/>
      <c r="P23" s="78"/>
      <c r="Q23" s="78"/>
      <c r="R23" s="88"/>
      <c r="S23" s="88"/>
      <c r="T23" s="88"/>
      <c r="U23" s="88"/>
      <c r="V23" s="52"/>
      <c r="W23" s="52"/>
      <c r="X23" s="52"/>
      <c r="Y23" s="52"/>
      <c r="Z23" s="51"/>
      <c r="AA23" s="73"/>
      <c r="AB23" s="73"/>
      <c r="AC23" s="74"/>
      <c r="AD23" s="80">
        <v>622</v>
      </c>
      <c r="AE23" s="80">
        <v>184</v>
      </c>
      <c r="AF23" s="80">
        <v>622</v>
      </c>
      <c r="AG23" s="80">
        <v>0</v>
      </c>
      <c r="AH23" s="80">
        <v>-36000</v>
      </c>
      <c r="AI23" s="80" t="s">
        <v>6222</v>
      </c>
      <c r="AJ23" s="80"/>
      <c r="AK23" s="86" t="s">
        <v>6831</v>
      </c>
      <c r="AL23" s="80" t="s">
        <v>7115</v>
      </c>
      <c r="AM23" s="82">
        <v>41134.617129629631</v>
      </c>
      <c r="AN23" s="80" t="s">
        <v>7570</v>
      </c>
      <c r="AO23" s="86" t="s">
        <v>7591</v>
      </c>
      <c r="AP23" s="80" t="s">
        <v>66</v>
      </c>
      <c r="AQ23" s="2"/>
      <c r="AR23" s="3"/>
      <c r="AS23" s="3"/>
      <c r="AT23" s="3"/>
      <c r="AU23" s="3"/>
    </row>
    <row r="24" spans="1:47">
      <c r="A24" s="66" t="s">
        <v>200</v>
      </c>
      <c r="B24" s="67"/>
      <c r="C24" s="67"/>
      <c r="D24" s="68"/>
      <c r="E24" s="70"/>
      <c r="F24" s="104" t="s">
        <v>7165</v>
      </c>
      <c r="G24" s="67"/>
      <c r="H24" s="71"/>
      <c r="I24" s="72"/>
      <c r="J24" s="72"/>
      <c r="K24" s="71" t="s">
        <v>8025</v>
      </c>
      <c r="L24" s="75"/>
      <c r="M24" s="76"/>
      <c r="N24" s="76"/>
      <c r="O24" s="77"/>
      <c r="P24" s="78"/>
      <c r="Q24" s="78"/>
      <c r="R24" s="88"/>
      <c r="S24" s="88"/>
      <c r="T24" s="88"/>
      <c r="U24" s="88"/>
      <c r="V24" s="52"/>
      <c r="W24" s="52"/>
      <c r="X24" s="52"/>
      <c r="Y24" s="52"/>
      <c r="Z24" s="51"/>
      <c r="AA24" s="73"/>
      <c r="AB24" s="73"/>
      <c r="AC24" s="74"/>
      <c r="AD24" s="80">
        <v>154</v>
      </c>
      <c r="AE24" s="80">
        <v>70</v>
      </c>
      <c r="AF24" s="80">
        <v>124</v>
      </c>
      <c r="AG24" s="80">
        <v>1</v>
      </c>
      <c r="AH24" s="80"/>
      <c r="AI24" s="80" t="s">
        <v>6223</v>
      </c>
      <c r="AJ24" s="80" t="s">
        <v>6605</v>
      </c>
      <c r="AK24" s="86" t="s">
        <v>6832</v>
      </c>
      <c r="AL24" s="80"/>
      <c r="AM24" s="82">
        <v>40006.588935185187</v>
      </c>
      <c r="AN24" s="80" t="s">
        <v>7570</v>
      </c>
      <c r="AO24" s="86" t="s">
        <v>7592</v>
      </c>
      <c r="AP24" s="80" t="s">
        <v>66</v>
      </c>
      <c r="AQ24" s="2"/>
      <c r="AR24" s="3"/>
      <c r="AS24" s="3"/>
      <c r="AT24" s="3"/>
      <c r="AU24" s="3"/>
    </row>
    <row r="25" spans="1:47">
      <c r="A25" s="66" t="s">
        <v>508</v>
      </c>
      <c r="B25" s="67"/>
      <c r="C25" s="67"/>
      <c r="D25" s="68"/>
      <c r="E25" s="70"/>
      <c r="F25" s="104" t="s">
        <v>7166</v>
      </c>
      <c r="G25" s="67"/>
      <c r="H25" s="71"/>
      <c r="I25" s="72"/>
      <c r="J25" s="72"/>
      <c r="K25" s="71" t="s">
        <v>8026</v>
      </c>
      <c r="L25" s="75"/>
      <c r="M25" s="76"/>
      <c r="N25" s="76"/>
      <c r="O25" s="77"/>
      <c r="P25" s="78"/>
      <c r="Q25" s="78"/>
      <c r="R25" s="88"/>
      <c r="S25" s="88"/>
      <c r="T25" s="88"/>
      <c r="U25" s="88"/>
      <c r="V25" s="52"/>
      <c r="W25" s="52"/>
      <c r="X25" s="52"/>
      <c r="Y25" s="52"/>
      <c r="Z25" s="51"/>
      <c r="AA25" s="73"/>
      <c r="AB25" s="73"/>
      <c r="AC25" s="74"/>
      <c r="AD25" s="80">
        <v>126</v>
      </c>
      <c r="AE25" s="80">
        <v>136</v>
      </c>
      <c r="AF25" s="80">
        <v>1083</v>
      </c>
      <c r="AG25" s="80">
        <v>150</v>
      </c>
      <c r="AH25" s="80"/>
      <c r="AI25" s="80" t="s">
        <v>6224</v>
      </c>
      <c r="AJ25" s="80"/>
      <c r="AK25" s="80"/>
      <c r="AL25" s="80"/>
      <c r="AM25" s="82">
        <v>41252.060034722221</v>
      </c>
      <c r="AN25" s="80" t="s">
        <v>7570</v>
      </c>
      <c r="AO25" s="86" t="s">
        <v>7593</v>
      </c>
      <c r="AP25" s="80" t="s">
        <v>65</v>
      </c>
      <c r="AQ25" s="2"/>
      <c r="AR25" s="3"/>
      <c r="AS25" s="3"/>
      <c r="AT25" s="3"/>
      <c r="AU25" s="3"/>
    </row>
    <row r="26" spans="1:47">
      <c r="A26" s="66" t="s">
        <v>201</v>
      </c>
      <c r="B26" s="67"/>
      <c r="C26" s="67"/>
      <c r="D26" s="68"/>
      <c r="E26" s="70"/>
      <c r="F26" s="104" t="s">
        <v>7167</v>
      </c>
      <c r="G26" s="67"/>
      <c r="H26" s="71"/>
      <c r="I26" s="72"/>
      <c r="J26" s="72"/>
      <c r="K26" s="71" t="s">
        <v>8027</v>
      </c>
      <c r="L26" s="75"/>
      <c r="M26" s="76"/>
      <c r="N26" s="76"/>
      <c r="O26" s="77"/>
      <c r="P26" s="78"/>
      <c r="Q26" s="78"/>
      <c r="R26" s="88"/>
      <c r="S26" s="88"/>
      <c r="T26" s="88"/>
      <c r="U26" s="88"/>
      <c r="V26" s="52"/>
      <c r="W26" s="52"/>
      <c r="X26" s="52"/>
      <c r="Y26" s="52"/>
      <c r="Z26" s="51"/>
      <c r="AA26" s="73"/>
      <c r="AB26" s="73"/>
      <c r="AC26" s="74"/>
      <c r="AD26" s="80">
        <v>48</v>
      </c>
      <c r="AE26" s="80">
        <v>12</v>
      </c>
      <c r="AF26" s="80">
        <v>85</v>
      </c>
      <c r="AG26" s="80">
        <v>0</v>
      </c>
      <c r="AH26" s="80">
        <v>-25200</v>
      </c>
      <c r="AI26" s="80" t="s">
        <v>6225</v>
      </c>
      <c r="AJ26" s="80" t="s">
        <v>6606</v>
      </c>
      <c r="AK26" s="80"/>
      <c r="AL26" s="80" t="s">
        <v>7114</v>
      </c>
      <c r="AM26" s="82">
        <v>41074.734409722223</v>
      </c>
      <c r="AN26" s="80" t="s">
        <v>7570</v>
      </c>
      <c r="AO26" s="86" t="s">
        <v>7594</v>
      </c>
      <c r="AP26" s="80" t="s">
        <v>66</v>
      </c>
      <c r="AQ26" s="2"/>
      <c r="AR26" s="3"/>
      <c r="AS26" s="3"/>
      <c r="AT26" s="3"/>
      <c r="AU26" s="3"/>
    </row>
    <row r="27" spans="1:47">
      <c r="A27" s="66" t="s">
        <v>377</v>
      </c>
      <c r="B27" s="67"/>
      <c r="C27" s="67"/>
      <c r="D27" s="68"/>
      <c r="E27" s="70"/>
      <c r="F27" s="104" t="s">
        <v>7168</v>
      </c>
      <c r="G27" s="67"/>
      <c r="H27" s="71"/>
      <c r="I27" s="72"/>
      <c r="J27" s="72"/>
      <c r="K27" s="71" t="s">
        <v>8028</v>
      </c>
      <c r="L27" s="75"/>
      <c r="M27" s="76"/>
      <c r="N27" s="76"/>
      <c r="O27" s="77"/>
      <c r="P27" s="78"/>
      <c r="Q27" s="78"/>
      <c r="R27" s="88"/>
      <c r="S27" s="88"/>
      <c r="T27" s="88"/>
      <c r="U27" s="88"/>
      <c r="V27" s="52"/>
      <c r="W27" s="52"/>
      <c r="X27" s="52"/>
      <c r="Y27" s="52"/>
      <c r="Z27" s="51"/>
      <c r="AA27" s="73"/>
      <c r="AB27" s="73"/>
      <c r="AC27" s="74"/>
      <c r="AD27" s="80">
        <v>696</v>
      </c>
      <c r="AE27" s="80">
        <v>1922</v>
      </c>
      <c r="AF27" s="80">
        <v>2008</v>
      </c>
      <c r="AG27" s="80">
        <v>1</v>
      </c>
      <c r="AH27" s="80">
        <v>-18000</v>
      </c>
      <c r="AI27" s="80"/>
      <c r="AJ27" s="80" t="s">
        <v>6607</v>
      </c>
      <c r="AK27" s="86" t="s">
        <v>6833</v>
      </c>
      <c r="AL27" s="80" t="s">
        <v>7116</v>
      </c>
      <c r="AM27" s="82">
        <v>39935.084293981483</v>
      </c>
      <c r="AN27" s="80" t="s">
        <v>7570</v>
      </c>
      <c r="AO27" s="86" t="s">
        <v>7595</v>
      </c>
      <c r="AP27" s="80" t="s">
        <v>66</v>
      </c>
      <c r="AQ27" s="2"/>
      <c r="AR27" s="3"/>
      <c r="AS27" s="3"/>
      <c r="AT27" s="3"/>
      <c r="AU27" s="3"/>
    </row>
    <row r="28" spans="1:47">
      <c r="A28" s="66" t="s">
        <v>202</v>
      </c>
      <c r="B28" s="67"/>
      <c r="C28" s="67"/>
      <c r="D28" s="68"/>
      <c r="E28" s="70"/>
      <c r="F28" s="104" t="s">
        <v>7169</v>
      </c>
      <c r="G28" s="67"/>
      <c r="H28" s="71"/>
      <c r="I28" s="72"/>
      <c r="J28" s="72"/>
      <c r="K28" s="71" t="s">
        <v>8029</v>
      </c>
      <c r="L28" s="75"/>
      <c r="M28" s="76"/>
      <c r="N28" s="76"/>
      <c r="O28" s="77"/>
      <c r="P28" s="78"/>
      <c r="Q28" s="78"/>
      <c r="R28" s="88"/>
      <c r="S28" s="88"/>
      <c r="T28" s="88"/>
      <c r="U28" s="88"/>
      <c r="V28" s="52"/>
      <c r="W28" s="52"/>
      <c r="X28" s="52"/>
      <c r="Y28" s="52"/>
      <c r="Z28" s="51"/>
      <c r="AA28" s="73"/>
      <c r="AB28" s="73"/>
      <c r="AC28" s="74"/>
      <c r="AD28" s="80">
        <v>250</v>
      </c>
      <c r="AE28" s="80">
        <v>145</v>
      </c>
      <c r="AF28" s="80">
        <v>2446</v>
      </c>
      <c r="AG28" s="80">
        <v>106</v>
      </c>
      <c r="AH28" s="80">
        <v>-18000</v>
      </c>
      <c r="AI28" s="80" t="s">
        <v>6226</v>
      </c>
      <c r="AJ28" s="80" t="s">
        <v>6608</v>
      </c>
      <c r="AK28" s="80"/>
      <c r="AL28" s="80" t="s">
        <v>7117</v>
      </c>
      <c r="AM28" s="82">
        <v>40017.70925925926</v>
      </c>
      <c r="AN28" s="80" t="s">
        <v>7570</v>
      </c>
      <c r="AO28" s="86" t="s">
        <v>7596</v>
      </c>
      <c r="AP28" s="80" t="s">
        <v>66</v>
      </c>
      <c r="AQ28" s="2"/>
      <c r="AR28" s="3"/>
      <c r="AS28" s="3"/>
      <c r="AT28" s="3"/>
      <c r="AU28" s="3"/>
    </row>
    <row r="29" spans="1:47">
      <c r="A29" s="66" t="s">
        <v>433</v>
      </c>
      <c r="B29" s="67"/>
      <c r="C29" s="67"/>
      <c r="D29" s="68"/>
      <c r="E29" s="70"/>
      <c r="F29" s="104" t="s">
        <v>7170</v>
      </c>
      <c r="G29" s="67"/>
      <c r="H29" s="71"/>
      <c r="I29" s="72"/>
      <c r="J29" s="72"/>
      <c r="K29" s="71" t="s">
        <v>8030</v>
      </c>
      <c r="L29" s="75"/>
      <c r="M29" s="76"/>
      <c r="N29" s="76"/>
      <c r="O29" s="77"/>
      <c r="P29" s="78"/>
      <c r="Q29" s="78"/>
      <c r="R29" s="88"/>
      <c r="S29" s="88"/>
      <c r="T29" s="88"/>
      <c r="U29" s="88"/>
      <c r="V29" s="52"/>
      <c r="W29" s="52"/>
      <c r="X29" s="52"/>
      <c r="Y29" s="52"/>
      <c r="Z29" s="51"/>
      <c r="AA29" s="73"/>
      <c r="AB29" s="73"/>
      <c r="AC29" s="74"/>
      <c r="AD29" s="80">
        <v>1427</v>
      </c>
      <c r="AE29" s="80">
        <v>6432</v>
      </c>
      <c r="AF29" s="80">
        <v>3771</v>
      </c>
      <c r="AG29" s="80">
        <v>7</v>
      </c>
      <c r="AH29" s="80">
        <v>-14400</v>
      </c>
      <c r="AI29" s="80" t="s">
        <v>6227</v>
      </c>
      <c r="AJ29" s="80" t="s">
        <v>6601</v>
      </c>
      <c r="AK29" s="86" t="s">
        <v>6834</v>
      </c>
      <c r="AL29" s="80" t="s">
        <v>7111</v>
      </c>
      <c r="AM29" s="82">
        <v>39822.786585648151</v>
      </c>
      <c r="AN29" s="80" t="s">
        <v>7570</v>
      </c>
      <c r="AO29" s="86" t="s">
        <v>7597</v>
      </c>
      <c r="AP29" s="80" t="s">
        <v>66</v>
      </c>
      <c r="AQ29" s="2"/>
      <c r="AR29" s="3"/>
      <c r="AS29" s="3"/>
      <c r="AT29" s="3"/>
      <c r="AU29" s="3"/>
    </row>
    <row r="30" spans="1:47">
      <c r="A30" s="66" t="s">
        <v>203</v>
      </c>
      <c r="B30" s="67"/>
      <c r="C30" s="67"/>
      <c r="D30" s="68"/>
      <c r="E30" s="70"/>
      <c r="F30" s="104" t="s">
        <v>7171</v>
      </c>
      <c r="G30" s="67"/>
      <c r="H30" s="71"/>
      <c r="I30" s="72"/>
      <c r="J30" s="72"/>
      <c r="K30" s="71" t="s">
        <v>8031</v>
      </c>
      <c r="L30" s="75"/>
      <c r="M30" s="76"/>
      <c r="N30" s="76"/>
      <c r="O30" s="77"/>
      <c r="P30" s="78"/>
      <c r="Q30" s="78"/>
      <c r="R30" s="88"/>
      <c r="S30" s="88"/>
      <c r="T30" s="88"/>
      <c r="U30" s="88"/>
      <c r="V30" s="52"/>
      <c r="W30" s="52"/>
      <c r="X30" s="52"/>
      <c r="Y30" s="52"/>
      <c r="Z30" s="51"/>
      <c r="AA30" s="73"/>
      <c r="AB30" s="73"/>
      <c r="AC30" s="74"/>
      <c r="AD30" s="80">
        <v>54</v>
      </c>
      <c r="AE30" s="80">
        <v>246</v>
      </c>
      <c r="AF30" s="80">
        <v>276</v>
      </c>
      <c r="AG30" s="80">
        <v>4</v>
      </c>
      <c r="AH30" s="80">
        <v>-25200</v>
      </c>
      <c r="AI30" s="80" t="s">
        <v>6228</v>
      </c>
      <c r="AJ30" s="80" t="s">
        <v>6609</v>
      </c>
      <c r="AK30" s="86" t="s">
        <v>6835</v>
      </c>
      <c r="AL30" s="80" t="s">
        <v>6694</v>
      </c>
      <c r="AM30" s="82">
        <v>39927.946273148147</v>
      </c>
      <c r="AN30" s="80" t="s">
        <v>7570</v>
      </c>
      <c r="AO30" s="86" t="s">
        <v>7598</v>
      </c>
      <c r="AP30" s="80" t="s">
        <v>66</v>
      </c>
      <c r="AQ30" s="2"/>
      <c r="AR30" s="3"/>
      <c r="AS30" s="3"/>
      <c r="AT30" s="3"/>
      <c r="AU30" s="3"/>
    </row>
    <row r="31" spans="1:47">
      <c r="A31" s="66" t="s">
        <v>204</v>
      </c>
      <c r="B31" s="67"/>
      <c r="C31" s="67"/>
      <c r="D31" s="68"/>
      <c r="E31" s="70"/>
      <c r="F31" s="104" t="s">
        <v>7172</v>
      </c>
      <c r="G31" s="67"/>
      <c r="H31" s="71"/>
      <c r="I31" s="72"/>
      <c r="J31" s="72"/>
      <c r="K31" s="71" t="s">
        <v>8032</v>
      </c>
      <c r="L31" s="75"/>
      <c r="M31" s="76"/>
      <c r="N31" s="76"/>
      <c r="O31" s="77"/>
      <c r="P31" s="78"/>
      <c r="Q31" s="78"/>
      <c r="R31" s="88"/>
      <c r="S31" s="88"/>
      <c r="T31" s="88"/>
      <c r="U31" s="88"/>
      <c r="V31" s="52"/>
      <c r="W31" s="52"/>
      <c r="X31" s="52"/>
      <c r="Y31" s="52"/>
      <c r="Z31" s="51"/>
      <c r="AA31" s="73"/>
      <c r="AB31" s="73"/>
      <c r="AC31" s="74"/>
      <c r="AD31" s="80">
        <v>115</v>
      </c>
      <c r="AE31" s="80">
        <v>160</v>
      </c>
      <c r="AF31" s="80">
        <v>62</v>
      </c>
      <c r="AG31" s="80">
        <v>10</v>
      </c>
      <c r="AH31" s="80"/>
      <c r="AI31" s="80" t="s">
        <v>6229</v>
      </c>
      <c r="AJ31" s="80"/>
      <c r="AK31" s="86" t="s">
        <v>6836</v>
      </c>
      <c r="AL31" s="80"/>
      <c r="AM31" s="82">
        <v>41417.740277777775</v>
      </c>
      <c r="AN31" s="80" t="s">
        <v>7570</v>
      </c>
      <c r="AO31" s="86" t="s">
        <v>7599</v>
      </c>
      <c r="AP31" s="80" t="s">
        <v>66</v>
      </c>
      <c r="AQ31" s="2"/>
      <c r="AR31" s="3"/>
      <c r="AS31" s="3"/>
      <c r="AT31" s="3"/>
      <c r="AU31" s="3"/>
    </row>
    <row r="32" spans="1:47">
      <c r="A32" s="66" t="s">
        <v>205</v>
      </c>
      <c r="B32" s="67"/>
      <c r="C32" s="67"/>
      <c r="D32" s="68"/>
      <c r="E32" s="70"/>
      <c r="F32" s="104" t="s">
        <v>7173</v>
      </c>
      <c r="G32" s="67"/>
      <c r="H32" s="71"/>
      <c r="I32" s="72"/>
      <c r="J32" s="72"/>
      <c r="K32" s="71" t="s">
        <v>8033</v>
      </c>
      <c r="L32" s="75"/>
      <c r="M32" s="76"/>
      <c r="N32" s="76"/>
      <c r="O32" s="77"/>
      <c r="P32" s="78"/>
      <c r="Q32" s="78"/>
      <c r="R32" s="88"/>
      <c r="S32" s="88"/>
      <c r="T32" s="88"/>
      <c r="U32" s="88"/>
      <c r="V32" s="52"/>
      <c r="W32" s="52"/>
      <c r="X32" s="52"/>
      <c r="Y32" s="52"/>
      <c r="Z32" s="51"/>
      <c r="AA32" s="73"/>
      <c r="AB32" s="73"/>
      <c r="AC32" s="74"/>
      <c r="AD32" s="80">
        <v>22</v>
      </c>
      <c r="AE32" s="80">
        <v>10</v>
      </c>
      <c r="AF32" s="80">
        <v>195</v>
      </c>
      <c r="AG32" s="80">
        <v>36</v>
      </c>
      <c r="AH32" s="80"/>
      <c r="AI32" s="80" t="s">
        <v>6230</v>
      </c>
      <c r="AJ32" s="80" t="s">
        <v>6610</v>
      </c>
      <c r="AK32" s="86" t="s">
        <v>6837</v>
      </c>
      <c r="AL32" s="80"/>
      <c r="AM32" s="82">
        <v>41345.841516203705</v>
      </c>
      <c r="AN32" s="80" t="s">
        <v>7570</v>
      </c>
      <c r="AO32" s="86" t="s">
        <v>7600</v>
      </c>
      <c r="AP32" s="80" t="s">
        <v>66</v>
      </c>
      <c r="AQ32" s="2"/>
      <c r="AR32" s="3"/>
      <c r="AS32" s="3"/>
      <c r="AT32" s="3"/>
      <c r="AU32" s="3"/>
    </row>
    <row r="33" spans="1:47">
      <c r="A33" s="66" t="s">
        <v>206</v>
      </c>
      <c r="B33" s="67"/>
      <c r="C33" s="67"/>
      <c r="D33" s="68"/>
      <c r="E33" s="70"/>
      <c r="F33" s="104" t="s">
        <v>7174</v>
      </c>
      <c r="G33" s="67"/>
      <c r="H33" s="71"/>
      <c r="I33" s="72"/>
      <c r="J33" s="72"/>
      <c r="K33" s="71" t="s">
        <v>8034</v>
      </c>
      <c r="L33" s="75"/>
      <c r="M33" s="76"/>
      <c r="N33" s="76"/>
      <c r="O33" s="77"/>
      <c r="P33" s="78"/>
      <c r="Q33" s="78"/>
      <c r="R33" s="88"/>
      <c r="S33" s="88"/>
      <c r="T33" s="88"/>
      <c r="U33" s="88"/>
      <c r="V33" s="52"/>
      <c r="W33" s="52"/>
      <c r="X33" s="52"/>
      <c r="Y33" s="52"/>
      <c r="Z33" s="51"/>
      <c r="AA33" s="73"/>
      <c r="AB33" s="73"/>
      <c r="AC33" s="74"/>
      <c r="AD33" s="80">
        <v>323</v>
      </c>
      <c r="AE33" s="80">
        <v>128</v>
      </c>
      <c r="AF33" s="80">
        <v>253</v>
      </c>
      <c r="AG33" s="80">
        <v>4</v>
      </c>
      <c r="AH33" s="80">
        <v>-14400</v>
      </c>
      <c r="AI33" s="80" t="s">
        <v>6231</v>
      </c>
      <c r="AJ33" s="80"/>
      <c r="AK33" s="86" t="s">
        <v>6838</v>
      </c>
      <c r="AL33" s="80" t="s">
        <v>7111</v>
      </c>
      <c r="AM33" s="82">
        <v>39755.862557870372</v>
      </c>
      <c r="AN33" s="80" t="s">
        <v>7570</v>
      </c>
      <c r="AO33" s="86" t="s">
        <v>7601</v>
      </c>
      <c r="AP33" s="80" t="s">
        <v>66</v>
      </c>
      <c r="AQ33" s="2"/>
      <c r="AR33" s="3"/>
      <c r="AS33" s="3"/>
      <c r="AT33" s="3"/>
      <c r="AU33" s="3"/>
    </row>
    <row r="34" spans="1:47">
      <c r="A34" s="66" t="s">
        <v>509</v>
      </c>
      <c r="B34" s="67"/>
      <c r="C34" s="67"/>
      <c r="D34" s="68"/>
      <c r="E34" s="70"/>
      <c r="F34" s="104" t="s">
        <v>7175</v>
      </c>
      <c r="G34" s="67"/>
      <c r="H34" s="71"/>
      <c r="I34" s="72"/>
      <c r="J34" s="72"/>
      <c r="K34" s="71" t="s">
        <v>8035</v>
      </c>
      <c r="L34" s="75"/>
      <c r="M34" s="76"/>
      <c r="N34" s="76"/>
      <c r="O34" s="77"/>
      <c r="P34" s="78"/>
      <c r="Q34" s="78"/>
      <c r="R34" s="88"/>
      <c r="S34" s="88"/>
      <c r="T34" s="88"/>
      <c r="U34" s="88"/>
      <c r="V34" s="52"/>
      <c r="W34" s="52"/>
      <c r="X34" s="52"/>
      <c r="Y34" s="52"/>
      <c r="Z34" s="51"/>
      <c r="AA34" s="73"/>
      <c r="AB34" s="73"/>
      <c r="AC34" s="74"/>
      <c r="AD34" s="80">
        <v>2878</v>
      </c>
      <c r="AE34" s="80">
        <v>6833</v>
      </c>
      <c r="AF34" s="80">
        <v>6263</v>
      </c>
      <c r="AG34" s="80">
        <v>727</v>
      </c>
      <c r="AH34" s="80">
        <v>3600</v>
      </c>
      <c r="AI34" s="80" t="s">
        <v>6232</v>
      </c>
      <c r="AJ34" s="80"/>
      <c r="AK34" s="86" t="s">
        <v>6839</v>
      </c>
      <c r="AL34" s="80" t="s">
        <v>7118</v>
      </c>
      <c r="AM34" s="82">
        <v>39743.621469907404</v>
      </c>
      <c r="AN34" s="80" t="s">
        <v>7570</v>
      </c>
      <c r="AO34" s="86" t="s">
        <v>7602</v>
      </c>
      <c r="AP34" s="80" t="s">
        <v>65</v>
      </c>
      <c r="AQ34" s="2"/>
      <c r="AR34" s="3"/>
      <c r="AS34" s="3"/>
      <c r="AT34" s="3"/>
      <c r="AU34" s="3"/>
    </row>
    <row r="35" spans="1:47">
      <c r="A35" s="66" t="s">
        <v>207</v>
      </c>
      <c r="B35" s="67"/>
      <c r="C35" s="67"/>
      <c r="D35" s="68"/>
      <c r="E35" s="70"/>
      <c r="F35" s="104" t="s">
        <v>7176</v>
      </c>
      <c r="G35" s="67"/>
      <c r="H35" s="71"/>
      <c r="I35" s="72"/>
      <c r="J35" s="72"/>
      <c r="K35" s="71" t="s">
        <v>8036</v>
      </c>
      <c r="L35" s="75"/>
      <c r="M35" s="76"/>
      <c r="N35" s="76"/>
      <c r="O35" s="77"/>
      <c r="P35" s="78"/>
      <c r="Q35" s="78"/>
      <c r="R35" s="88"/>
      <c r="S35" s="88"/>
      <c r="T35" s="88"/>
      <c r="U35" s="88"/>
      <c r="V35" s="52"/>
      <c r="W35" s="52"/>
      <c r="X35" s="52"/>
      <c r="Y35" s="52"/>
      <c r="Z35" s="51"/>
      <c r="AA35" s="73"/>
      <c r="AB35" s="73"/>
      <c r="AC35" s="74"/>
      <c r="AD35" s="80">
        <v>103</v>
      </c>
      <c r="AE35" s="80">
        <v>162</v>
      </c>
      <c r="AF35" s="80">
        <v>451</v>
      </c>
      <c r="AG35" s="80">
        <v>5</v>
      </c>
      <c r="AH35" s="80">
        <v>-14400</v>
      </c>
      <c r="AI35" s="80" t="s">
        <v>6233</v>
      </c>
      <c r="AJ35" s="80" t="s">
        <v>6611</v>
      </c>
      <c r="AK35" s="80"/>
      <c r="AL35" s="80" t="s">
        <v>7111</v>
      </c>
      <c r="AM35" s="82">
        <v>40982.041215277779</v>
      </c>
      <c r="AN35" s="80" t="s">
        <v>7570</v>
      </c>
      <c r="AO35" s="86" t="s">
        <v>7603</v>
      </c>
      <c r="AP35" s="80" t="s">
        <v>66</v>
      </c>
      <c r="AQ35" s="2"/>
      <c r="AR35" s="3"/>
      <c r="AS35" s="3"/>
      <c r="AT35" s="3"/>
      <c r="AU35" s="3"/>
    </row>
    <row r="36" spans="1:47">
      <c r="A36" s="66" t="s">
        <v>208</v>
      </c>
      <c r="B36" s="67"/>
      <c r="C36" s="67"/>
      <c r="D36" s="68"/>
      <c r="E36" s="70"/>
      <c r="F36" s="104" t="s">
        <v>7177</v>
      </c>
      <c r="G36" s="67"/>
      <c r="H36" s="71"/>
      <c r="I36" s="72"/>
      <c r="J36" s="72"/>
      <c r="K36" s="71" t="s">
        <v>8037</v>
      </c>
      <c r="L36" s="75"/>
      <c r="M36" s="76"/>
      <c r="N36" s="76"/>
      <c r="O36" s="77"/>
      <c r="P36" s="78"/>
      <c r="Q36" s="78"/>
      <c r="R36" s="88"/>
      <c r="S36" s="88"/>
      <c r="T36" s="88"/>
      <c r="U36" s="88"/>
      <c r="V36" s="52"/>
      <c r="W36" s="52"/>
      <c r="X36" s="52"/>
      <c r="Y36" s="52"/>
      <c r="Z36" s="51"/>
      <c r="AA36" s="73"/>
      <c r="AB36" s="73"/>
      <c r="AC36" s="74"/>
      <c r="AD36" s="80">
        <v>457</v>
      </c>
      <c r="AE36" s="80">
        <v>334</v>
      </c>
      <c r="AF36" s="80">
        <v>8568</v>
      </c>
      <c r="AG36" s="80">
        <v>27</v>
      </c>
      <c r="AH36" s="80">
        <v>-21600</v>
      </c>
      <c r="AI36" s="80" t="s">
        <v>6234</v>
      </c>
      <c r="AJ36" s="80" t="s">
        <v>6612</v>
      </c>
      <c r="AK36" s="86" t="s">
        <v>6840</v>
      </c>
      <c r="AL36" s="80" t="s">
        <v>7112</v>
      </c>
      <c r="AM36" s="82">
        <v>39847.573819444442</v>
      </c>
      <c r="AN36" s="80" t="s">
        <v>7570</v>
      </c>
      <c r="AO36" s="86" t="s">
        <v>7604</v>
      </c>
      <c r="AP36" s="80" t="s">
        <v>66</v>
      </c>
      <c r="AQ36" s="2"/>
      <c r="AR36" s="3"/>
      <c r="AS36" s="3"/>
      <c r="AT36" s="3"/>
      <c r="AU36" s="3"/>
    </row>
    <row r="37" spans="1:47">
      <c r="A37" s="66" t="s">
        <v>209</v>
      </c>
      <c r="B37" s="67"/>
      <c r="C37" s="67"/>
      <c r="D37" s="68"/>
      <c r="E37" s="70"/>
      <c r="F37" s="104" t="s">
        <v>7178</v>
      </c>
      <c r="G37" s="67"/>
      <c r="H37" s="71"/>
      <c r="I37" s="72"/>
      <c r="J37" s="72"/>
      <c r="K37" s="71" t="s">
        <v>8038</v>
      </c>
      <c r="L37" s="75"/>
      <c r="M37" s="76"/>
      <c r="N37" s="76"/>
      <c r="O37" s="77"/>
      <c r="P37" s="78"/>
      <c r="Q37" s="78"/>
      <c r="R37" s="88"/>
      <c r="S37" s="88"/>
      <c r="T37" s="88"/>
      <c r="U37" s="88"/>
      <c r="V37" s="52"/>
      <c r="W37" s="52"/>
      <c r="X37" s="52"/>
      <c r="Y37" s="52"/>
      <c r="Z37" s="51"/>
      <c r="AA37" s="73"/>
      <c r="AB37" s="73"/>
      <c r="AC37" s="74"/>
      <c r="AD37" s="80">
        <v>19</v>
      </c>
      <c r="AE37" s="80">
        <v>9</v>
      </c>
      <c r="AF37" s="80">
        <v>46</v>
      </c>
      <c r="AG37" s="80">
        <v>3</v>
      </c>
      <c r="AH37" s="80">
        <v>-25200</v>
      </c>
      <c r="AI37" s="80"/>
      <c r="AJ37" s="80"/>
      <c r="AK37" s="80"/>
      <c r="AL37" s="80" t="s">
        <v>7114</v>
      </c>
      <c r="AM37" s="82">
        <v>39898.749155092592</v>
      </c>
      <c r="AN37" s="80" t="s">
        <v>7570</v>
      </c>
      <c r="AO37" s="86" t="s">
        <v>7605</v>
      </c>
      <c r="AP37" s="80" t="s">
        <v>66</v>
      </c>
      <c r="AQ37" s="2"/>
      <c r="AR37" s="3"/>
      <c r="AS37" s="3"/>
      <c r="AT37" s="3"/>
      <c r="AU37" s="3"/>
    </row>
    <row r="38" spans="1:47">
      <c r="A38" s="66" t="s">
        <v>210</v>
      </c>
      <c r="B38" s="67"/>
      <c r="C38" s="67"/>
      <c r="D38" s="68"/>
      <c r="E38" s="70"/>
      <c r="F38" s="104" t="s">
        <v>7179</v>
      </c>
      <c r="G38" s="67"/>
      <c r="H38" s="71"/>
      <c r="I38" s="72"/>
      <c r="J38" s="72"/>
      <c r="K38" s="71" t="s">
        <v>8039</v>
      </c>
      <c r="L38" s="75"/>
      <c r="M38" s="76"/>
      <c r="N38" s="76"/>
      <c r="O38" s="77"/>
      <c r="P38" s="78"/>
      <c r="Q38" s="78"/>
      <c r="R38" s="88"/>
      <c r="S38" s="88"/>
      <c r="T38" s="88"/>
      <c r="U38" s="88"/>
      <c r="V38" s="52"/>
      <c r="W38" s="52"/>
      <c r="X38" s="52"/>
      <c r="Y38" s="52"/>
      <c r="Z38" s="51"/>
      <c r="AA38" s="73"/>
      <c r="AB38" s="73"/>
      <c r="AC38" s="74"/>
      <c r="AD38" s="80">
        <v>603</v>
      </c>
      <c r="AE38" s="80">
        <v>299</v>
      </c>
      <c r="AF38" s="80">
        <v>12805</v>
      </c>
      <c r="AG38" s="80">
        <v>4370</v>
      </c>
      <c r="AH38" s="80">
        <v>0</v>
      </c>
      <c r="AI38" s="80" t="s">
        <v>6235</v>
      </c>
      <c r="AJ38" s="80" t="s">
        <v>6613</v>
      </c>
      <c r="AK38" s="86" t="s">
        <v>6841</v>
      </c>
      <c r="AL38" s="80" t="s">
        <v>7119</v>
      </c>
      <c r="AM38" s="82">
        <v>40593.459918981483</v>
      </c>
      <c r="AN38" s="80" t="s">
        <v>7570</v>
      </c>
      <c r="AO38" s="86" t="s">
        <v>7606</v>
      </c>
      <c r="AP38" s="80" t="s">
        <v>66</v>
      </c>
      <c r="AQ38" s="2"/>
      <c r="AR38" s="3"/>
      <c r="AS38" s="3"/>
      <c r="AT38" s="3"/>
      <c r="AU38" s="3"/>
    </row>
    <row r="39" spans="1:47">
      <c r="A39" s="66" t="s">
        <v>481</v>
      </c>
      <c r="B39" s="67"/>
      <c r="C39" s="67"/>
      <c r="D39" s="68"/>
      <c r="E39" s="70"/>
      <c r="F39" s="104" t="s">
        <v>7180</v>
      </c>
      <c r="G39" s="67"/>
      <c r="H39" s="71"/>
      <c r="I39" s="72"/>
      <c r="J39" s="72"/>
      <c r="K39" s="71" t="s">
        <v>8040</v>
      </c>
      <c r="L39" s="75"/>
      <c r="M39" s="76"/>
      <c r="N39" s="76"/>
      <c r="O39" s="77"/>
      <c r="P39" s="78"/>
      <c r="Q39" s="78"/>
      <c r="R39" s="88"/>
      <c r="S39" s="88"/>
      <c r="T39" s="88"/>
      <c r="U39" s="88"/>
      <c r="V39" s="52"/>
      <c r="W39" s="52"/>
      <c r="X39" s="52"/>
      <c r="Y39" s="52"/>
      <c r="Z39" s="51"/>
      <c r="AA39" s="73"/>
      <c r="AB39" s="73"/>
      <c r="AC39" s="74"/>
      <c r="AD39" s="80">
        <v>1817</v>
      </c>
      <c r="AE39" s="80">
        <v>5467</v>
      </c>
      <c r="AF39" s="80">
        <v>4398</v>
      </c>
      <c r="AG39" s="80">
        <v>1</v>
      </c>
      <c r="AH39" s="80">
        <v>3600</v>
      </c>
      <c r="AI39" s="80" t="s">
        <v>6236</v>
      </c>
      <c r="AJ39" s="80" t="s">
        <v>6614</v>
      </c>
      <c r="AK39" s="86" t="s">
        <v>6842</v>
      </c>
      <c r="AL39" s="80" t="s">
        <v>7118</v>
      </c>
      <c r="AM39" s="82">
        <v>39755.495740740742</v>
      </c>
      <c r="AN39" s="80" t="s">
        <v>7570</v>
      </c>
      <c r="AO39" s="86" t="s">
        <v>7607</v>
      </c>
      <c r="AP39" s="80" t="s">
        <v>66</v>
      </c>
      <c r="AQ39" s="2"/>
      <c r="AR39" s="3"/>
      <c r="AS39" s="3"/>
      <c r="AT39" s="3"/>
      <c r="AU39" s="3"/>
    </row>
    <row r="40" spans="1:47">
      <c r="A40" s="66" t="s">
        <v>211</v>
      </c>
      <c r="B40" s="67"/>
      <c r="C40" s="67"/>
      <c r="D40" s="68"/>
      <c r="E40" s="70"/>
      <c r="F40" s="104" t="s">
        <v>7181</v>
      </c>
      <c r="G40" s="67"/>
      <c r="H40" s="71"/>
      <c r="I40" s="72"/>
      <c r="J40" s="72"/>
      <c r="K40" s="71" t="s">
        <v>8041</v>
      </c>
      <c r="L40" s="75"/>
      <c r="M40" s="76"/>
      <c r="N40" s="76"/>
      <c r="O40" s="77"/>
      <c r="P40" s="78"/>
      <c r="Q40" s="78"/>
      <c r="R40" s="88"/>
      <c r="S40" s="88"/>
      <c r="T40" s="88"/>
      <c r="U40" s="88"/>
      <c r="V40" s="52"/>
      <c r="W40" s="52"/>
      <c r="X40" s="52"/>
      <c r="Y40" s="52"/>
      <c r="Z40" s="51"/>
      <c r="AA40" s="73"/>
      <c r="AB40" s="73"/>
      <c r="AC40" s="74"/>
      <c r="AD40" s="80">
        <v>653</v>
      </c>
      <c r="AE40" s="80">
        <v>1235</v>
      </c>
      <c r="AF40" s="80">
        <v>4464</v>
      </c>
      <c r="AG40" s="80">
        <v>2028</v>
      </c>
      <c r="AH40" s="80">
        <v>-14400</v>
      </c>
      <c r="AI40" s="80" t="s">
        <v>6237</v>
      </c>
      <c r="AJ40" s="80" t="s">
        <v>6615</v>
      </c>
      <c r="AK40" s="86" t="s">
        <v>6843</v>
      </c>
      <c r="AL40" s="80" t="s">
        <v>7111</v>
      </c>
      <c r="AM40" s="82">
        <v>39920.846574074072</v>
      </c>
      <c r="AN40" s="80" t="s">
        <v>7570</v>
      </c>
      <c r="AO40" s="86" t="s">
        <v>7608</v>
      </c>
      <c r="AP40" s="80" t="s">
        <v>66</v>
      </c>
      <c r="AQ40" s="2"/>
      <c r="AR40" s="3"/>
      <c r="AS40" s="3"/>
      <c r="AT40" s="3"/>
      <c r="AU40" s="3"/>
    </row>
    <row r="41" spans="1:47">
      <c r="A41" s="66" t="s">
        <v>212</v>
      </c>
      <c r="B41" s="67"/>
      <c r="C41" s="67"/>
      <c r="D41" s="68"/>
      <c r="E41" s="70"/>
      <c r="F41" s="104" t="s">
        <v>7182</v>
      </c>
      <c r="G41" s="67"/>
      <c r="H41" s="71"/>
      <c r="I41" s="72"/>
      <c r="J41" s="72"/>
      <c r="K41" s="71" t="s">
        <v>8042</v>
      </c>
      <c r="L41" s="75"/>
      <c r="M41" s="76"/>
      <c r="N41" s="76"/>
      <c r="O41" s="77"/>
      <c r="P41" s="78"/>
      <c r="Q41" s="78"/>
      <c r="R41" s="88"/>
      <c r="S41" s="88"/>
      <c r="T41" s="88"/>
      <c r="U41" s="88"/>
      <c r="V41" s="52"/>
      <c r="W41" s="52"/>
      <c r="X41" s="52"/>
      <c r="Y41" s="52"/>
      <c r="Z41" s="51"/>
      <c r="AA41" s="73"/>
      <c r="AB41" s="73"/>
      <c r="AC41" s="74"/>
      <c r="AD41" s="80">
        <v>318</v>
      </c>
      <c r="AE41" s="80">
        <v>149</v>
      </c>
      <c r="AF41" s="80">
        <v>208</v>
      </c>
      <c r="AG41" s="80">
        <v>76</v>
      </c>
      <c r="AH41" s="80">
        <v>-25200</v>
      </c>
      <c r="AI41" s="80" t="s">
        <v>6238</v>
      </c>
      <c r="AJ41" s="80" t="s">
        <v>6616</v>
      </c>
      <c r="AK41" s="86" t="s">
        <v>6844</v>
      </c>
      <c r="AL41" s="80" t="s">
        <v>7114</v>
      </c>
      <c r="AM41" s="82">
        <v>40098.964328703703</v>
      </c>
      <c r="AN41" s="80" t="s">
        <v>7570</v>
      </c>
      <c r="AO41" s="86" t="s">
        <v>7609</v>
      </c>
      <c r="AP41" s="80" t="s">
        <v>66</v>
      </c>
      <c r="AQ41" s="2"/>
      <c r="AR41" s="3"/>
      <c r="AS41" s="3"/>
      <c r="AT41" s="3"/>
      <c r="AU41" s="3"/>
    </row>
    <row r="42" spans="1:47">
      <c r="A42" s="66" t="s">
        <v>412</v>
      </c>
      <c r="B42" s="67"/>
      <c r="C42" s="67"/>
      <c r="D42" s="68"/>
      <c r="E42" s="70"/>
      <c r="F42" s="104" t="s">
        <v>7183</v>
      </c>
      <c r="G42" s="67"/>
      <c r="H42" s="71"/>
      <c r="I42" s="72"/>
      <c r="J42" s="72"/>
      <c r="K42" s="71" t="s">
        <v>8043</v>
      </c>
      <c r="L42" s="75"/>
      <c r="M42" s="76"/>
      <c r="N42" s="76"/>
      <c r="O42" s="77"/>
      <c r="P42" s="78"/>
      <c r="Q42" s="78"/>
      <c r="R42" s="88"/>
      <c r="S42" s="88"/>
      <c r="T42" s="88"/>
      <c r="U42" s="88"/>
      <c r="V42" s="52"/>
      <c r="W42" s="52"/>
      <c r="X42" s="52"/>
      <c r="Y42" s="52"/>
      <c r="Z42" s="51"/>
      <c r="AA42" s="73"/>
      <c r="AB42" s="73"/>
      <c r="AC42" s="74"/>
      <c r="AD42" s="80">
        <v>93</v>
      </c>
      <c r="AE42" s="80">
        <v>62</v>
      </c>
      <c r="AF42" s="80">
        <v>57</v>
      </c>
      <c r="AG42" s="80">
        <v>2</v>
      </c>
      <c r="AH42" s="80">
        <v>-14400</v>
      </c>
      <c r="AI42" s="80" t="s">
        <v>6239</v>
      </c>
      <c r="AJ42" s="80" t="s">
        <v>6617</v>
      </c>
      <c r="AK42" s="86" t="s">
        <v>6845</v>
      </c>
      <c r="AL42" s="80" t="s">
        <v>7111</v>
      </c>
      <c r="AM42" s="82">
        <v>39966.842476851853</v>
      </c>
      <c r="AN42" s="80" t="s">
        <v>7570</v>
      </c>
      <c r="AO42" s="86" t="s">
        <v>7610</v>
      </c>
      <c r="AP42" s="80" t="s">
        <v>66</v>
      </c>
      <c r="AQ42" s="2"/>
      <c r="AR42" s="3"/>
      <c r="AS42" s="3"/>
      <c r="AT42" s="3"/>
      <c r="AU42" s="3"/>
    </row>
    <row r="43" spans="1:47">
      <c r="A43" s="66" t="s">
        <v>213</v>
      </c>
      <c r="B43" s="67"/>
      <c r="C43" s="67"/>
      <c r="D43" s="68"/>
      <c r="E43" s="70"/>
      <c r="F43" s="104" t="s">
        <v>7184</v>
      </c>
      <c r="G43" s="67"/>
      <c r="H43" s="71"/>
      <c r="I43" s="72"/>
      <c r="J43" s="72"/>
      <c r="K43" s="71" t="s">
        <v>8044</v>
      </c>
      <c r="L43" s="75"/>
      <c r="M43" s="76"/>
      <c r="N43" s="76"/>
      <c r="O43" s="77"/>
      <c r="P43" s="78"/>
      <c r="Q43" s="78"/>
      <c r="R43" s="88"/>
      <c r="S43" s="88"/>
      <c r="T43" s="88"/>
      <c r="U43" s="88"/>
      <c r="V43" s="52"/>
      <c r="W43" s="52"/>
      <c r="X43" s="52"/>
      <c r="Y43" s="52"/>
      <c r="Z43" s="51"/>
      <c r="AA43" s="73"/>
      <c r="AB43" s="73"/>
      <c r="AC43" s="74"/>
      <c r="AD43" s="80">
        <v>1386</v>
      </c>
      <c r="AE43" s="80">
        <v>539</v>
      </c>
      <c r="AF43" s="80">
        <v>1624</v>
      </c>
      <c r="AG43" s="80">
        <v>15</v>
      </c>
      <c r="AH43" s="80">
        <v>-14400</v>
      </c>
      <c r="AI43" s="80" t="s">
        <v>6240</v>
      </c>
      <c r="AJ43" s="80" t="s">
        <v>6604</v>
      </c>
      <c r="AK43" s="86" t="s">
        <v>6846</v>
      </c>
      <c r="AL43" s="80" t="s">
        <v>7111</v>
      </c>
      <c r="AM43" s="82">
        <v>39539.826608796298</v>
      </c>
      <c r="AN43" s="80" t="s">
        <v>7570</v>
      </c>
      <c r="AO43" s="86" t="s">
        <v>7611</v>
      </c>
      <c r="AP43" s="80" t="s">
        <v>66</v>
      </c>
      <c r="AQ43" s="2"/>
      <c r="AR43" s="3"/>
      <c r="AS43" s="3"/>
      <c r="AT43" s="3"/>
      <c r="AU43" s="3"/>
    </row>
    <row r="44" spans="1:47">
      <c r="A44" s="66" t="s">
        <v>510</v>
      </c>
      <c r="B44" s="67"/>
      <c r="C44" s="67"/>
      <c r="D44" s="68"/>
      <c r="E44" s="70"/>
      <c r="F44" s="104" t="s">
        <v>7185</v>
      </c>
      <c r="G44" s="67"/>
      <c r="H44" s="71"/>
      <c r="I44" s="72"/>
      <c r="J44" s="72"/>
      <c r="K44" s="71" t="s">
        <v>8045</v>
      </c>
      <c r="L44" s="75"/>
      <c r="M44" s="76"/>
      <c r="N44" s="76"/>
      <c r="O44" s="77"/>
      <c r="P44" s="78"/>
      <c r="Q44" s="78"/>
      <c r="R44" s="88"/>
      <c r="S44" s="88"/>
      <c r="T44" s="88"/>
      <c r="U44" s="88"/>
      <c r="V44" s="52"/>
      <c r="W44" s="52"/>
      <c r="X44" s="52"/>
      <c r="Y44" s="52"/>
      <c r="Z44" s="51"/>
      <c r="AA44" s="73"/>
      <c r="AB44" s="73"/>
      <c r="AC44" s="74"/>
      <c r="AD44" s="80">
        <v>389</v>
      </c>
      <c r="AE44" s="80">
        <v>79</v>
      </c>
      <c r="AF44" s="80">
        <v>335</v>
      </c>
      <c r="AG44" s="80">
        <v>2</v>
      </c>
      <c r="AH44" s="80">
        <v>-14400</v>
      </c>
      <c r="AI44" s="80" t="s">
        <v>6241</v>
      </c>
      <c r="AJ44" s="80"/>
      <c r="AK44" s="80"/>
      <c r="AL44" s="80" t="s">
        <v>7111</v>
      </c>
      <c r="AM44" s="82">
        <v>40512.086215277777</v>
      </c>
      <c r="AN44" s="80" t="s">
        <v>7570</v>
      </c>
      <c r="AO44" s="86" t="s">
        <v>7612</v>
      </c>
      <c r="AP44" s="80" t="s">
        <v>65</v>
      </c>
      <c r="AQ44" s="2"/>
      <c r="AR44" s="3"/>
      <c r="AS44" s="3"/>
      <c r="AT44" s="3"/>
      <c r="AU44" s="3"/>
    </row>
    <row r="45" spans="1:47">
      <c r="A45" s="66" t="s">
        <v>511</v>
      </c>
      <c r="B45" s="67"/>
      <c r="C45" s="67"/>
      <c r="D45" s="68"/>
      <c r="E45" s="70"/>
      <c r="F45" s="104" t="s">
        <v>7186</v>
      </c>
      <c r="G45" s="67"/>
      <c r="H45" s="71"/>
      <c r="I45" s="72"/>
      <c r="J45" s="72"/>
      <c r="K45" s="71" t="s">
        <v>8046</v>
      </c>
      <c r="L45" s="75"/>
      <c r="M45" s="76"/>
      <c r="N45" s="76"/>
      <c r="O45" s="77"/>
      <c r="P45" s="78"/>
      <c r="Q45" s="78"/>
      <c r="R45" s="88"/>
      <c r="S45" s="88"/>
      <c r="T45" s="88"/>
      <c r="U45" s="88"/>
      <c r="V45" s="52"/>
      <c r="W45" s="52"/>
      <c r="X45" s="52"/>
      <c r="Y45" s="52"/>
      <c r="Z45" s="51"/>
      <c r="AA45" s="73"/>
      <c r="AB45" s="73"/>
      <c r="AC45" s="74"/>
      <c r="AD45" s="80">
        <v>101</v>
      </c>
      <c r="AE45" s="80">
        <v>376</v>
      </c>
      <c r="AF45" s="80">
        <v>614</v>
      </c>
      <c r="AG45" s="80">
        <v>6</v>
      </c>
      <c r="AH45" s="80"/>
      <c r="AI45" s="80" t="s">
        <v>6242</v>
      </c>
      <c r="AJ45" s="80"/>
      <c r="AK45" s="86" t="s">
        <v>6847</v>
      </c>
      <c r="AL45" s="80"/>
      <c r="AM45" s="82">
        <v>41208.72824074074</v>
      </c>
      <c r="AN45" s="80" t="s">
        <v>7570</v>
      </c>
      <c r="AO45" s="86" t="s">
        <v>7613</v>
      </c>
      <c r="AP45" s="80" t="s">
        <v>65</v>
      </c>
      <c r="AQ45" s="2"/>
      <c r="AR45" s="3"/>
      <c r="AS45" s="3"/>
      <c r="AT45" s="3"/>
      <c r="AU45" s="3"/>
    </row>
    <row r="46" spans="1:47">
      <c r="A46" s="66" t="s">
        <v>512</v>
      </c>
      <c r="B46" s="67"/>
      <c r="C46" s="67"/>
      <c r="D46" s="68"/>
      <c r="E46" s="70"/>
      <c r="F46" s="104" t="s">
        <v>7187</v>
      </c>
      <c r="G46" s="67"/>
      <c r="H46" s="71"/>
      <c r="I46" s="72"/>
      <c r="J46" s="72"/>
      <c r="K46" s="71" t="s">
        <v>8047</v>
      </c>
      <c r="L46" s="75"/>
      <c r="M46" s="76"/>
      <c r="N46" s="76"/>
      <c r="O46" s="77"/>
      <c r="P46" s="78"/>
      <c r="Q46" s="78"/>
      <c r="R46" s="88"/>
      <c r="S46" s="88"/>
      <c r="T46" s="88"/>
      <c r="U46" s="88"/>
      <c r="V46" s="52"/>
      <c r="W46" s="52"/>
      <c r="X46" s="52"/>
      <c r="Y46" s="52"/>
      <c r="Z46" s="51"/>
      <c r="AA46" s="73"/>
      <c r="AB46" s="73"/>
      <c r="AC46" s="74"/>
      <c r="AD46" s="80">
        <v>117</v>
      </c>
      <c r="AE46" s="80">
        <v>34</v>
      </c>
      <c r="AF46" s="80">
        <v>112</v>
      </c>
      <c r="AG46" s="80">
        <v>2</v>
      </c>
      <c r="AH46" s="80">
        <v>10800</v>
      </c>
      <c r="AI46" s="80"/>
      <c r="AJ46" s="80"/>
      <c r="AK46" s="80"/>
      <c r="AL46" s="80" t="s">
        <v>7120</v>
      </c>
      <c r="AM46" s="82">
        <v>40277.636331018519</v>
      </c>
      <c r="AN46" s="80" t="s">
        <v>7570</v>
      </c>
      <c r="AO46" s="86" t="s">
        <v>7614</v>
      </c>
      <c r="AP46" s="80" t="s">
        <v>65</v>
      </c>
      <c r="AQ46" s="2"/>
      <c r="AR46" s="3"/>
      <c r="AS46" s="3"/>
      <c r="AT46" s="3"/>
      <c r="AU46" s="3"/>
    </row>
    <row r="47" spans="1:47">
      <c r="A47" s="66" t="s">
        <v>513</v>
      </c>
      <c r="B47" s="67"/>
      <c r="C47" s="67"/>
      <c r="D47" s="68"/>
      <c r="E47" s="70"/>
      <c r="F47" s="104" t="s">
        <v>7188</v>
      </c>
      <c r="G47" s="67"/>
      <c r="H47" s="71"/>
      <c r="I47" s="72"/>
      <c r="J47" s="72"/>
      <c r="K47" s="71" t="s">
        <v>8048</v>
      </c>
      <c r="L47" s="75"/>
      <c r="M47" s="76"/>
      <c r="N47" s="76"/>
      <c r="O47" s="77"/>
      <c r="P47" s="78"/>
      <c r="Q47" s="78"/>
      <c r="R47" s="88"/>
      <c r="S47" s="88"/>
      <c r="T47" s="88"/>
      <c r="U47" s="88"/>
      <c r="V47" s="52"/>
      <c r="W47" s="52"/>
      <c r="X47" s="52"/>
      <c r="Y47" s="52"/>
      <c r="Z47" s="51"/>
      <c r="AA47" s="73"/>
      <c r="AB47" s="73"/>
      <c r="AC47" s="74"/>
      <c r="AD47" s="80">
        <v>416</v>
      </c>
      <c r="AE47" s="80">
        <v>511</v>
      </c>
      <c r="AF47" s="80">
        <v>658</v>
      </c>
      <c r="AG47" s="80">
        <v>1</v>
      </c>
      <c r="AH47" s="80">
        <v>-14400</v>
      </c>
      <c r="AI47" s="80" t="s">
        <v>6243</v>
      </c>
      <c r="AJ47" s="80" t="s">
        <v>6618</v>
      </c>
      <c r="AK47" s="86" t="s">
        <v>6848</v>
      </c>
      <c r="AL47" s="80" t="s">
        <v>7111</v>
      </c>
      <c r="AM47" s="82">
        <v>40658.835613425923</v>
      </c>
      <c r="AN47" s="80" t="s">
        <v>7570</v>
      </c>
      <c r="AO47" s="86" t="s">
        <v>7615</v>
      </c>
      <c r="AP47" s="80" t="s">
        <v>65</v>
      </c>
      <c r="AQ47" s="2"/>
      <c r="AR47" s="3"/>
      <c r="AS47" s="3"/>
      <c r="AT47" s="3"/>
      <c r="AU47" s="3"/>
    </row>
    <row r="48" spans="1:47">
      <c r="A48" s="66" t="s">
        <v>214</v>
      </c>
      <c r="B48" s="67"/>
      <c r="C48" s="67"/>
      <c r="D48" s="68"/>
      <c r="E48" s="70"/>
      <c r="F48" s="104" t="s">
        <v>7189</v>
      </c>
      <c r="G48" s="67"/>
      <c r="H48" s="71"/>
      <c r="I48" s="72"/>
      <c r="J48" s="72"/>
      <c r="K48" s="71" t="s">
        <v>8049</v>
      </c>
      <c r="L48" s="75"/>
      <c r="M48" s="76"/>
      <c r="N48" s="76"/>
      <c r="O48" s="77"/>
      <c r="P48" s="78"/>
      <c r="Q48" s="78"/>
      <c r="R48" s="88"/>
      <c r="S48" s="88"/>
      <c r="T48" s="88"/>
      <c r="U48" s="88"/>
      <c r="V48" s="52"/>
      <c r="W48" s="52"/>
      <c r="X48" s="52"/>
      <c r="Y48" s="52"/>
      <c r="Z48" s="51"/>
      <c r="AA48" s="73"/>
      <c r="AB48" s="73"/>
      <c r="AC48" s="74"/>
      <c r="AD48" s="80">
        <v>209</v>
      </c>
      <c r="AE48" s="80">
        <v>232</v>
      </c>
      <c r="AF48" s="80">
        <v>1135</v>
      </c>
      <c r="AG48" s="80">
        <v>2</v>
      </c>
      <c r="AH48" s="80">
        <v>46800</v>
      </c>
      <c r="AI48" s="80" t="s">
        <v>6244</v>
      </c>
      <c r="AJ48" s="80" t="s">
        <v>6591</v>
      </c>
      <c r="AK48" s="86" t="s">
        <v>6849</v>
      </c>
      <c r="AL48" s="80" t="s">
        <v>6638</v>
      </c>
      <c r="AM48" s="82">
        <v>40442.083229166667</v>
      </c>
      <c r="AN48" s="80" t="s">
        <v>7570</v>
      </c>
      <c r="AO48" s="86" t="s">
        <v>7616</v>
      </c>
      <c r="AP48" s="80" t="s">
        <v>66</v>
      </c>
      <c r="AQ48" s="2"/>
      <c r="AR48" s="3"/>
      <c r="AS48" s="3"/>
      <c r="AT48" s="3"/>
      <c r="AU48" s="3"/>
    </row>
    <row r="49" spans="1:47">
      <c r="A49" s="66" t="s">
        <v>407</v>
      </c>
      <c r="B49" s="67"/>
      <c r="C49" s="67"/>
      <c r="D49" s="68"/>
      <c r="E49" s="70"/>
      <c r="F49" s="104" t="s">
        <v>7190</v>
      </c>
      <c r="G49" s="67"/>
      <c r="H49" s="71"/>
      <c r="I49" s="72"/>
      <c r="J49" s="72"/>
      <c r="K49" s="71" t="s">
        <v>8050</v>
      </c>
      <c r="L49" s="75"/>
      <c r="M49" s="76"/>
      <c r="N49" s="76"/>
      <c r="O49" s="77"/>
      <c r="P49" s="78"/>
      <c r="Q49" s="78"/>
      <c r="R49" s="88"/>
      <c r="S49" s="88"/>
      <c r="T49" s="88"/>
      <c r="U49" s="88"/>
      <c r="V49" s="52"/>
      <c r="W49" s="52"/>
      <c r="X49" s="52"/>
      <c r="Y49" s="52"/>
      <c r="Z49" s="51"/>
      <c r="AA49" s="73"/>
      <c r="AB49" s="73"/>
      <c r="AC49" s="74"/>
      <c r="AD49" s="80">
        <v>71</v>
      </c>
      <c r="AE49" s="80">
        <v>637</v>
      </c>
      <c r="AF49" s="80">
        <v>822</v>
      </c>
      <c r="AG49" s="80">
        <v>45</v>
      </c>
      <c r="AH49" s="80">
        <v>46800</v>
      </c>
      <c r="AI49" s="80" t="s">
        <v>6245</v>
      </c>
      <c r="AJ49" s="80" t="s">
        <v>6590</v>
      </c>
      <c r="AK49" s="86" t="s">
        <v>6850</v>
      </c>
      <c r="AL49" s="80" t="s">
        <v>7109</v>
      </c>
      <c r="AM49" s="82">
        <v>40135.312534722223</v>
      </c>
      <c r="AN49" s="80" t="s">
        <v>7570</v>
      </c>
      <c r="AO49" s="86" t="s">
        <v>7617</v>
      </c>
      <c r="AP49" s="80" t="s">
        <v>66</v>
      </c>
      <c r="AQ49" s="2"/>
      <c r="AR49" s="3"/>
      <c r="AS49" s="3"/>
      <c r="AT49" s="3"/>
      <c r="AU49" s="3"/>
    </row>
    <row r="50" spans="1:47">
      <c r="A50" s="66" t="s">
        <v>215</v>
      </c>
      <c r="B50" s="67"/>
      <c r="C50" s="67"/>
      <c r="D50" s="68"/>
      <c r="E50" s="70"/>
      <c r="F50" s="104" t="s">
        <v>7191</v>
      </c>
      <c r="G50" s="67"/>
      <c r="H50" s="71"/>
      <c r="I50" s="72"/>
      <c r="J50" s="72"/>
      <c r="K50" s="71" t="s">
        <v>8051</v>
      </c>
      <c r="L50" s="75"/>
      <c r="M50" s="76"/>
      <c r="N50" s="76"/>
      <c r="O50" s="77"/>
      <c r="P50" s="78"/>
      <c r="Q50" s="78"/>
      <c r="R50" s="88"/>
      <c r="S50" s="88"/>
      <c r="T50" s="88"/>
      <c r="U50" s="88"/>
      <c r="V50" s="52"/>
      <c r="W50" s="52"/>
      <c r="X50" s="52"/>
      <c r="Y50" s="52"/>
      <c r="Z50" s="51"/>
      <c r="AA50" s="73"/>
      <c r="AB50" s="73"/>
      <c r="AC50" s="74"/>
      <c r="AD50" s="80">
        <v>156</v>
      </c>
      <c r="AE50" s="80">
        <v>85</v>
      </c>
      <c r="AF50" s="80">
        <v>800</v>
      </c>
      <c r="AG50" s="80">
        <v>1</v>
      </c>
      <c r="AH50" s="80"/>
      <c r="AI50" s="80" t="s">
        <v>6246</v>
      </c>
      <c r="AJ50" s="80" t="s">
        <v>6619</v>
      </c>
      <c r="AK50" s="86" t="s">
        <v>6851</v>
      </c>
      <c r="AL50" s="80"/>
      <c r="AM50" s="82">
        <v>40381.644999999997</v>
      </c>
      <c r="AN50" s="80" t="s">
        <v>7570</v>
      </c>
      <c r="AO50" s="86" t="s">
        <v>7618</v>
      </c>
      <c r="AP50" s="80" t="s">
        <v>66</v>
      </c>
      <c r="AQ50" s="2"/>
      <c r="AR50" s="3"/>
      <c r="AS50" s="3"/>
      <c r="AT50" s="3"/>
      <c r="AU50" s="3"/>
    </row>
    <row r="51" spans="1:47">
      <c r="A51" s="66" t="s">
        <v>216</v>
      </c>
      <c r="B51" s="67"/>
      <c r="C51" s="67"/>
      <c r="D51" s="68"/>
      <c r="E51" s="70"/>
      <c r="F51" s="104" t="s">
        <v>7192</v>
      </c>
      <c r="G51" s="67"/>
      <c r="H51" s="71"/>
      <c r="I51" s="72"/>
      <c r="J51" s="72"/>
      <c r="K51" s="71" t="s">
        <v>8052</v>
      </c>
      <c r="L51" s="75"/>
      <c r="M51" s="76"/>
      <c r="N51" s="76"/>
      <c r="O51" s="77"/>
      <c r="P51" s="78"/>
      <c r="Q51" s="78"/>
      <c r="R51" s="88"/>
      <c r="S51" s="88"/>
      <c r="T51" s="88"/>
      <c r="U51" s="88"/>
      <c r="V51" s="52"/>
      <c r="W51" s="52"/>
      <c r="X51" s="52"/>
      <c r="Y51" s="52"/>
      <c r="Z51" s="51"/>
      <c r="AA51" s="73"/>
      <c r="AB51" s="73"/>
      <c r="AC51" s="74"/>
      <c r="AD51" s="80">
        <v>2458</v>
      </c>
      <c r="AE51" s="80">
        <v>2272</v>
      </c>
      <c r="AF51" s="80">
        <v>4870</v>
      </c>
      <c r="AG51" s="80">
        <v>10</v>
      </c>
      <c r="AH51" s="80">
        <v>3600</v>
      </c>
      <c r="AI51" s="80" t="s">
        <v>6247</v>
      </c>
      <c r="AJ51" s="80" t="s">
        <v>6620</v>
      </c>
      <c r="AK51" s="86" t="s">
        <v>6852</v>
      </c>
      <c r="AL51" s="80" t="s">
        <v>7118</v>
      </c>
      <c r="AM51" s="82">
        <v>40187.002974537034</v>
      </c>
      <c r="AN51" s="80" t="s">
        <v>7570</v>
      </c>
      <c r="AO51" s="86" t="s">
        <v>7619</v>
      </c>
      <c r="AP51" s="80" t="s">
        <v>66</v>
      </c>
      <c r="AQ51" s="2"/>
      <c r="AR51" s="3"/>
      <c r="AS51" s="3"/>
      <c r="AT51" s="3"/>
      <c r="AU51" s="3"/>
    </row>
    <row r="52" spans="1:47">
      <c r="A52" s="66" t="s">
        <v>514</v>
      </c>
      <c r="B52" s="67"/>
      <c r="C52" s="67"/>
      <c r="D52" s="68"/>
      <c r="E52" s="70"/>
      <c r="F52" s="104" t="s">
        <v>7193</v>
      </c>
      <c r="G52" s="67"/>
      <c r="H52" s="71"/>
      <c r="I52" s="72"/>
      <c r="J52" s="72"/>
      <c r="K52" s="71" t="s">
        <v>8053</v>
      </c>
      <c r="L52" s="75"/>
      <c r="M52" s="76"/>
      <c r="N52" s="76"/>
      <c r="O52" s="77"/>
      <c r="P52" s="78"/>
      <c r="Q52" s="78"/>
      <c r="R52" s="88"/>
      <c r="S52" s="88"/>
      <c r="T52" s="88"/>
      <c r="U52" s="88"/>
      <c r="V52" s="52"/>
      <c r="W52" s="52"/>
      <c r="X52" s="52"/>
      <c r="Y52" s="52"/>
      <c r="Z52" s="51"/>
      <c r="AA52" s="73"/>
      <c r="AB52" s="73"/>
      <c r="AC52" s="74"/>
      <c r="AD52" s="80">
        <v>554</v>
      </c>
      <c r="AE52" s="80">
        <v>514</v>
      </c>
      <c r="AF52" s="80">
        <v>2096</v>
      </c>
      <c r="AG52" s="80">
        <v>101</v>
      </c>
      <c r="AH52" s="80">
        <v>-18000</v>
      </c>
      <c r="AI52" s="80" t="s">
        <v>6248</v>
      </c>
      <c r="AJ52" s="80" t="s">
        <v>6621</v>
      </c>
      <c r="AK52" s="80"/>
      <c r="AL52" s="80" t="s">
        <v>7117</v>
      </c>
      <c r="AM52" s="82">
        <v>39624.676342592589</v>
      </c>
      <c r="AN52" s="80" t="s">
        <v>7570</v>
      </c>
      <c r="AO52" s="86" t="s">
        <v>7620</v>
      </c>
      <c r="AP52" s="80" t="s">
        <v>65</v>
      </c>
      <c r="AQ52" s="2"/>
      <c r="AR52" s="3"/>
      <c r="AS52" s="3"/>
      <c r="AT52" s="3"/>
      <c r="AU52" s="3"/>
    </row>
    <row r="53" spans="1:47">
      <c r="A53" s="66" t="s">
        <v>217</v>
      </c>
      <c r="B53" s="67"/>
      <c r="C53" s="67"/>
      <c r="D53" s="68"/>
      <c r="E53" s="70"/>
      <c r="F53" s="104" t="s">
        <v>7194</v>
      </c>
      <c r="G53" s="67"/>
      <c r="H53" s="71"/>
      <c r="I53" s="72"/>
      <c r="J53" s="72"/>
      <c r="K53" s="71" t="s">
        <v>8054</v>
      </c>
      <c r="L53" s="75"/>
      <c r="M53" s="76"/>
      <c r="N53" s="76"/>
      <c r="O53" s="77"/>
      <c r="P53" s="78"/>
      <c r="Q53" s="78"/>
      <c r="R53" s="88"/>
      <c r="S53" s="88"/>
      <c r="T53" s="88"/>
      <c r="U53" s="88"/>
      <c r="V53" s="52"/>
      <c r="W53" s="52"/>
      <c r="X53" s="52"/>
      <c r="Y53" s="52"/>
      <c r="Z53" s="51"/>
      <c r="AA53" s="73"/>
      <c r="AB53" s="73"/>
      <c r="AC53" s="74"/>
      <c r="AD53" s="80">
        <v>1912</v>
      </c>
      <c r="AE53" s="80">
        <v>405</v>
      </c>
      <c r="AF53" s="80">
        <v>144</v>
      </c>
      <c r="AG53" s="80">
        <v>2</v>
      </c>
      <c r="AH53" s="80"/>
      <c r="AI53" s="80" t="s">
        <v>6249</v>
      </c>
      <c r="AJ53" s="80" t="s">
        <v>6622</v>
      </c>
      <c r="AK53" s="86" t="s">
        <v>6853</v>
      </c>
      <c r="AL53" s="80"/>
      <c r="AM53" s="82">
        <v>41531.863240740742</v>
      </c>
      <c r="AN53" s="80" t="s">
        <v>7570</v>
      </c>
      <c r="AO53" s="86" t="s">
        <v>7621</v>
      </c>
      <c r="AP53" s="80" t="s">
        <v>66</v>
      </c>
      <c r="AQ53" s="2"/>
      <c r="AR53" s="3"/>
      <c r="AS53" s="3"/>
      <c r="AT53" s="3"/>
      <c r="AU53" s="3"/>
    </row>
    <row r="54" spans="1:47">
      <c r="A54" s="66" t="s">
        <v>218</v>
      </c>
      <c r="B54" s="67"/>
      <c r="C54" s="67"/>
      <c r="D54" s="68"/>
      <c r="E54" s="70"/>
      <c r="F54" s="104" t="s">
        <v>7195</v>
      </c>
      <c r="G54" s="67"/>
      <c r="H54" s="71"/>
      <c r="I54" s="72"/>
      <c r="J54" s="72"/>
      <c r="K54" s="71" t="s">
        <v>8055</v>
      </c>
      <c r="L54" s="75"/>
      <c r="M54" s="76"/>
      <c r="N54" s="76"/>
      <c r="O54" s="77"/>
      <c r="P54" s="78"/>
      <c r="Q54" s="78"/>
      <c r="R54" s="88"/>
      <c r="S54" s="88"/>
      <c r="T54" s="88"/>
      <c r="U54" s="88"/>
      <c r="V54" s="52"/>
      <c r="W54" s="52"/>
      <c r="X54" s="52"/>
      <c r="Y54" s="52"/>
      <c r="Z54" s="51"/>
      <c r="AA54" s="73"/>
      <c r="AB54" s="73"/>
      <c r="AC54" s="74"/>
      <c r="AD54" s="80">
        <v>77</v>
      </c>
      <c r="AE54" s="80">
        <v>166</v>
      </c>
      <c r="AF54" s="80">
        <v>388</v>
      </c>
      <c r="AG54" s="80">
        <v>1</v>
      </c>
      <c r="AH54" s="80"/>
      <c r="AI54" s="80" t="s">
        <v>6250</v>
      </c>
      <c r="AJ54" s="80" t="s">
        <v>6623</v>
      </c>
      <c r="AK54" s="86" t="s">
        <v>6854</v>
      </c>
      <c r="AL54" s="80"/>
      <c r="AM54" s="82">
        <v>40602.200729166667</v>
      </c>
      <c r="AN54" s="80" t="s">
        <v>7570</v>
      </c>
      <c r="AO54" s="86" t="s">
        <v>7622</v>
      </c>
      <c r="AP54" s="80" t="s">
        <v>66</v>
      </c>
      <c r="AQ54" s="2"/>
      <c r="AR54" s="3"/>
      <c r="AS54" s="3"/>
      <c r="AT54" s="3"/>
      <c r="AU54" s="3"/>
    </row>
    <row r="55" spans="1:47">
      <c r="A55" s="66" t="s">
        <v>505</v>
      </c>
      <c r="B55" s="67"/>
      <c r="C55" s="67"/>
      <c r="D55" s="68"/>
      <c r="E55" s="70"/>
      <c r="F55" s="104" t="s">
        <v>7196</v>
      </c>
      <c r="G55" s="67"/>
      <c r="H55" s="71"/>
      <c r="I55" s="72"/>
      <c r="J55" s="72"/>
      <c r="K55" s="71" t="s">
        <v>8056</v>
      </c>
      <c r="L55" s="75"/>
      <c r="M55" s="76"/>
      <c r="N55" s="76"/>
      <c r="O55" s="77"/>
      <c r="P55" s="78"/>
      <c r="Q55" s="78"/>
      <c r="R55" s="88"/>
      <c r="S55" s="88"/>
      <c r="T55" s="88"/>
      <c r="U55" s="88"/>
      <c r="V55" s="52"/>
      <c r="W55" s="52"/>
      <c r="X55" s="52"/>
      <c r="Y55" s="52"/>
      <c r="Z55" s="51"/>
      <c r="AA55" s="73"/>
      <c r="AB55" s="73"/>
      <c r="AC55" s="74"/>
      <c r="AD55" s="80">
        <v>5</v>
      </c>
      <c r="AE55" s="80">
        <v>346</v>
      </c>
      <c r="AF55" s="80">
        <v>39</v>
      </c>
      <c r="AG55" s="80">
        <v>0</v>
      </c>
      <c r="AH55" s="80"/>
      <c r="AI55" s="80"/>
      <c r="AJ55" s="80"/>
      <c r="AK55" s="80"/>
      <c r="AL55" s="80"/>
      <c r="AM55" s="82">
        <v>39789.611307870371</v>
      </c>
      <c r="AN55" s="80" t="s">
        <v>7570</v>
      </c>
      <c r="AO55" s="86" t="s">
        <v>7623</v>
      </c>
      <c r="AP55" s="80" t="s">
        <v>66</v>
      </c>
      <c r="AQ55" s="2"/>
      <c r="AR55" s="3"/>
      <c r="AS55" s="3"/>
      <c r="AT55" s="3"/>
      <c r="AU55" s="3"/>
    </row>
    <row r="56" spans="1:47">
      <c r="A56" s="66" t="s">
        <v>494</v>
      </c>
      <c r="B56" s="67"/>
      <c r="C56" s="67"/>
      <c r="D56" s="68"/>
      <c r="E56" s="70"/>
      <c r="F56" s="104" t="s">
        <v>7197</v>
      </c>
      <c r="G56" s="67"/>
      <c r="H56" s="71"/>
      <c r="I56" s="72"/>
      <c r="J56" s="72"/>
      <c r="K56" s="71" t="s">
        <v>8057</v>
      </c>
      <c r="L56" s="75"/>
      <c r="M56" s="76"/>
      <c r="N56" s="76"/>
      <c r="O56" s="77"/>
      <c r="P56" s="78"/>
      <c r="Q56" s="78"/>
      <c r="R56" s="88"/>
      <c r="S56" s="88"/>
      <c r="T56" s="88"/>
      <c r="U56" s="88"/>
      <c r="V56" s="52"/>
      <c r="W56" s="52"/>
      <c r="X56" s="52"/>
      <c r="Y56" s="52"/>
      <c r="Z56" s="51"/>
      <c r="AA56" s="73"/>
      <c r="AB56" s="73"/>
      <c r="AC56" s="74"/>
      <c r="AD56" s="80">
        <v>979</v>
      </c>
      <c r="AE56" s="80">
        <v>844</v>
      </c>
      <c r="AF56" s="80">
        <v>3056</v>
      </c>
      <c r="AG56" s="80">
        <v>448</v>
      </c>
      <c r="AH56" s="80">
        <v>-14400</v>
      </c>
      <c r="AI56" s="80" t="s">
        <v>6251</v>
      </c>
      <c r="AJ56" s="80" t="s">
        <v>6624</v>
      </c>
      <c r="AK56" s="86" t="s">
        <v>6855</v>
      </c>
      <c r="AL56" s="80" t="s">
        <v>7111</v>
      </c>
      <c r="AM56" s="82">
        <v>40413.041770833333</v>
      </c>
      <c r="AN56" s="80" t="s">
        <v>7570</v>
      </c>
      <c r="AO56" s="86" t="s">
        <v>7624</v>
      </c>
      <c r="AP56" s="80" t="s">
        <v>66</v>
      </c>
      <c r="AQ56" s="2"/>
      <c r="AR56" s="3"/>
      <c r="AS56" s="3"/>
      <c r="AT56" s="3"/>
      <c r="AU56" s="3"/>
    </row>
    <row r="57" spans="1:47">
      <c r="A57" s="66" t="s">
        <v>515</v>
      </c>
      <c r="B57" s="67"/>
      <c r="C57" s="67"/>
      <c r="D57" s="68"/>
      <c r="E57" s="70"/>
      <c r="F57" s="104" t="s">
        <v>7198</v>
      </c>
      <c r="G57" s="67"/>
      <c r="H57" s="71"/>
      <c r="I57" s="72"/>
      <c r="J57" s="72"/>
      <c r="K57" s="71" t="s">
        <v>8058</v>
      </c>
      <c r="L57" s="75"/>
      <c r="M57" s="76"/>
      <c r="N57" s="76"/>
      <c r="O57" s="77"/>
      <c r="P57" s="78"/>
      <c r="Q57" s="78"/>
      <c r="R57" s="88"/>
      <c r="S57" s="88"/>
      <c r="T57" s="88"/>
      <c r="U57" s="88"/>
      <c r="V57" s="52"/>
      <c r="W57" s="52"/>
      <c r="X57" s="52"/>
      <c r="Y57" s="52"/>
      <c r="Z57" s="51"/>
      <c r="AA57" s="73"/>
      <c r="AB57" s="73"/>
      <c r="AC57" s="74"/>
      <c r="AD57" s="80">
        <v>65</v>
      </c>
      <c r="AE57" s="80">
        <v>436</v>
      </c>
      <c r="AF57" s="80">
        <v>90</v>
      </c>
      <c r="AG57" s="80">
        <v>0</v>
      </c>
      <c r="AH57" s="80"/>
      <c r="AI57" s="80" t="s">
        <v>6252</v>
      </c>
      <c r="AJ57" s="80"/>
      <c r="AK57" s="86" t="s">
        <v>6856</v>
      </c>
      <c r="AL57" s="80"/>
      <c r="AM57" s="82">
        <v>40610.601979166669</v>
      </c>
      <c r="AN57" s="80" t="s">
        <v>7570</v>
      </c>
      <c r="AO57" s="86" t="s">
        <v>7625</v>
      </c>
      <c r="AP57" s="80" t="s">
        <v>65</v>
      </c>
      <c r="AQ57" s="2"/>
      <c r="AR57" s="3"/>
      <c r="AS57" s="3"/>
      <c r="AT57" s="3"/>
      <c r="AU57" s="3"/>
    </row>
    <row r="58" spans="1:47">
      <c r="A58" s="66" t="s">
        <v>219</v>
      </c>
      <c r="B58" s="67"/>
      <c r="C58" s="67"/>
      <c r="D58" s="68"/>
      <c r="E58" s="70"/>
      <c r="F58" s="104" t="s">
        <v>7199</v>
      </c>
      <c r="G58" s="67"/>
      <c r="H58" s="71"/>
      <c r="I58" s="72"/>
      <c r="J58" s="72"/>
      <c r="K58" s="71" t="s">
        <v>8059</v>
      </c>
      <c r="L58" s="75"/>
      <c r="M58" s="76"/>
      <c r="N58" s="76"/>
      <c r="O58" s="77"/>
      <c r="P58" s="78"/>
      <c r="Q58" s="78"/>
      <c r="R58" s="88"/>
      <c r="S58" s="88"/>
      <c r="T58" s="88"/>
      <c r="U58" s="88"/>
      <c r="V58" s="52"/>
      <c r="W58" s="52"/>
      <c r="X58" s="52"/>
      <c r="Y58" s="52"/>
      <c r="Z58" s="51"/>
      <c r="AA58" s="73"/>
      <c r="AB58" s="73"/>
      <c r="AC58" s="74"/>
      <c r="AD58" s="80">
        <v>66</v>
      </c>
      <c r="AE58" s="80">
        <v>5</v>
      </c>
      <c r="AF58" s="80">
        <v>1</v>
      </c>
      <c r="AG58" s="80">
        <v>0</v>
      </c>
      <c r="AH58" s="80"/>
      <c r="AI58" s="80" t="s">
        <v>6253</v>
      </c>
      <c r="AJ58" s="80" t="s">
        <v>6625</v>
      </c>
      <c r="AK58" s="86" t="s">
        <v>6857</v>
      </c>
      <c r="AL58" s="80"/>
      <c r="AM58" s="82">
        <v>41342.331956018519</v>
      </c>
      <c r="AN58" s="80" t="s">
        <v>7570</v>
      </c>
      <c r="AO58" s="86" t="s">
        <v>7626</v>
      </c>
      <c r="AP58" s="80" t="s">
        <v>66</v>
      </c>
      <c r="AQ58" s="2"/>
      <c r="AR58" s="3"/>
      <c r="AS58" s="3"/>
      <c r="AT58" s="3"/>
      <c r="AU58" s="3"/>
    </row>
    <row r="59" spans="1:47">
      <c r="A59" s="66" t="s">
        <v>220</v>
      </c>
      <c r="B59" s="67"/>
      <c r="C59" s="67"/>
      <c r="D59" s="68"/>
      <c r="E59" s="70"/>
      <c r="F59" s="104" t="s">
        <v>7200</v>
      </c>
      <c r="G59" s="67"/>
      <c r="H59" s="71"/>
      <c r="I59" s="72"/>
      <c r="J59" s="72"/>
      <c r="K59" s="71" t="s">
        <v>8060</v>
      </c>
      <c r="L59" s="75"/>
      <c r="M59" s="76"/>
      <c r="N59" s="76"/>
      <c r="O59" s="77"/>
      <c r="P59" s="78"/>
      <c r="Q59" s="78"/>
      <c r="R59" s="88"/>
      <c r="S59" s="88"/>
      <c r="T59" s="88"/>
      <c r="U59" s="88"/>
      <c r="V59" s="52"/>
      <c r="W59" s="52"/>
      <c r="X59" s="52"/>
      <c r="Y59" s="52"/>
      <c r="Z59" s="51"/>
      <c r="AA59" s="73"/>
      <c r="AB59" s="73"/>
      <c r="AC59" s="74"/>
      <c r="AD59" s="80">
        <v>486</v>
      </c>
      <c r="AE59" s="80">
        <v>266</v>
      </c>
      <c r="AF59" s="80">
        <v>934</v>
      </c>
      <c r="AG59" s="80">
        <v>153</v>
      </c>
      <c r="AH59" s="80">
        <v>28800</v>
      </c>
      <c r="AI59" s="80" t="s">
        <v>6254</v>
      </c>
      <c r="AJ59" s="80" t="s">
        <v>6626</v>
      </c>
      <c r="AK59" s="86" t="s">
        <v>6858</v>
      </c>
      <c r="AL59" s="80" t="s">
        <v>7121</v>
      </c>
      <c r="AM59" s="82">
        <v>40362.55609953704</v>
      </c>
      <c r="AN59" s="80" t="s">
        <v>7570</v>
      </c>
      <c r="AO59" s="86" t="s">
        <v>7627</v>
      </c>
      <c r="AP59" s="80" t="s">
        <v>66</v>
      </c>
      <c r="AQ59" s="2"/>
      <c r="AR59" s="3"/>
      <c r="AS59" s="3"/>
      <c r="AT59" s="3"/>
      <c r="AU59" s="3"/>
    </row>
    <row r="60" spans="1:47">
      <c r="A60" s="66" t="s">
        <v>221</v>
      </c>
      <c r="B60" s="67"/>
      <c r="C60" s="67"/>
      <c r="D60" s="68"/>
      <c r="E60" s="70"/>
      <c r="F60" s="104" t="s">
        <v>7201</v>
      </c>
      <c r="G60" s="67"/>
      <c r="H60" s="71"/>
      <c r="I60" s="72"/>
      <c r="J60" s="72"/>
      <c r="K60" s="71" t="s">
        <v>8061</v>
      </c>
      <c r="L60" s="75"/>
      <c r="M60" s="76"/>
      <c r="N60" s="76"/>
      <c r="O60" s="77"/>
      <c r="P60" s="78"/>
      <c r="Q60" s="78"/>
      <c r="R60" s="88"/>
      <c r="S60" s="88"/>
      <c r="T60" s="88"/>
      <c r="U60" s="88"/>
      <c r="V60" s="52"/>
      <c r="W60" s="52"/>
      <c r="X60" s="52"/>
      <c r="Y60" s="52"/>
      <c r="Z60" s="51"/>
      <c r="AA60" s="73"/>
      <c r="AB60" s="73"/>
      <c r="AC60" s="74"/>
      <c r="AD60" s="80">
        <v>385</v>
      </c>
      <c r="AE60" s="80">
        <v>655</v>
      </c>
      <c r="AF60" s="80">
        <v>19809</v>
      </c>
      <c r="AG60" s="80">
        <v>189</v>
      </c>
      <c r="AH60" s="80">
        <v>-25200</v>
      </c>
      <c r="AI60" s="80" t="s">
        <v>6255</v>
      </c>
      <c r="AJ60" s="80" t="s">
        <v>6627</v>
      </c>
      <c r="AK60" s="86" t="s">
        <v>6859</v>
      </c>
      <c r="AL60" s="80" t="s">
        <v>7114</v>
      </c>
      <c r="AM60" s="82">
        <v>40770.174953703703</v>
      </c>
      <c r="AN60" s="80" t="s">
        <v>7570</v>
      </c>
      <c r="AO60" s="86" t="s">
        <v>7628</v>
      </c>
      <c r="AP60" s="80" t="s">
        <v>66</v>
      </c>
      <c r="AQ60" s="2"/>
      <c r="AR60" s="3"/>
      <c r="AS60" s="3"/>
      <c r="AT60" s="3"/>
      <c r="AU60" s="3"/>
    </row>
    <row r="61" spans="1:47">
      <c r="A61" s="66" t="s">
        <v>343</v>
      </c>
      <c r="B61" s="67"/>
      <c r="C61" s="67"/>
      <c r="D61" s="68"/>
      <c r="E61" s="70"/>
      <c r="F61" s="104" t="s">
        <v>7202</v>
      </c>
      <c r="G61" s="67"/>
      <c r="H61" s="71"/>
      <c r="I61" s="72"/>
      <c r="J61" s="72"/>
      <c r="K61" s="71" t="s">
        <v>8062</v>
      </c>
      <c r="L61" s="75"/>
      <c r="M61" s="76"/>
      <c r="N61" s="76"/>
      <c r="O61" s="77"/>
      <c r="P61" s="78"/>
      <c r="Q61" s="78"/>
      <c r="R61" s="88"/>
      <c r="S61" s="88"/>
      <c r="T61" s="88"/>
      <c r="U61" s="88"/>
      <c r="V61" s="52"/>
      <c r="W61" s="52"/>
      <c r="X61" s="52"/>
      <c r="Y61" s="52"/>
      <c r="Z61" s="51"/>
      <c r="AA61" s="73"/>
      <c r="AB61" s="73"/>
      <c r="AC61" s="74"/>
      <c r="AD61" s="80">
        <v>208</v>
      </c>
      <c r="AE61" s="80">
        <v>2197</v>
      </c>
      <c r="AF61" s="80">
        <v>2192</v>
      </c>
      <c r="AG61" s="80">
        <v>63</v>
      </c>
      <c r="AH61" s="80">
        <v>-10800</v>
      </c>
      <c r="AI61" s="80" t="s">
        <v>6256</v>
      </c>
      <c r="AJ61" s="80"/>
      <c r="AK61" s="86" t="s">
        <v>6860</v>
      </c>
      <c r="AL61" s="80" t="s">
        <v>7113</v>
      </c>
      <c r="AM61" s="82">
        <v>40968.785601851851</v>
      </c>
      <c r="AN61" s="80" t="s">
        <v>7570</v>
      </c>
      <c r="AO61" s="86" t="s">
        <v>7629</v>
      </c>
      <c r="AP61" s="80" t="s">
        <v>66</v>
      </c>
      <c r="AQ61" s="2"/>
      <c r="AR61" s="3"/>
      <c r="AS61" s="3"/>
      <c r="AT61" s="3"/>
      <c r="AU61" s="3"/>
    </row>
    <row r="62" spans="1:47">
      <c r="A62" s="66" t="s">
        <v>222</v>
      </c>
      <c r="B62" s="67"/>
      <c r="C62" s="67"/>
      <c r="D62" s="68"/>
      <c r="E62" s="70"/>
      <c r="F62" s="104" t="s">
        <v>7203</v>
      </c>
      <c r="G62" s="67"/>
      <c r="H62" s="71"/>
      <c r="I62" s="72"/>
      <c r="J62" s="72"/>
      <c r="K62" s="71" t="s">
        <v>8063</v>
      </c>
      <c r="L62" s="75"/>
      <c r="M62" s="76"/>
      <c r="N62" s="76"/>
      <c r="O62" s="77"/>
      <c r="P62" s="78"/>
      <c r="Q62" s="78"/>
      <c r="R62" s="88"/>
      <c r="S62" s="88"/>
      <c r="T62" s="88"/>
      <c r="U62" s="88"/>
      <c r="V62" s="52"/>
      <c r="W62" s="52"/>
      <c r="X62" s="52"/>
      <c r="Y62" s="52"/>
      <c r="Z62" s="51"/>
      <c r="AA62" s="73"/>
      <c r="AB62" s="73"/>
      <c r="AC62" s="74"/>
      <c r="AD62" s="80">
        <v>114</v>
      </c>
      <c r="AE62" s="80">
        <v>74</v>
      </c>
      <c r="AF62" s="80">
        <v>133</v>
      </c>
      <c r="AG62" s="80">
        <v>24</v>
      </c>
      <c r="AH62" s="80"/>
      <c r="AI62" s="80" t="s">
        <v>6257</v>
      </c>
      <c r="AJ62" s="80"/>
      <c r="AK62" s="80"/>
      <c r="AL62" s="80"/>
      <c r="AM62" s="82">
        <v>41179.847175925926</v>
      </c>
      <c r="AN62" s="80" t="s">
        <v>7570</v>
      </c>
      <c r="AO62" s="86" t="s">
        <v>7630</v>
      </c>
      <c r="AP62" s="80" t="s">
        <v>66</v>
      </c>
      <c r="AQ62" s="2"/>
      <c r="AR62" s="3"/>
      <c r="AS62" s="3"/>
      <c r="AT62" s="3"/>
      <c r="AU62" s="3"/>
    </row>
    <row r="63" spans="1:47">
      <c r="A63" s="66" t="s">
        <v>516</v>
      </c>
      <c r="B63" s="67"/>
      <c r="C63" s="67"/>
      <c r="D63" s="68"/>
      <c r="E63" s="70"/>
      <c r="F63" s="104" t="s">
        <v>7204</v>
      </c>
      <c r="G63" s="67"/>
      <c r="H63" s="71"/>
      <c r="I63" s="72"/>
      <c r="J63" s="72"/>
      <c r="K63" s="71" t="s">
        <v>8064</v>
      </c>
      <c r="L63" s="75"/>
      <c r="M63" s="76"/>
      <c r="N63" s="76"/>
      <c r="O63" s="77"/>
      <c r="P63" s="78"/>
      <c r="Q63" s="78"/>
      <c r="R63" s="88"/>
      <c r="S63" s="88"/>
      <c r="T63" s="88"/>
      <c r="U63" s="88"/>
      <c r="V63" s="52"/>
      <c r="W63" s="52"/>
      <c r="X63" s="52"/>
      <c r="Y63" s="52"/>
      <c r="Z63" s="51"/>
      <c r="AA63" s="73"/>
      <c r="AB63" s="73"/>
      <c r="AC63" s="74"/>
      <c r="AD63" s="80">
        <v>899</v>
      </c>
      <c r="AE63" s="80">
        <v>1144</v>
      </c>
      <c r="AF63" s="80">
        <v>3405</v>
      </c>
      <c r="AG63" s="80">
        <v>186</v>
      </c>
      <c r="AH63" s="80">
        <v>-14400</v>
      </c>
      <c r="AI63" s="80" t="s">
        <v>6258</v>
      </c>
      <c r="AJ63" s="80" t="s">
        <v>6628</v>
      </c>
      <c r="AK63" s="80"/>
      <c r="AL63" s="80" t="s">
        <v>7111</v>
      </c>
      <c r="AM63" s="82">
        <v>39829.129074074073</v>
      </c>
      <c r="AN63" s="80" t="s">
        <v>7570</v>
      </c>
      <c r="AO63" s="86" t="s">
        <v>7631</v>
      </c>
      <c r="AP63" s="80" t="s">
        <v>65</v>
      </c>
      <c r="AQ63" s="2"/>
      <c r="AR63" s="3"/>
      <c r="AS63" s="3"/>
      <c r="AT63" s="3"/>
      <c r="AU63" s="3"/>
    </row>
    <row r="64" spans="1:47">
      <c r="A64" s="66" t="s">
        <v>517</v>
      </c>
      <c r="B64" s="67"/>
      <c r="C64" s="67"/>
      <c r="D64" s="68"/>
      <c r="E64" s="70"/>
      <c r="F64" s="104" t="s">
        <v>7205</v>
      </c>
      <c r="G64" s="67"/>
      <c r="H64" s="71"/>
      <c r="I64" s="72"/>
      <c r="J64" s="72"/>
      <c r="K64" s="71" t="s">
        <v>8065</v>
      </c>
      <c r="L64" s="75"/>
      <c r="M64" s="76"/>
      <c r="N64" s="76"/>
      <c r="O64" s="77"/>
      <c r="P64" s="78"/>
      <c r="Q64" s="78"/>
      <c r="R64" s="88"/>
      <c r="S64" s="88"/>
      <c r="T64" s="88"/>
      <c r="U64" s="88"/>
      <c r="V64" s="52"/>
      <c r="W64" s="52"/>
      <c r="X64" s="52"/>
      <c r="Y64" s="52"/>
      <c r="Z64" s="51"/>
      <c r="AA64" s="73"/>
      <c r="AB64" s="73"/>
      <c r="AC64" s="74"/>
      <c r="AD64" s="80">
        <v>213</v>
      </c>
      <c r="AE64" s="80">
        <v>48</v>
      </c>
      <c r="AF64" s="80">
        <v>50</v>
      </c>
      <c r="AG64" s="80">
        <v>0</v>
      </c>
      <c r="AH64" s="80">
        <v>-25200</v>
      </c>
      <c r="AI64" s="80" t="s">
        <v>6259</v>
      </c>
      <c r="AJ64" s="80"/>
      <c r="AK64" s="80"/>
      <c r="AL64" s="80" t="s">
        <v>7114</v>
      </c>
      <c r="AM64" s="82">
        <v>39949.780613425923</v>
      </c>
      <c r="AN64" s="80" t="s">
        <v>7570</v>
      </c>
      <c r="AO64" s="86" t="s">
        <v>7632</v>
      </c>
      <c r="AP64" s="80" t="s">
        <v>65</v>
      </c>
      <c r="AQ64" s="2"/>
      <c r="AR64" s="3"/>
      <c r="AS64" s="3"/>
      <c r="AT64" s="3"/>
      <c r="AU64" s="3"/>
    </row>
    <row r="65" spans="1:47">
      <c r="A65" s="66" t="s">
        <v>223</v>
      </c>
      <c r="B65" s="67"/>
      <c r="C65" s="67"/>
      <c r="D65" s="68"/>
      <c r="E65" s="70"/>
      <c r="F65" s="104" t="s">
        <v>7206</v>
      </c>
      <c r="G65" s="67"/>
      <c r="H65" s="71"/>
      <c r="I65" s="72"/>
      <c r="J65" s="72"/>
      <c r="K65" s="71" t="s">
        <v>8066</v>
      </c>
      <c r="L65" s="75"/>
      <c r="M65" s="76"/>
      <c r="N65" s="76"/>
      <c r="O65" s="77"/>
      <c r="P65" s="78"/>
      <c r="Q65" s="78"/>
      <c r="R65" s="88"/>
      <c r="S65" s="88"/>
      <c r="T65" s="88"/>
      <c r="U65" s="88"/>
      <c r="V65" s="52"/>
      <c r="W65" s="52"/>
      <c r="X65" s="52"/>
      <c r="Y65" s="52"/>
      <c r="Z65" s="51"/>
      <c r="AA65" s="73"/>
      <c r="AB65" s="73"/>
      <c r="AC65" s="74"/>
      <c r="AD65" s="80">
        <v>149</v>
      </c>
      <c r="AE65" s="80">
        <v>295</v>
      </c>
      <c r="AF65" s="80">
        <v>3202</v>
      </c>
      <c r="AG65" s="80">
        <v>4</v>
      </c>
      <c r="AH65" s="80">
        <v>-14400</v>
      </c>
      <c r="AI65" s="80" t="s">
        <v>6260</v>
      </c>
      <c r="AJ65" s="80" t="s">
        <v>6629</v>
      </c>
      <c r="AK65" s="86" t="s">
        <v>6861</v>
      </c>
      <c r="AL65" s="80" t="s">
        <v>7111</v>
      </c>
      <c r="AM65" s="82">
        <v>40431.859675925924</v>
      </c>
      <c r="AN65" s="80" t="s">
        <v>7570</v>
      </c>
      <c r="AO65" s="86" t="s">
        <v>7633</v>
      </c>
      <c r="AP65" s="80" t="s">
        <v>66</v>
      </c>
      <c r="AQ65" s="2"/>
      <c r="AR65" s="3"/>
      <c r="AS65" s="3"/>
      <c r="AT65" s="3"/>
      <c r="AU65" s="3"/>
    </row>
    <row r="66" spans="1:47">
      <c r="A66" s="66" t="s">
        <v>294</v>
      </c>
      <c r="B66" s="67"/>
      <c r="C66" s="67"/>
      <c r="D66" s="68"/>
      <c r="E66" s="70"/>
      <c r="F66" s="104" t="s">
        <v>7207</v>
      </c>
      <c r="G66" s="67"/>
      <c r="H66" s="71"/>
      <c r="I66" s="72"/>
      <c r="J66" s="72"/>
      <c r="K66" s="71" t="s">
        <v>8067</v>
      </c>
      <c r="L66" s="75"/>
      <c r="M66" s="76"/>
      <c r="N66" s="76"/>
      <c r="O66" s="77"/>
      <c r="P66" s="78"/>
      <c r="Q66" s="78"/>
      <c r="R66" s="88"/>
      <c r="S66" s="88"/>
      <c r="T66" s="88"/>
      <c r="U66" s="88"/>
      <c r="V66" s="52"/>
      <c r="W66" s="52"/>
      <c r="X66" s="52"/>
      <c r="Y66" s="52"/>
      <c r="Z66" s="51"/>
      <c r="AA66" s="73"/>
      <c r="AB66" s="73"/>
      <c r="AC66" s="74"/>
      <c r="AD66" s="80">
        <v>130</v>
      </c>
      <c r="AE66" s="80">
        <v>86</v>
      </c>
      <c r="AF66" s="80">
        <v>59</v>
      </c>
      <c r="AG66" s="80">
        <v>11</v>
      </c>
      <c r="AH66" s="80"/>
      <c r="AI66" s="80" t="s">
        <v>6261</v>
      </c>
      <c r="AJ66" s="80"/>
      <c r="AK66" s="86" t="s">
        <v>6862</v>
      </c>
      <c r="AL66" s="80"/>
      <c r="AM66" s="82">
        <v>40605.701631944445</v>
      </c>
      <c r="AN66" s="80" t="s">
        <v>7570</v>
      </c>
      <c r="AO66" s="86" t="s">
        <v>7634</v>
      </c>
      <c r="AP66" s="80" t="s">
        <v>66</v>
      </c>
      <c r="AQ66" s="2"/>
      <c r="AR66" s="3"/>
      <c r="AS66" s="3"/>
      <c r="AT66" s="3"/>
      <c r="AU66" s="3"/>
    </row>
    <row r="67" spans="1:47">
      <c r="A67" s="66" t="s">
        <v>224</v>
      </c>
      <c r="B67" s="67"/>
      <c r="C67" s="67"/>
      <c r="D67" s="68"/>
      <c r="E67" s="70"/>
      <c r="F67" s="104" t="s">
        <v>7208</v>
      </c>
      <c r="G67" s="67"/>
      <c r="H67" s="71"/>
      <c r="I67" s="72"/>
      <c r="J67" s="72"/>
      <c r="K67" s="71" t="s">
        <v>8068</v>
      </c>
      <c r="L67" s="75"/>
      <c r="M67" s="76"/>
      <c r="N67" s="76"/>
      <c r="O67" s="77"/>
      <c r="P67" s="78"/>
      <c r="Q67" s="78"/>
      <c r="R67" s="88"/>
      <c r="S67" s="88"/>
      <c r="T67" s="88"/>
      <c r="U67" s="88"/>
      <c r="V67" s="52"/>
      <c r="W67" s="52"/>
      <c r="X67" s="52"/>
      <c r="Y67" s="52"/>
      <c r="Z67" s="51"/>
      <c r="AA67" s="73"/>
      <c r="AB67" s="73"/>
      <c r="AC67" s="74"/>
      <c r="AD67" s="80">
        <v>202</v>
      </c>
      <c r="AE67" s="80">
        <v>142</v>
      </c>
      <c r="AF67" s="80">
        <v>831</v>
      </c>
      <c r="AG67" s="80">
        <v>18</v>
      </c>
      <c r="AH67" s="80">
        <v>7200</v>
      </c>
      <c r="AI67" s="80" t="s">
        <v>6262</v>
      </c>
      <c r="AJ67" s="80" t="s">
        <v>6630</v>
      </c>
      <c r="AK67" s="80"/>
      <c r="AL67" s="80" t="s">
        <v>7122</v>
      </c>
      <c r="AM67" s="82">
        <v>39895.964108796295</v>
      </c>
      <c r="AN67" s="80" t="s">
        <v>7570</v>
      </c>
      <c r="AO67" s="86" t="s">
        <v>7635</v>
      </c>
      <c r="AP67" s="80" t="s">
        <v>66</v>
      </c>
      <c r="AQ67" s="2"/>
      <c r="AR67" s="3"/>
      <c r="AS67" s="3"/>
      <c r="AT67" s="3"/>
      <c r="AU67" s="3"/>
    </row>
    <row r="68" spans="1:47">
      <c r="A68" s="66" t="s">
        <v>225</v>
      </c>
      <c r="B68" s="67"/>
      <c r="C68" s="67"/>
      <c r="D68" s="68"/>
      <c r="E68" s="70"/>
      <c r="F68" s="104" t="s">
        <v>7209</v>
      </c>
      <c r="G68" s="67"/>
      <c r="H68" s="71"/>
      <c r="I68" s="72"/>
      <c r="J68" s="72"/>
      <c r="K68" s="71" t="s">
        <v>8069</v>
      </c>
      <c r="L68" s="75"/>
      <c r="M68" s="76"/>
      <c r="N68" s="76"/>
      <c r="O68" s="77"/>
      <c r="P68" s="78"/>
      <c r="Q68" s="78"/>
      <c r="R68" s="88"/>
      <c r="S68" s="88"/>
      <c r="T68" s="88"/>
      <c r="U68" s="88"/>
      <c r="V68" s="52"/>
      <c r="W68" s="52"/>
      <c r="X68" s="52"/>
      <c r="Y68" s="52"/>
      <c r="Z68" s="51"/>
      <c r="AA68" s="73"/>
      <c r="AB68" s="73"/>
      <c r="AC68" s="74"/>
      <c r="AD68" s="80">
        <v>349</v>
      </c>
      <c r="AE68" s="80">
        <v>268</v>
      </c>
      <c r="AF68" s="80">
        <v>662</v>
      </c>
      <c r="AG68" s="80">
        <v>0</v>
      </c>
      <c r="AH68" s="80">
        <v>-18000</v>
      </c>
      <c r="AI68" s="80" t="s">
        <v>6263</v>
      </c>
      <c r="AJ68" s="80" t="s">
        <v>6631</v>
      </c>
      <c r="AK68" s="80"/>
      <c r="AL68" s="80" t="s">
        <v>7116</v>
      </c>
      <c r="AM68" s="82">
        <v>40801.56527777778</v>
      </c>
      <c r="AN68" s="80" t="s">
        <v>7570</v>
      </c>
      <c r="AO68" s="86" t="s">
        <v>7636</v>
      </c>
      <c r="AP68" s="80" t="s">
        <v>66</v>
      </c>
      <c r="AQ68" s="2"/>
      <c r="AR68" s="3"/>
      <c r="AS68" s="3"/>
      <c r="AT68" s="3"/>
      <c r="AU68" s="3"/>
    </row>
    <row r="69" spans="1:47">
      <c r="A69" s="66" t="s">
        <v>518</v>
      </c>
      <c r="B69" s="67"/>
      <c r="C69" s="67"/>
      <c r="D69" s="68"/>
      <c r="E69" s="70"/>
      <c r="F69" s="104" t="s">
        <v>7210</v>
      </c>
      <c r="G69" s="67"/>
      <c r="H69" s="71"/>
      <c r="I69" s="72"/>
      <c r="J69" s="72"/>
      <c r="K69" s="71" t="s">
        <v>8070</v>
      </c>
      <c r="L69" s="75"/>
      <c r="M69" s="76"/>
      <c r="N69" s="76"/>
      <c r="O69" s="77"/>
      <c r="P69" s="78"/>
      <c r="Q69" s="78"/>
      <c r="R69" s="88"/>
      <c r="S69" s="88"/>
      <c r="T69" s="88"/>
      <c r="U69" s="88"/>
      <c r="V69" s="52"/>
      <c r="W69" s="52"/>
      <c r="X69" s="52"/>
      <c r="Y69" s="52"/>
      <c r="Z69" s="51"/>
      <c r="AA69" s="73"/>
      <c r="AB69" s="73"/>
      <c r="AC69" s="74"/>
      <c r="AD69" s="80">
        <v>3292</v>
      </c>
      <c r="AE69" s="80">
        <v>44719</v>
      </c>
      <c r="AF69" s="80">
        <v>8322</v>
      </c>
      <c r="AG69" s="80">
        <v>1418</v>
      </c>
      <c r="AH69" s="80">
        <v>-14400</v>
      </c>
      <c r="AI69" s="80" t="s">
        <v>6264</v>
      </c>
      <c r="AJ69" s="80" t="s">
        <v>6632</v>
      </c>
      <c r="AK69" s="86" t="s">
        <v>6863</v>
      </c>
      <c r="AL69" s="80" t="s">
        <v>7111</v>
      </c>
      <c r="AM69" s="82">
        <v>39785.599409722221</v>
      </c>
      <c r="AN69" s="80" t="s">
        <v>7570</v>
      </c>
      <c r="AO69" s="86" t="s">
        <v>7637</v>
      </c>
      <c r="AP69" s="80" t="s">
        <v>65</v>
      </c>
      <c r="AQ69" s="2"/>
      <c r="AR69" s="3"/>
      <c r="AS69" s="3"/>
      <c r="AT69" s="3"/>
      <c r="AU69" s="3"/>
    </row>
    <row r="70" spans="1:47">
      <c r="A70" s="66" t="s">
        <v>226</v>
      </c>
      <c r="B70" s="67"/>
      <c r="C70" s="67"/>
      <c r="D70" s="68"/>
      <c r="E70" s="70"/>
      <c r="F70" s="104" t="s">
        <v>7211</v>
      </c>
      <c r="G70" s="67"/>
      <c r="H70" s="71"/>
      <c r="I70" s="72"/>
      <c r="J70" s="72"/>
      <c r="K70" s="71" t="s">
        <v>8071</v>
      </c>
      <c r="L70" s="75"/>
      <c r="M70" s="76"/>
      <c r="N70" s="76"/>
      <c r="O70" s="77"/>
      <c r="P70" s="78"/>
      <c r="Q70" s="78"/>
      <c r="R70" s="88"/>
      <c r="S70" s="88"/>
      <c r="T70" s="88"/>
      <c r="U70" s="88"/>
      <c r="V70" s="52"/>
      <c r="W70" s="52"/>
      <c r="X70" s="52"/>
      <c r="Y70" s="52"/>
      <c r="Z70" s="51"/>
      <c r="AA70" s="73"/>
      <c r="AB70" s="73"/>
      <c r="AC70" s="74"/>
      <c r="AD70" s="80">
        <v>277</v>
      </c>
      <c r="AE70" s="80">
        <v>118</v>
      </c>
      <c r="AF70" s="80">
        <v>124</v>
      </c>
      <c r="AG70" s="80">
        <v>1</v>
      </c>
      <c r="AH70" s="80"/>
      <c r="AI70" s="80" t="s">
        <v>6265</v>
      </c>
      <c r="AJ70" s="80" t="s">
        <v>6633</v>
      </c>
      <c r="AK70" s="86" t="s">
        <v>6864</v>
      </c>
      <c r="AL70" s="80"/>
      <c r="AM70" s="82">
        <v>39911.958807870367</v>
      </c>
      <c r="AN70" s="80" t="s">
        <v>7570</v>
      </c>
      <c r="AO70" s="86" t="s">
        <v>7638</v>
      </c>
      <c r="AP70" s="80" t="s">
        <v>66</v>
      </c>
      <c r="AQ70" s="2"/>
      <c r="AR70" s="3"/>
      <c r="AS70" s="3"/>
      <c r="AT70" s="3"/>
      <c r="AU70" s="3"/>
    </row>
    <row r="71" spans="1:47">
      <c r="A71" s="66" t="s">
        <v>227</v>
      </c>
      <c r="B71" s="67"/>
      <c r="C71" s="67"/>
      <c r="D71" s="68"/>
      <c r="E71" s="70"/>
      <c r="F71" s="104" t="s">
        <v>7212</v>
      </c>
      <c r="G71" s="67"/>
      <c r="H71" s="71"/>
      <c r="I71" s="72"/>
      <c r="J71" s="72"/>
      <c r="K71" s="71" t="s">
        <v>8072</v>
      </c>
      <c r="L71" s="75"/>
      <c r="M71" s="76"/>
      <c r="N71" s="76"/>
      <c r="O71" s="77"/>
      <c r="P71" s="78"/>
      <c r="Q71" s="78"/>
      <c r="R71" s="88"/>
      <c r="S71" s="88"/>
      <c r="T71" s="88"/>
      <c r="U71" s="88"/>
      <c r="V71" s="52"/>
      <c r="W71" s="52"/>
      <c r="X71" s="52"/>
      <c r="Y71" s="52"/>
      <c r="Z71" s="51"/>
      <c r="AA71" s="73"/>
      <c r="AB71" s="73"/>
      <c r="AC71" s="74"/>
      <c r="AD71" s="80">
        <v>591</v>
      </c>
      <c r="AE71" s="80">
        <v>94</v>
      </c>
      <c r="AF71" s="80">
        <v>1249</v>
      </c>
      <c r="AG71" s="80">
        <v>173</v>
      </c>
      <c r="AH71" s="80">
        <v>-14400</v>
      </c>
      <c r="AI71" s="80" t="s">
        <v>6266</v>
      </c>
      <c r="AJ71" s="80" t="s">
        <v>6624</v>
      </c>
      <c r="AK71" s="80"/>
      <c r="AL71" s="80" t="s">
        <v>7111</v>
      </c>
      <c r="AM71" s="82">
        <v>39673.76116898148</v>
      </c>
      <c r="AN71" s="80" t="s">
        <v>7570</v>
      </c>
      <c r="AO71" s="86" t="s">
        <v>7639</v>
      </c>
      <c r="AP71" s="80" t="s">
        <v>66</v>
      </c>
      <c r="AQ71" s="2"/>
      <c r="AR71" s="3"/>
      <c r="AS71" s="3"/>
      <c r="AT71" s="3"/>
      <c r="AU71" s="3"/>
    </row>
    <row r="72" spans="1:47">
      <c r="A72" s="66" t="s">
        <v>488</v>
      </c>
      <c r="B72" s="67"/>
      <c r="C72" s="67"/>
      <c r="D72" s="68"/>
      <c r="E72" s="70"/>
      <c r="F72" s="104" t="s">
        <v>7213</v>
      </c>
      <c r="G72" s="67"/>
      <c r="H72" s="71"/>
      <c r="I72" s="72"/>
      <c r="J72" s="72"/>
      <c r="K72" s="71" t="s">
        <v>8073</v>
      </c>
      <c r="L72" s="75"/>
      <c r="M72" s="76"/>
      <c r="N72" s="76"/>
      <c r="O72" s="77"/>
      <c r="P72" s="78"/>
      <c r="Q72" s="78"/>
      <c r="R72" s="88"/>
      <c r="S72" s="88"/>
      <c r="T72" s="88"/>
      <c r="U72" s="88"/>
      <c r="V72" s="52"/>
      <c r="W72" s="52"/>
      <c r="X72" s="52"/>
      <c r="Y72" s="52"/>
      <c r="Z72" s="51"/>
      <c r="AA72" s="73"/>
      <c r="AB72" s="73"/>
      <c r="AC72" s="74"/>
      <c r="AD72" s="80">
        <v>143</v>
      </c>
      <c r="AE72" s="80">
        <v>849</v>
      </c>
      <c r="AF72" s="80">
        <v>68</v>
      </c>
      <c r="AG72" s="80">
        <v>0</v>
      </c>
      <c r="AH72" s="80"/>
      <c r="AI72" s="80" t="s">
        <v>6267</v>
      </c>
      <c r="AJ72" s="80"/>
      <c r="AK72" s="86" t="s">
        <v>6865</v>
      </c>
      <c r="AL72" s="80"/>
      <c r="AM72" s="82">
        <v>41052.077141203707</v>
      </c>
      <c r="AN72" s="80" t="s">
        <v>7570</v>
      </c>
      <c r="AO72" s="86" t="s">
        <v>7640</v>
      </c>
      <c r="AP72" s="80" t="s">
        <v>66</v>
      </c>
      <c r="AQ72" s="2"/>
      <c r="AR72" s="3"/>
      <c r="AS72" s="3"/>
      <c r="AT72" s="3"/>
      <c r="AU72" s="3"/>
    </row>
    <row r="73" spans="1:47">
      <c r="A73" s="66" t="s">
        <v>384</v>
      </c>
      <c r="B73" s="67"/>
      <c r="C73" s="67"/>
      <c r="D73" s="68"/>
      <c r="E73" s="70"/>
      <c r="F73" s="104" t="s">
        <v>7214</v>
      </c>
      <c r="G73" s="67"/>
      <c r="H73" s="71"/>
      <c r="I73" s="72"/>
      <c r="J73" s="72"/>
      <c r="K73" s="71" t="s">
        <v>8074</v>
      </c>
      <c r="L73" s="75"/>
      <c r="M73" s="76"/>
      <c r="N73" s="76"/>
      <c r="O73" s="77"/>
      <c r="P73" s="78"/>
      <c r="Q73" s="78"/>
      <c r="R73" s="88"/>
      <c r="S73" s="88"/>
      <c r="T73" s="88"/>
      <c r="U73" s="88"/>
      <c r="V73" s="52"/>
      <c r="W73" s="52"/>
      <c r="X73" s="52"/>
      <c r="Y73" s="52"/>
      <c r="Z73" s="51"/>
      <c r="AA73" s="73"/>
      <c r="AB73" s="73"/>
      <c r="AC73" s="74"/>
      <c r="AD73" s="80">
        <v>324</v>
      </c>
      <c r="AE73" s="80">
        <v>92</v>
      </c>
      <c r="AF73" s="80">
        <v>785</v>
      </c>
      <c r="AG73" s="80">
        <v>375</v>
      </c>
      <c r="AH73" s="80">
        <v>-14400</v>
      </c>
      <c r="AI73" s="80" t="s">
        <v>6268</v>
      </c>
      <c r="AJ73" s="80"/>
      <c r="AK73" s="80"/>
      <c r="AL73" s="80" t="s">
        <v>7111</v>
      </c>
      <c r="AM73" s="82">
        <v>41048.7809375</v>
      </c>
      <c r="AN73" s="80" t="s">
        <v>7570</v>
      </c>
      <c r="AO73" s="86" t="s">
        <v>7641</v>
      </c>
      <c r="AP73" s="80" t="s">
        <v>66</v>
      </c>
      <c r="AQ73" s="2"/>
      <c r="AR73" s="3"/>
      <c r="AS73" s="3"/>
      <c r="AT73" s="3"/>
      <c r="AU73" s="3"/>
    </row>
    <row r="74" spans="1:47">
      <c r="A74" s="66" t="s">
        <v>228</v>
      </c>
      <c r="B74" s="67"/>
      <c r="C74" s="67"/>
      <c r="D74" s="68"/>
      <c r="E74" s="70"/>
      <c r="F74" s="104" t="s">
        <v>7215</v>
      </c>
      <c r="G74" s="67"/>
      <c r="H74" s="71"/>
      <c r="I74" s="72"/>
      <c r="J74" s="72"/>
      <c r="K74" s="71" t="s">
        <v>8075</v>
      </c>
      <c r="L74" s="75"/>
      <c r="M74" s="76"/>
      <c r="N74" s="76"/>
      <c r="O74" s="77"/>
      <c r="P74" s="78"/>
      <c r="Q74" s="78"/>
      <c r="R74" s="88"/>
      <c r="S74" s="88"/>
      <c r="T74" s="88"/>
      <c r="U74" s="88"/>
      <c r="V74" s="52"/>
      <c r="W74" s="52"/>
      <c r="X74" s="52"/>
      <c r="Y74" s="52"/>
      <c r="Z74" s="51"/>
      <c r="AA74" s="73"/>
      <c r="AB74" s="73"/>
      <c r="AC74" s="74"/>
      <c r="AD74" s="80">
        <v>55</v>
      </c>
      <c r="AE74" s="80">
        <v>65</v>
      </c>
      <c r="AF74" s="80">
        <v>235</v>
      </c>
      <c r="AG74" s="80">
        <v>69</v>
      </c>
      <c r="AH74" s="80">
        <v>-18000</v>
      </c>
      <c r="AI74" s="80" t="s">
        <v>6269</v>
      </c>
      <c r="AJ74" s="80" t="s">
        <v>6634</v>
      </c>
      <c r="AK74" s="80"/>
      <c r="AL74" s="80" t="s">
        <v>7116</v>
      </c>
      <c r="AM74" s="82">
        <v>39654.805787037039</v>
      </c>
      <c r="AN74" s="80" t="s">
        <v>7570</v>
      </c>
      <c r="AO74" s="86" t="s">
        <v>7642</v>
      </c>
      <c r="AP74" s="80" t="s">
        <v>66</v>
      </c>
      <c r="AQ74" s="2"/>
      <c r="AR74" s="3"/>
      <c r="AS74" s="3"/>
      <c r="AT74" s="3"/>
      <c r="AU74" s="3"/>
    </row>
    <row r="75" spans="1:47">
      <c r="A75" s="66" t="s">
        <v>229</v>
      </c>
      <c r="B75" s="67"/>
      <c r="C75" s="67"/>
      <c r="D75" s="68"/>
      <c r="E75" s="70"/>
      <c r="F75" s="104" t="s">
        <v>7216</v>
      </c>
      <c r="G75" s="67"/>
      <c r="H75" s="71"/>
      <c r="I75" s="72"/>
      <c r="J75" s="72"/>
      <c r="K75" s="71" t="s">
        <v>8076</v>
      </c>
      <c r="L75" s="75"/>
      <c r="M75" s="76"/>
      <c r="N75" s="76"/>
      <c r="O75" s="77"/>
      <c r="P75" s="78"/>
      <c r="Q75" s="78"/>
      <c r="R75" s="88"/>
      <c r="S75" s="88"/>
      <c r="T75" s="88"/>
      <c r="U75" s="88"/>
      <c r="V75" s="52"/>
      <c r="W75" s="52"/>
      <c r="X75" s="52"/>
      <c r="Y75" s="52"/>
      <c r="Z75" s="51"/>
      <c r="AA75" s="73"/>
      <c r="AB75" s="73"/>
      <c r="AC75" s="74"/>
      <c r="AD75" s="80">
        <v>152</v>
      </c>
      <c r="AE75" s="80">
        <v>40</v>
      </c>
      <c r="AF75" s="80">
        <v>98</v>
      </c>
      <c r="AG75" s="80">
        <v>5</v>
      </c>
      <c r="AH75" s="80">
        <v>-7200</v>
      </c>
      <c r="AI75" s="80" t="s">
        <v>6270</v>
      </c>
      <c r="AJ75" s="80" t="s">
        <v>6635</v>
      </c>
      <c r="AK75" s="80"/>
      <c r="AL75" s="80" t="s">
        <v>7123</v>
      </c>
      <c r="AM75" s="82">
        <v>40782.283391203702</v>
      </c>
      <c r="AN75" s="80" t="s">
        <v>7570</v>
      </c>
      <c r="AO75" s="86" t="s">
        <v>7643</v>
      </c>
      <c r="AP75" s="80" t="s">
        <v>66</v>
      </c>
      <c r="AQ75" s="2"/>
      <c r="AR75" s="3"/>
      <c r="AS75" s="3"/>
      <c r="AT75" s="3"/>
      <c r="AU75" s="3"/>
    </row>
    <row r="76" spans="1:47">
      <c r="A76" s="66" t="s">
        <v>230</v>
      </c>
      <c r="B76" s="67"/>
      <c r="C76" s="67"/>
      <c r="D76" s="68"/>
      <c r="E76" s="70"/>
      <c r="F76" s="104" t="s">
        <v>7217</v>
      </c>
      <c r="G76" s="67"/>
      <c r="H76" s="71"/>
      <c r="I76" s="72"/>
      <c r="J76" s="72"/>
      <c r="K76" s="71" t="s">
        <v>8077</v>
      </c>
      <c r="L76" s="75"/>
      <c r="M76" s="76"/>
      <c r="N76" s="76"/>
      <c r="O76" s="77"/>
      <c r="P76" s="78"/>
      <c r="Q76" s="78"/>
      <c r="R76" s="88"/>
      <c r="S76" s="88"/>
      <c r="T76" s="88"/>
      <c r="U76" s="88"/>
      <c r="V76" s="52"/>
      <c r="W76" s="52"/>
      <c r="X76" s="52"/>
      <c r="Y76" s="52"/>
      <c r="Z76" s="51"/>
      <c r="AA76" s="73"/>
      <c r="AB76" s="73"/>
      <c r="AC76" s="74"/>
      <c r="AD76" s="80">
        <v>971</v>
      </c>
      <c r="AE76" s="80">
        <v>865</v>
      </c>
      <c r="AF76" s="80">
        <v>8620</v>
      </c>
      <c r="AG76" s="80">
        <v>1110</v>
      </c>
      <c r="AH76" s="80">
        <v>7200</v>
      </c>
      <c r="AI76" s="80" t="s">
        <v>6271</v>
      </c>
      <c r="AJ76" s="80" t="s">
        <v>6636</v>
      </c>
      <c r="AK76" s="86" t="s">
        <v>6866</v>
      </c>
      <c r="AL76" s="80" t="s">
        <v>7124</v>
      </c>
      <c r="AM76" s="82">
        <v>39911.887337962966</v>
      </c>
      <c r="AN76" s="80" t="s">
        <v>7570</v>
      </c>
      <c r="AO76" s="86" t="s">
        <v>7644</v>
      </c>
      <c r="AP76" s="80" t="s">
        <v>66</v>
      </c>
      <c r="AQ76" s="2"/>
      <c r="AR76" s="3"/>
      <c r="AS76" s="3"/>
      <c r="AT76" s="3"/>
      <c r="AU76" s="3"/>
    </row>
    <row r="77" spans="1:47">
      <c r="A77" s="66" t="s">
        <v>356</v>
      </c>
      <c r="B77" s="67"/>
      <c r="C77" s="67"/>
      <c r="D77" s="68"/>
      <c r="E77" s="70"/>
      <c r="F77" s="104" t="s">
        <v>7218</v>
      </c>
      <c r="G77" s="67"/>
      <c r="H77" s="71"/>
      <c r="I77" s="72"/>
      <c r="J77" s="72"/>
      <c r="K77" s="71" t="s">
        <v>8078</v>
      </c>
      <c r="L77" s="75"/>
      <c r="M77" s="76"/>
      <c r="N77" s="76"/>
      <c r="O77" s="77"/>
      <c r="P77" s="78"/>
      <c r="Q77" s="78"/>
      <c r="R77" s="88"/>
      <c r="S77" s="88"/>
      <c r="T77" s="88"/>
      <c r="U77" s="88"/>
      <c r="V77" s="52"/>
      <c r="W77" s="52"/>
      <c r="X77" s="52"/>
      <c r="Y77" s="52"/>
      <c r="Z77" s="51"/>
      <c r="AA77" s="73"/>
      <c r="AB77" s="73"/>
      <c r="AC77" s="74"/>
      <c r="AD77" s="80">
        <v>2287</v>
      </c>
      <c r="AE77" s="80">
        <v>7328</v>
      </c>
      <c r="AF77" s="80">
        <v>23450</v>
      </c>
      <c r="AG77" s="80">
        <v>906</v>
      </c>
      <c r="AH77" s="80">
        <v>-14400</v>
      </c>
      <c r="AI77" s="80" t="s">
        <v>6272</v>
      </c>
      <c r="AJ77" s="80" t="s">
        <v>6637</v>
      </c>
      <c r="AK77" s="86" t="s">
        <v>6867</v>
      </c>
      <c r="AL77" s="80" t="s">
        <v>7111</v>
      </c>
      <c r="AM77" s="82">
        <v>39602.680405092593</v>
      </c>
      <c r="AN77" s="80" t="s">
        <v>7570</v>
      </c>
      <c r="AO77" s="86" t="s">
        <v>7645</v>
      </c>
      <c r="AP77" s="80" t="s">
        <v>66</v>
      </c>
      <c r="AQ77" s="2"/>
      <c r="AR77" s="3"/>
      <c r="AS77" s="3"/>
      <c r="AT77" s="3"/>
      <c r="AU77" s="3"/>
    </row>
    <row r="78" spans="1:47">
      <c r="A78" s="66" t="s">
        <v>231</v>
      </c>
      <c r="B78" s="67"/>
      <c r="C78" s="67"/>
      <c r="D78" s="68"/>
      <c r="E78" s="70"/>
      <c r="F78" s="104" t="s">
        <v>7219</v>
      </c>
      <c r="G78" s="67"/>
      <c r="H78" s="71"/>
      <c r="I78" s="72"/>
      <c r="J78" s="72"/>
      <c r="K78" s="71" t="s">
        <v>8079</v>
      </c>
      <c r="L78" s="75"/>
      <c r="M78" s="76"/>
      <c r="N78" s="76"/>
      <c r="O78" s="77"/>
      <c r="P78" s="78"/>
      <c r="Q78" s="78"/>
      <c r="R78" s="88"/>
      <c r="S78" s="88"/>
      <c r="T78" s="88"/>
      <c r="U78" s="88"/>
      <c r="V78" s="52"/>
      <c r="W78" s="52"/>
      <c r="X78" s="52"/>
      <c r="Y78" s="52"/>
      <c r="Z78" s="51"/>
      <c r="AA78" s="73"/>
      <c r="AB78" s="73"/>
      <c r="AC78" s="74"/>
      <c r="AD78" s="80">
        <v>2089</v>
      </c>
      <c r="AE78" s="80">
        <v>8359</v>
      </c>
      <c r="AF78" s="80">
        <v>19369</v>
      </c>
      <c r="AG78" s="80">
        <v>10</v>
      </c>
      <c r="AH78" s="80">
        <v>46800</v>
      </c>
      <c r="AI78" s="80" t="s">
        <v>6273</v>
      </c>
      <c r="AJ78" s="80" t="s">
        <v>6638</v>
      </c>
      <c r="AK78" s="86" t="s">
        <v>6868</v>
      </c>
      <c r="AL78" s="80" t="s">
        <v>6638</v>
      </c>
      <c r="AM78" s="82">
        <v>39930.177037037036</v>
      </c>
      <c r="AN78" s="80" t="s">
        <v>7570</v>
      </c>
      <c r="AO78" s="86" t="s">
        <v>7646</v>
      </c>
      <c r="AP78" s="80" t="s">
        <v>66</v>
      </c>
      <c r="AQ78" s="2"/>
      <c r="AR78" s="3"/>
      <c r="AS78" s="3"/>
      <c r="AT78" s="3"/>
      <c r="AU78" s="3"/>
    </row>
    <row r="79" spans="1:47">
      <c r="A79" s="66" t="s">
        <v>232</v>
      </c>
      <c r="B79" s="67"/>
      <c r="C79" s="67"/>
      <c r="D79" s="68"/>
      <c r="E79" s="70"/>
      <c r="F79" s="104" t="s">
        <v>7220</v>
      </c>
      <c r="G79" s="67"/>
      <c r="H79" s="71"/>
      <c r="I79" s="72"/>
      <c r="J79" s="72"/>
      <c r="K79" s="71" t="s">
        <v>8080</v>
      </c>
      <c r="L79" s="75"/>
      <c r="M79" s="76"/>
      <c r="N79" s="76"/>
      <c r="O79" s="77"/>
      <c r="P79" s="78"/>
      <c r="Q79" s="78"/>
      <c r="R79" s="88"/>
      <c r="S79" s="88"/>
      <c r="T79" s="88"/>
      <c r="U79" s="88"/>
      <c r="V79" s="52"/>
      <c r="W79" s="52"/>
      <c r="X79" s="52"/>
      <c r="Y79" s="52"/>
      <c r="Z79" s="51"/>
      <c r="AA79" s="73"/>
      <c r="AB79" s="73"/>
      <c r="AC79" s="74"/>
      <c r="AD79" s="80">
        <v>403</v>
      </c>
      <c r="AE79" s="80">
        <v>141</v>
      </c>
      <c r="AF79" s="80">
        <v>107</v>
      </c>
      <c r="AG79" s="80">
        <v>2</v>
      </c>
      <c r="AH79" s="80">
        <v>-14400</v>
      </c>
      <c r="AI79" s="80" t="s">
        <v>6274</v>
      </c>
      <c r="AJ79" s="80" t="s">
        <v>6639</v>
      </c>
      <c r="AK79" s="80"/>
      <c r="AL79" s="80" t="s">
        <v>7111</v>
      </c>
      <c r="AM79" s="82">
        <v>40498.686261574076</v>
      </c>
      <c r="AN79" s="80" t="s">
        <v>7570</v>
      </c>
      <c r="AO79" s="86" t="s">
        <v>7647</v>
      </c>
      <c r="AP79" s="80" t="s">
        <v>66</v>
      </c>
      <c r="AQ79" s="2"/>
      <c r="AR79" s="3"/>
      <c r="AS79" s="3"/>
      <c r="AT79" s="3"/>
      <c r="AU79" s="3"/>
    </row>
    <row r="80" spans="1:47">
      <c r="A80" s="66" t="s">
        <v>233</v>
      </c>
      <c r="B80" s="67"/>
      <c r="C80" s="67"/>
      <c r="D80" s="68"/>
      <c r="E80" s="70"/>
      <c r="F80" s="104" t="s">
        <v>7221</v>
      </c>
      <c r="G80" s="67"/>
      <c r="H80" s="71"/>
      <c r="I80" s="72"/>
      <c r="J80" s="72"/>
      <c r="K80" s="71" t="s">
        <v>8081</v>
      </c>
      <c r="L80" s="75"/>
      <c r="M80" s="76"/>
      <c r="N80" s="76"/>
      <c r="O80" s="77"/>
      <c r="P80" s="78"/>
      <c r="Q80" s="78"/>
      <c r="R80" s="88"/>
      <c r="S80" s="88"/>
      <c r="T80" s="88"/>
      <c r="U80" s="88"/>
      <c r="V80" s="52"/>
      <c r="W80" s="52"/>
      <c r="X80" s="52"/>
      <c r="Y80" s="52"/>
      <c r="Z80" s="51"/>
      <c r="AA80" s="73"/>
      <c r="AB80" s="73"/>
      <c r="AC80" s="74"/>
      <c r="AD80" s="80">
        <v>422</v>
      </c>
      <c r="AE80" s="80">
        <v>176</v>
      </c>
      <c r="AF80" s="80">
        <v>1053</v>
      </c>
      <c r="AG80" s="80">
        <v>207</v>
      </c>
      <c r="AH80" s="80">
        <v>-21600</v>
      </c>
      <c r="AI80" s="80" t="s">
        <v>6275</v>
      </c>
      <c r="AJ80" s="80" t="s">
        <v>6640</v>
      </c>
      <c r="AK80" s="80"/>
      <c r="AL80" s="80" t="s">
        <v>7112</v>
      </c>
      <c r="AM80" s="82">
        <v>39724.151585648149</v>
      </c>
      <c r="AN80" s="80" t="s">
        <v>7570</v>
      </c>
      <c r="AO80" s="86" t="s">
        <v>7648</v>
      </c>
      <c r="AP80" s="80" t="s">
        <v>66</v>
      </c>
      <c r="AQ80" s="2"/>
      <c r="AR80" s="3"/>
      <c r="AS80" s="3"/>
      <c r="AT80" s="3"/>
      <c r="AU80" s="3"/>
    </row>
    <row r="81" spans="1:47">
      <c r="A81" s="66" t="s">
        <v>519</v>
      </c>
      <c r="B81" s="67"/>
      <c r="C81" s="67"/>
      <c r="D81" s="68"/>
      <c r="E81" s="70"/>
      <c r="F81" s="104" t="s">
        <v>7222</v>
      </c>
      <c r="G81" s="67"/>
      <c r="H81" s="71"/>
      <c r="I81" s="72"/>
      <c r="J81" s="72"/>
      <c r="K81" s="71" t="s">
        <v>8082</v>
      </c>
      <c r="L81" s="75"/>
      <c r="M81" s="76"/>
      <c r="N81" s="76"/>
      <c r="O81" s="77"/>
      <c r="P81" s="78"/>
      <c r="Q81" s="78"/>
      <c r="R81" s="88"/>
      <c r="S81" s="88"/>
      <c r="T81" s="88"/>
      <c r="U81" s="88"/>
      <c r="V81" s="52"/>
      <c r="W81" s="52"/>
      <c r="X81" s="52"/>
      <c r="Y81" s="52"/>
      <c r="Z81" s="51"/>
      <c r="AA81" s="73"/>
      <c r="AB81" s="73"/>
      <c r="AC81" s="74"/>
      <c r="AD81" s="80">
        <v>829</v>
      </c>
      <c r="AE81" s="80">
        <v>27436</v>
      </c>
      <c r="AF81" s="80">
        <v>5969</v>
      </c>
      <c r="AG81" s="80">
        <v>929</v>
      </c>
      <c r="AH81" s="80">
        <v>39600</v>
      </c>
      <c r="AI81" s="80" t="s">
        <v>6276</v>
      </c>
      <c r="AJ81" s="80" t="s">
        <v>6641</v>
      </c>
      <c r="AK81" s="86" t="s">
        <v>6869</v>
      </c>
      <c r="AL81" s="80" t="s">
        <v>7125</v>
      </c>
      <c r="AM81" s="82">
        <v>39590.007280092592</v>
      </c>
      <c r="AN81" s="80" t="s">
        <v>7570</v>
      </c>
      <c r="AO81" s="86" t="s">
        <v>7649</v>
      </c>
      <c r="AP81" s="80" t="s">
        <v>65</v>
      </c>
      <c r="AQ81" s="2"/>
      <c r="AR81" s="3"/>
      <c r="AS81" s="3"/>
      <c r="AT81" s="3"/>
      <c r="AU81" s="3"/>
    </row>
    <row r="82" spans="1:47">
      <c r="A82" s="66" t="s">
        <v>520</v>
      </c>
      <c r="B82" s="67"/>
      <c r="C82" s="67"/>
      <c r="D82" s="68"/>
      <c r="E82" s="70"/>
      <c r="F82" s="104" t="s">
        <v>7223</v>
      </c>
      <c r="G82" s="67"/>
      <c r="H82" s="71"/>
      <c r="I82" s="72"/>
      <c r="J82" s="72"/>
      <c r="K82" s="71" t="s">
        <v>8083</v>
      </c>
      <c r="L82" s="75"/>
      <c r="M82" s="76"/>
      <c r="N82" s="76"/>
      <c r="O82" s="77"/>
      <c r="P82" s="78"/>
      <c r="Q82" s="78"/>
      <c r="R82" s="88"/>
      <c r="S82" s="88"/>
      <c r="T82" s="88"/>
      <c r="U82" s="88"/>
      <c r="V82" s="52"/>
      <c r="W82" s="52"/>
      <c r="X82" s="52"/>
      <c r="Y82" s="52"/>
      <c r="Z82" s="51"/>
      <c r="AA82" s="73"/>
      <c r="AB82" s="73"/>
      <c r="AC82" s="74"/>
      <c r="AD82" s="80">
        <v>1529</v>
      </c>
      <c r="AE82" s="80">
        <v>32</v>
      </c>
      <c r="AF82" s="80">
        <v>38</v>
      </c>
      <c r="AG82" s="80">
        <v>0</v>
      </c>
      <c r="AH82" s="80">
        <v>-18000</v>
      </c>
      <c r="AI82" s="80" t="s">
        <v>6277</v>
      </c>
      <c r="AJ82" s="80" t="s">
        <v>6642</v>
      </c>
      <c r="AK82" s="80"/>
      <c r="AL82" s="80" t="s">
        <v>7126</v>
      </c>
      <c r="AM82" s="82">
        <v>39432.269363425927</v>
      </c>
      <c r="AN82" s="80" t="s">
        <v>7570</v>
      </c>
      <c r="AO82" s="86" t="s">
        <v>7650</v>
      </c>
      <c r="AP82" s="80" t="s">
        <v>65</v>
      </c>
      <c r="AQ82" s="2"/>
      <c r="AR82" s="3"/>
      <c r="AS82" s="3"/>
      <c r="AT82" s="3"/>
      <c r="AU82" s="3"/>
    </row>
    <row r="83" spans="1:47">
      <c r="A83" s="66" t="s">
        <v>234</v>
      </c>
      <c r="B83" s="67"/>
      <c r="C83" s="67"/>
      <c r="D83" s="68"/>
      <c r="E83" s="70"/>
      <c r="F83" s="104" t="s">
        <v>7224</v>
      </c>
      <c r="G83" s="67"/>
      <c r="H83" s="71"/>
      <c r="I83" s="72"/>
      <c r="J83" s="72"/>
      <c r="K83" s="71" t="s">
        <v>8084</v>
      </c>
      <c r="L83" s="75"/>
      <c r="M83" s="76"/>
      <c r="N83" s="76"/>
      <c r="O83" s="77"/>
      <c r="P83" s="78"/>
      <c r="Q83" s="78"/>
      <c r="R83" s="88"/>
      <c r="S83" s="88"/>
      <c r="T83" s="88"/>
      <c r="U83" s="88"/>
      <c r="V83" s="52"/>
      <c r="W83" s="52"/>
      <c r="X83" s="52"/>
      <c r="Y83" s="52"/>
      <c r="Z83" s="51"/>
      <c r="AA83" s="73"/>
      <c r="AB83" s="73"/>
      <c r="AC83" s="74"/>
      <c r="AD83" s="80">
        <v>953</v>
      </c>
      <c r="AE83" s="80">
        <v>634</v>
      </c>
      <c r="AF83" s="80">
        <v>16601</v>
      </c>
      <c r="AG83" s="80">
        <v>93</v>
      </c>
      <c r="AH83" s="80">
        <v>-14400</v>
      </c>
      <c r="AI83" s="80" t="s">
        <v>6278</v>
      </c>
      <c r="AJ83" s="80" t="s">
        <v>6643</v>
      </c>
      <c r="AK83" s="86" t="s">
        <v>6870</v>
      </c>
      <c r="AL83" s="80" t="s">
        <v>7111</v>
      </c>
      <c r="AM83" s="82">
        <v>39922.265231481484</v>
      </c>
      <c r="AN83" s="80" t="s">
        <v>7570</v>
      </c>
      <c r="AO83" s="86" t="s">
        <v>7651</v>
      </c>
      <c r="AP83" s="80" t="s">
        <v>66</v>
      </c>
      <c r="AQ83" s="2"/>
      <c r="AR83" s="3"/>
      <c r="AS83" s="3"/>
      <c r="AT83" s="3"/>
      <c r="AU83" s="3"/>
    </row>
    <row r="84" spans="1:47">
      <c r="A84" s="66" t="s">
        <v>235</v>
      </c>
      <c r="B84" s="67"/>
      <c r="C84" s="67"/>
      <c r="D84" s="68"/>
      <c r="E84" s="70"/>
      <c r="F84" s="104" t="s">
        <v>7225</v>
      </c>
      <c r="G84" s="67"/>
      <c r="H84" s="71"/>
      <c r="I84" s="72"/>
      <c r="J84" s="72"/>
      <c r="K84" s="71" t="s">
        <v>8085</v>
      </c>
      <c r="L84" s="75"/>
      <c r="M84" s="76"/>
      <c r="N84" s="76"/>
      <c r="O84" s="77"/>
      <c r="P84" s="78"/>
      <c r="Q84" s="78"/>
      <c r="R84" s="88"/>
      <c r="S84" s="88"/>
      <c r="T84" s="88"/>
      <c r="U84" s="88"/>
      <c r="V84" s="52"/>
      <c r="W84" s="52"/>
      <c r="X84" s="52"/>
      <c r="Y84" s="52"/>
      <c r="Z84" s="51"/>
      <c r="AA84" s="73"/>
      <c r="AB84" s="73"/>
      <c r="AC84" s="74"/>
      <c r="AD84" s="80">
        <v>213</v>
      </c>
      <c r="AE84" s="80">
        <v>174</v>
      </c>
      <c r="AF84" s="80">
        <v>4969</v>
      </c>
      <c r="AG84" s="80">
        <v>266</v>
      </c>
      <c r="AH84" s="80">
        <v>-25200</v>
      </c>
      <c r="AI84" s="80" t="s">
        <v>6279</v>
      </c>
      <c r="AJ84" s="80"/>
      <c r="AK84" s="80"/>
      <c r="AL84" s="80" t="s">
        <v>7114</v>
      </c>
      <c r="AM84" s="82">
        <v>39757.236250000002</v>
      </c>
      <c r="AN84" s="80" t="s">
        <v>7570</v>
      </c>
      <c r="AO84" s="86" t="s">
        <v>7652</v>
      </c>
      <c r="AP84" s="80" t="s">
        <v>66</v>
      </c>
      <c r="AQ84" s="2"/>
      <c r="AR84" s="3"/>
      <c r="AS84" s="3"/>
      <c r="AT84" s="3"/>
      <c r="AU84" s="3"/>
    </row>
    <row r="85" spans="1:47">
      <c r="A85" s="66" t="s">
        <v>236</v>
      </c>
      <c r="B85" s="67"/>
      <c r="C85" s="67"/>
      <c r="D85" s="68"/>
      <c r="E85" s="70"/>
      <c r="F85" s="104" t="s">
        <v>7226</v>
      </c>
      <c r="G85" s="67"/>
      <c r="H85" s="71"/>
      <c r="I85" s="72"/>
      <c r="J85" s="72"/>
      <c r="K85" s="71" t="s">
        <v>8086</v>
      </c>
      <c r="L85" s="75"/>
      <c r="M85" s="76"/>
      <c r="N85" s="76"/>
      <c r="O85" s="77"/>
      <c r="P85" s="78"/>
      <c r="Q85" s="78"/>
      <c r="R85" s="88"/>
      <c r="S85" s="88"/>
      <c r="T85" s="88"/>
      <c r="U85" s="88"/>
      <c r="V85" s="52"/>
      <c r="W85" s="52"/>
      <c r="X85" s="52"/>
      <c r="Y85" s="52"/>
      <c r="Z85" s="51"/>
      <c r="AA85" s="73"/>
      <c r="AB85" s="73"/>
      <c r="AC85" s="74"/>
      <c r="AD85" s="80">
        <v>150</v>
      </c>
      <c r="AE85" s="80">
        <v>3300</v>
      </c>
      <c r="AF85" s="80">
        <v>11493</v>
      </c>
      <c r="AG85" s="80">
        <v>5513</v>
      </c>
      <c r="AH85" s="80">
        <v>-25200</v>
      </c>
      <c r="AI85" s="80" t="s">
        <v>6280</v>
      </c>
      <c r="AJ85" s="80" t="s">
        <v>6644</v>
      </c>
      <c r="AK85" s="86" t="s">
        <v>6871</v>
      </c>
      <c r="AL85" s="80" t="s">
        <v>7114</v>
      </c>
      <c r="AM85" s="82">
        <v>39657.22278935185</v>
      </c>
      <c r="AN85" s="80" t="s">
        <v>7570</v>
      </c>
      <c r="AO85" s="86" t="s">
        <v>7653</v>
      </c>
      <c r="AP85" s="80" t="s">
        <v>66</v>
      </c>
      <c r="AQ85" s="2"/>
      <c r="AR85" s="3"/>
      <c r="AS85" s="3"/>
      <c r="AT85" s="3"/>
      <c r="AU85" s="3"/>
    </row>
    <row r="86" spans="1:47">
      <c r="A86" s="66" t="s">
        <v>521</v>
      </c>
      <c r="B86" s="67"/>
      <c r="C86" s="67"/>
      <c r="D86" s="68"/>
      <c r="E86" s="70"/>
      <c r="F86" s="104" t="s">
        <v>7227</v>
      </c>
      <c r="G86" s="67"/>
      <c r="H86" s="71"/>
      <c r="I86" s="72"/>
      <c r="J86" s="72"/>
      <c r="K86" s="71" t="s">
        <v>8087</v>
      </c>
      <c r="L86" s="75"/>
      <c r="M86" s="76"/>
      <c r="N86" s="76"/>
      <c r="O86" s="77"/>
      <c r="P86" s="78"/>
      <c r="Q86" s="78"/>
      <c r="R86" s="88"/>
      <c r="S86" s="88"/>
      <c r="T86" s="88"/>
      <c r="U86" s="88"/>
      <c r="V86" s="52"/>
      <c r="W86" s="52"/>
      <c r="X86" s="52"/>
      <c r="Y86" s="52"/>
      <c r="Z86" s="51"/>
      <c r="AA86" s="73"/>
      <c r="AB86" s="73"/>
      <c r="AC86" s="74"/>
      <c r="AD86" s="80">
        <v>92</v>
      </c>
      <c r="AE86" s="80">
        <v>33</v>
      </c>
      <c r="AF86" s="80">
        <v>20</v>
      </c>
      <c r="AG86" s="80">
        <v>0</v>
      </c>
      <c r="AH86" s="80"/>
      <c r="AI86" s="80" t="s">
        <v>6281</v>
      </c>
      <c r="AJ86" s="80" t="s">
        <v>6645</v>
      </c>
      <c r="AK86" s="86" t="s">
        <v>6872</v>
      </c>
      <c r="AL86" s="80"/>
      <c r="AM86" s="82">
        <v>41100.822060185186</v>
      </c>
      <c r="AN86" s="80" t="s">
        <v>7570</v>
      </c>
      <c r="AO86" s="86" t="s">
        <v>7654</v>
      </c>
      <c r="AP86" s="80" t="s">
        <v>65</v>
      </c>
      <c r="AQ86" s="2"/>
      <c r="AR86" s="3"/>
      <c r="AS86" s="3"/>
      <c r="AT86" s="3"/>
      <c r="AU86" s="3"/>
    </row>
    <row r="87" spans="1:47">
      <c r="A87" s="66" t="s">
        <v>496</v>
      </c>
      <c r="B87" s="67"/>
      <c r="C87" s="67"/>
      <c r="D87" s="68"/>
      <c r="E87" s="70"/>
      <c r="F87" s="104" t="s">
        <v>7228</v>
      </c>
      <c r="G87" s="67"/>
      <c r="H87" s="71"/>
      <c r="I87" s="72"/>
      <c r="J87" s="72"/>
      <c r="K87" s="71" t="s">
        <v>8088</v>
      </c>
      <c r="L87" s="75"/>
      <c r="M87" s="76"/>
      <c r="N87" s="76"/>
      <c r="O87" s="77"/>
      <c r="P87" s="78"/>
      <c r="Q87" s="78"/>
      <c r="R87" s="88"/>
      <c r="S87" s="88"/>
      <c r="T87" s="88"/>
      <c r="U87" s="88"/>
      <c r="V87" s="52"/>
      <c r="W87" s="52"/>
      <c r="X87" s="52"/>
      <c r="Y87" s="52"/>
      <c r="Z87" s="51"/>
      <c r="AA87" s="73"/>
      <c r="AB87" s="73"/>
      <c r="AC87" s="74"/>
      <c r="AD87" s="80">
        <v>1190</v>
      </c>
      <c r="AE87" s="80">
        <v>2157</v>
      </c>
      <c r="AF87" s="80">
        <v>3982</v>
      </c>
      <c r="AG87" s="80">
        <v>5</v>
      </c>
      <c r="AH87" s="80">
        <v>-14400</v>
      </c>
      <c r="AI87" s="80" t="s">
        <v>6282</v>
      </c>
      <c r="AJ87" s="80" t="s">
        <v>6624</v>
      </c>
      <c r="AK87" s="86" t="s">
        <v>6873</v>
      </c>
      <c r="AL87" s="80" t="s">
        <v>7111</v>
      </c>
      <c r="AM87" s="82">
        <v>39939.861712962964</v>
      </c>
      <c r="AN87" s="80" t="s">
        <v>7570</v>
      </c>
      <c r="AO87" s="86" t="s">
        <v>7655</v>
      </c>
      <c r="AP87" s="80" t="s">
        <v>66</v>
      </c>
      <c r="AQ87" s="2"/>
      <c r="AR87" s="3"/>
      <c r="AS87" s="3"/>
      <c r="AT87" s="3"/>
      <c r="AU87" s="3"/>
    </row>
    <row r="88" spans="1:47">
      <c r="A88" s="66" t="s">
        <v>237</v>
      </c>
      <c r="B88" s="67"/>
      <c r="C88" s="67"/>
      <c r="D88" s="68"/>
      <c r="E88" s="70"/>
      <c r="F88" s="104" t="s">
        <v>7229</v>
      </c>
      <c r="G88" s="67"/>
      <c r="H88" s="71"/>
      <c r="I88" s="72"/>
      <c r="J88" s="72"/>
      <c r="K88" s="71" t="s">
        <v>8089</v>
      </c>
      <c r="L88" s="75"/>
      <c r="M88" s="76"/>
      <c r="N88" s="76"/>
      <c r="O88" s="77"/>
      <c r="P88" s="78"/>
      <c r="Q88" s="78"/>
      <c r="R88" s="88"/>
      <c r="S88" s="88"/>
      <c r="T88" s="88"/>
      <c r="U88" s="88"/>
      <c r="V88" s="52"/>
      <c r="W88" s="52"/>
      <c r="X88" s="52"/>
      <c r="Y88" s="52"/>
      <c r="Z88" s="51"/>
      <c r="AA88" s="73"/>
      <c r="AB88" s="73"/>
      <c r="AC88" s="74"/>
      <c r="AD88" s="80">
        <v>193</v>
      </c>
      <c r="AE88" s="80">
        <v>118</v>
      </c>
      <c r="AF88" s="80">
        <v>116</v>
      </c>
      <c r="AG88" s="80">
        <v>1</v>
      </c>
      <c r="AH88" s="80"/>
      <c r="AI88" s="80"/>
      <c r="AJ88" s="80"/>
      <c r="AK88" s="86" t="s">
        <v>6874</v>
      </c>
      <c r="AL88" s="80"/>
      <c r="AM88" s="82">
        <v>40016.910891203705</v>
      </c>
      <c r="AN88" s="80" t="s">
        <v>7570</v>
      </c>
      <c r="AO88" s="86" t="s">
        <v>7656</v>
      </c>
      <c r="AP88" s="80" t="s">
        <v>66</v>
      </c>
      <c r="AQ88" s="2"/>
      <c r="AR88" s="3"/>
      <c r="AS88" s="3"/>
      <c r="AT88" s="3"/>
      <c r="AU88" s="3"/>
    </row>
    <row r="89" spans="1:47">
      <c r="A89" s="66" t="s">
        <v>522</v>
      </c>
      <c r="B89" s="67"/>
      <c r="C89" s="67"/>
      <c r="D89" s="68"/>
      <c r="E89" s="70"/>
      <c r="F89" s="104" t="s">
        <v>7230</v>
      </c>
      <c r="G89" s="67"/>
      <c r="H89" s="71"/>
      <c r="I89" s="72"/>
      <c r="J89" s="72"/>
      <c r="K89" s="71" t="s">
        <v>8090</v>
      </c>
      <c r="L89" s="75"/>
      <c r="M89" s="76"/>
      <c r="N89" s="76"/>
      <c r="O89" s="77"/>
      <c r="P89" s="78"/>
      <c r="Q89" s="78"/>
      <c r="R89" s="88"/>
      <c r="S89" s="88"/>
      <c r="T89" s="88"/>
      <c r="U89" s="88"/>
      <c r="V89" s="52"/>
      <c r="W89" s="52"/>
      <c r="X89" s="52"/>
      <c r="Y89" s="52"/>
      <c r="Z89" s="51"/>
      <c r="AA89" s="73"/>
      <c r="AB89" s="73"/>
      <c r="AC89" s="74"/>
      <c r="AD89" s="80">
        <v>942</v>
      </c>
      <c r="AE89" s="80">
        <v>7003</v>
      </c>
      <c r="AF89" s="80">
        <v>2473</v>
      </c>
      <c r="AG89" s="80">
        <v>415</v>
      </c>
      <c r="AH89" s="80">
        <v>-7200</v>
      </c>
      <c r="AI89" s="80" t="s">
        <v>6283</v>
      </c>
      <c r="AJ89" s="80"/>
      <c r="AK89" s="86" t="s">
        <v>6875</v>
      </c>
      <c r="AL89" s="80" t="s">
        <v>7127</v>
      </c>
      <c r="AM89" s="82">
        <v>40269.906608796293</v>
      </c>
      <c r="AN89" s="80" t="s">
        <v>7570</v>
      </c>
      <c r="AO89" s="86" t="s">
        <v>7657</v>
      </c>
      <c r="AP89" s="80" t="s">
        <v>65</v>
      </c>
      <c r="AQ89" s="2"/>
      <c r="AR89" s="3"/>
      <c r="AS89" s="3"/>
      <c r="AT89" s="3"/>
      <c r="AU89" s="3"/>
    </row>
    <row r="90" spans="1:47">
      <c r="A90" s="66" t="s">
        <v>523</v>
      </c>
      <c r="B90" s="67"/>
      <c r="C90" s="67"/>
      <c r="D90" s="68"/>
      <c r="E90" s="70"/>
      <c r="F90" s="104" t="s">
        <v>7231</v>
      </c>
      <c r="G90" s="67"/>
      <c r="H90" s="71"/>
      <c r="I90" s="72"/>
      <c r="J90" s="72"/>
      <c r="K90" s="71" t="s">
        <v>8091</v>
      </c>
      <c r="L90" s="75"/>
      <c r="M90" s="76"/>
      <c r="N90" s="76"/>
      <c r="O90" s="77"/>
      <c r="P90" s="78"/>
      <c r="Q90" s="78"/>
      <c r="R90" s="88"/>
      <c r="S90" s="88"/>
      <c r="T90" s="88"/>
      <c r="U90" s="88"/>
      <c r="V90" s="52"/>
      <c r="W90" s="52"/>
      <c r="X90" s="52"/>
      <c r="Y90" s="52"/>
      <c r="Z90" s="51"/>
      <c r="AA90" s="73"/>
      <c r="AB90" s="73"/>
      <c r="AC90" s="74"/>
      <c r="AD90" s="80">
        <v>1248</v>
      </c>
      <c r="AE90" s="80">
        <v>637</v>
      </c>
      <c r="AF90" s="80">
        <v>1257</v>
      </c>
      <c r="AG90" s="80">
        <v>1</v>
      </c>
      <c r="AH90" s="80">
        <v>-18000</v>
      </c>
      <c r="AI90" s="80" t="s">
        <v>6284</v>
      </c>
      <c r="AJ90" s="80" t="s">
        <v>6646</v>
      </c>
      <c r="AK90" s="86" t="s">
        <v>6876</v>
      </c>
      <c r="AL90" s="80" t="s">
        <v>7117</v>
      </c>
      <c r="AM90" s="82">
        <v>39794.657870370371</v>
      </c>
      <c r="AN90" s="80" t="s">
        <v>7570</v>
      </c>
      <c r="AO90" s="86" t="s">
        <v>7658</v>
      </c>
      <c r="AP90" s="80" t="s">
        <v>65</v>
      </c>
      <c r="AQ90" s="2"/>
      <c r="AR90" s="3"/>
      <c r="AS90" s="3"/>
      <c r="AT90" s="3"/>
      <c r="AU90" s="3"/>
    </row>
    <row r="91" spans="1:47">
      <c r="A91" s="66" t="s">
        <v>238</v>
      </c>
      <c r="B91" s="67"/>
      <c r="C91" s="67"/>
      <c r="D91" s="68"/>
      <c r="E91" s="70"/>
      <c r="F91" s="104" t="s">
        <v>7232</v>
      </c>
      <c r="G91" s="67"/>
      <c r="H91" s="71"/>
      <c r="I91" s="72"/>
      <c r="J91" s="72"/>
      <c r="K91" s="71" t="s">
        <v>8092</v>
      </c>
      <c r="L91" s="75"/>
      <c r="M91" s="76"/>
      <c r="N91" s="76"/>
      <c r="O91" s="77"/>
      <c r="P91" s="78"/>
      <c r="Q91" s="78"/>
      <c r="R91" s="88"/>
      <c r="S91" s="88"/>
      <c r="T91" s="88"/>
      <c r="U91" s="88"/>
      <c r="V91" s="52"/>
      <c r="W91" s="52"/>
      <c r="X91" s="52"/>
      <c r="Y91" s="52"/>
      <c r="Z91" s="51"/>
      <c r="AA91" s="73"/>
      <c r="AB91" s="73"/>
      <c r="AC91" s="74"/>
      <c r="AD91" s="80">
        <v>475</v>
      </c>
      <c r="AE91" s="80">
        <v>470</v>
      </c>
      <c r="AF91" s="80">
        <v>1841</v>
      </c>
      <c r="AG91" s="80">
        <v>46</v>
      </c>
      <c r="AH91" s="80"/>
      <c r="AI91" s="80" t="s">
        <v>6285</v>
      </c>
      <c r="AJ91" s="80" t="s">
        <v>6647</v>
      </c>
      <c r="AK91" s="86" t="s">
        <v>6877</v>
      </c>
      <c r="AL91" s="80"/>
      <c r="AM91" s="82">
        <v>41106.762546296297</v>
      </c>
      <c r="AN91" s="80" t="s">
        <v>7570</v>
      </c>
      <c r="AO91" s="86" t="s">
        <v>7659</v>
      </c>
      <c r="AP91" s="80" t="s">
        <v>66</v>
      </c>
      <c r="AQ91" s="2"/>
      <c r="AR91" s="3"/>
      <c r="AS91" s="3"/>
      <c r="AT91" s="3"/>
      <c r="AU91" s="3"/>
    </row>
    <row r="92" spans="1:47">
      <c r="A92" s="66" t="s">
        <v>239</v>
      </c>
      <c r="B92" s="67"/>
      <c r="C92" s="67"/>
      <c r="D92" s="68"/>
      <c r="E92" s="70"/>
      <c r="F92" s="104" t="s">
        <v>7233</v>
      </c>
      <c r="G92" s="67"/>
      <c r="H92" s="71"/>
      <c r="I92" s="72"/>
      <c r="J92" s="72"/>
      <c r="K92" s="71" t="s">
        <v>8093</v>
      </c>
      <c r="L92" s="75"/>
      <c r="M92" s="76"/>
      <c r="N92" s="76"/>
      <c r="O92" s="77"/>
      <c r="P92" s="78"/>
      <c r="Q92" s="78"/>
      <c r="R92" s="88"/>
      <c r="S92" s="88"/>
      <c r="T92" s="88"/>
      <c r="U92" s="88"/>
      <c r="V92" s="52"/>
      <c r="W92" s="52"/>
      <c r="X92" s="52"/>
      <c r="Y92" s="52"/>
      <c r="Z92" s="51"/>
      <c r="AA92" s="73"/>
      <c r="AB92" s="73"/>
      <c r="AC92" s="74"/>
      <c r="AD92" s="80">
        <v>555</v>
      </c>
      <c r="AE92" s="80">
        <v>666</v>
      </c>
      <c r="AF92" s="80">
        <v>20385</v>
      </c>
      <c r="AG92" s="80">
        <v>2</v>
      </c>
      <c r="AH92" s="80">
        <v>-18000</v>
      </c>
      <c r="AI92" s="80" t="s">
        <v>6286</v>
      </c>
      <c r="AJ92" s="80" t="s">
        <v>6648</v>
      </c>
      <c r="AK92" s="86" t="s">
        <v>6878</v>
      </c>
      <c r="AL92" s="80" t="s">
        <v>7117</v>
      </c>
      <c r="AM92" s="82">
        <v>39981.580833333333</v>
      </c>
      <c r="AN92" s="80" t="s">
        <v>7570</v>
      </c>
      <c r="AO92" s="86" t="s">
        <v>7660</v>
      </c>
      <c r="AP92" s="80" t="s">
        <v>66</v>
      </c>
      <c r="AQ92" s="2"/>
      <c r="AR92" s="3"/>
      <c r="AS92" s="3"/>
      <c r="AT92" s="3"/>
      <c r="AU92" s="3"/>
    </row>
    <row r="93" spans="1:47">
      <c r="A93" s="66" t="s">
        <v>240</v>
      </c>
      <c r="B93" s="67"/>
      <c r="C93" s="67"/>
      <c r="D93" s="68"/>
      <c r="E93" s="70"/>
      <c r="F93" s="104" t="s">
        <v>7234</v>
      </c>
      <c r="G93" s="67"/>
      <c r="H93" s="71"/>
      <c r="I93" s="72"/>
      <c r="J93" s="72"/>
      <c r="K93" s="71" t="s">
        <v>8094</v>
      </c>
      <c r="L93" s="75"/>
      <c r="M93" s="76"/>
      <c r="N93" s="76"/>
      <c r="O93" s="77"/>
      <c r="P93" s="78"/>
      <c r="Q93" s="78"/>
      <c r="R93" s="88"/>
      <c r="S93" s="88"/>
      <c r="T93" s="88"/>
      <c r="U93" s="88"/>
      <c r="V93" s="52"/>
      <c r="W93" s="52"/>
      <c r="X93" s="52"/>
      <c r="Y93" s="52"/>
      <c r="Z93" s="51"/>
      <c r="AA93" s="73"/>
      <c r="AB93" s="73"/>
      <c r="AC93" s="74"/>
      <c r="AD93" s="80">
        <v>946</v>
      </c>
      <c r="AE93" s="80">
        <v>1626</v>
      </c>
      <c r="AF93" s="80">
        <v>3420</v>
      </c>
      <c r="AG93" s="80">
        <v>129</v>
      </c>
      <c r="AH93" s="80">
        <v>-25200</v>
      </c>
      <c r="AI93" s="80" t="s">
        <v>6287</v>
      </c>
      <c r="AJ93" s="80" t="s">
        <v>6649</v>
      </c>
      <c r="AK93" s="86" t="s">
        <v>6879</v>
      </c>
      <c r="AL93" s="80" t="s">
        <v>7114</v>
      </c>
      <c r="AM93" s="82">
        <v>39226.980370370373</v>
      </c>
      <c r="AN93" s="80" t="s">
        <v>7570</v>
      </c>
      <c r="AO93" s="86" t="s">
        <v>7661</v>
      </c>
      <c r="AP93" s="80" t="s">
        <v>66</v>
      </c>
      <c r="AQ93" s="2"/>
      <c r="AR93" s="3"/>
      <c r="AS93" s="3"/>
      <c r="AT93" s="3"/>
      <c r="AU93" s="3"/>
    </row>
    <row r="94" spans="1:47">
      <c r="A94" s="66" t="s">
        <v>241</v>
      </c>
      <c r="B94" s="67"/>
      <c r="C94" s="67"/>
      <c r="D94" s="68"/>
      <c r="E94" s="70"/>
      <c r="F94" s="104" t="s">
        <v>7235</v>
      </c>
      <c r="G94" s="67"/>
      <c r="H94" s="71"/>
      <c r="I94" s="72"/>
      <c r="J94" s="72"/>
      <c r="K94" s="71" t="s">
        <v>8095</v>
      </c>
      <c r="L94" s="75"/>
      <c r="M94" s="76"/>
      <c r="N94" s="76"/>
      <c r="O94" s="77"/>
      <c r="P94" s="78"/>
      <c r="Q94" s="78"/>
      <c r="R94" s="88"/>
      <c r="S94" s="88"/>
      <c r="T94" s="88"/>
      <c r="U94" s="88"/>
      <c r="V94" s="52"/>
      <c r="W94" s="52"/>
      <c r="X94" s="52"/>
      <c r="Y94" s="52"/>
      <c r="Z94" s="51"/>
      <c r="AA94" s="73"/>
      <c r="AB94" s="73"/>
      <c r="AC94" s="74"/>
      <c r="AD94" s="80">
        <v>1460</v>
      </c>
      <c r="AE94" s="80">
        <v>4060</v>
      </c>
      <c r="AF94" s="80">
        <v>2326</v>
      </c>
      <c r="AG94" s="80">
        <v>0</v>
      </c>
      <c r="AH94" s="80">
        <v>-25200</v>
      </c>
      <c r="AI94" s="80" t="s">
        <v>6288</v>
      </c>
      <c r="AJ94" s="80" t="s">
        <v>6644</v>
      </c>
      <c r="AK94" s="86" t="s">
        <v>6880</v>
      </c>
      <c r="AL94" s="80" t="s">
        <v>7114</v>
      </c>
      <c r="AM94" s="82">
        <v>40023.663958333331</v>
      </c>
      <c r="AN94" s="80" t="s">
        <v>7570</v>
      </c>
      <c r="AO94" s="86" t="s">
        <v>7662</v>
      </c>
      <c r="AP94" s="80" t="s">
        <v>66</v>
      </c>
      <c r="AQ94" s="2"/>
      <c r="AR94" s="3"/>
      <c r="AS94" s="3"/>
      <c r="AT94" s="3"/>
      <c r="AU94" s="3"/>
    </row>
    <row r="95" spans="1:47">
      <c r="A95" s="66" t="s">
        <v>242</v>
      </c>
      <c r="B95" s="67"/>
      <c r="C95" s="67"/>
      <c r="D95" s="68"/>
      <c r="E95" s="70"/>
      <c r="F95" s="104" t="s">
        <v>7236</v>
      </c>
      <c r="G95" s="67"/>
      <c r="H95" s="71"/>
      <c r="I95" s="72"/>
      <c r="J95" s="72"/>
      <c r="K95" s="71" t="s">
        <v>8096</v>
      </c>
      <c r="L95" s="75"/>
      <c r="M95" s="76"/>
      <c r="N95" s="76"/>
      <c r="O95" s="77"/>
      <c r="P95" s="78"/>
      <c r="Q95" s="78"/>
      <c r="R95" s="88"/>
      <c r="S95" s="88"/>
      <c r="T95" s="88"/>
      <c r="U95" s="88"/>
      <c r="V95" s="52"/>
      <c r="W95" s="52"/>
      <c r="X95" s="52"/>
      <c r="Y95" s="52"/>
      <c r="Z95" s="51"/>
      <c r="AA95" s="73"/>
      <c r="AB95" s="73"/>
      <c r="AC95" s="74"/>
      <c r="AD95" s="80">
        <v>88</v>
      </c>
      <c r="AE95" s="80">
        <v>57</v>
      </c>
      <c r="AF95" s="80">
        <v>385</v>
      </c>
      <c r="AG95" s="80">
        <v>2</v>
      </c>
      <c r="AH95" s="80"/>
      <c r="AI95" s="80" t="s">
        <v>6289</v>
      </c>
      <c r="AJ95" s="80"/>
      <c r="AK95" s="86" t="s">
        <v>6881</v>
      </c>
      <c r="AL95" s="80"/>
      <c r="AM95" s="82">
        <v>41423.464178240742</v>
      </c>
      <c r="AN95" s="80" t="s">
        <v>7570</v>
      </c>
      <c r="AO95" s="86" t="s">
        <v>7663</v>
      </c>
      <c r="AP95" s="80" t="s">
        <v>66</v>
      </c>
      <c r="AQ95" s="2"/>
      <c r="AR95" s="3"/>
      <c r="AS95" s="3"/>
      <c r="AT95" s="3"/>
      <c r="AU95" s="3"/>
    </row>
    <row r="96" spans="1:47">
      <c r="A96" s="66" t="s">
        <v>243</v>
      </c>
      <c r="B96" s="67"/>
      <c r="C96" s="67"/>
      <c r="D96" s="68"/>
      <c r="E96" s="70"/>
      <c r="F96" s="104" t="s">
        <v>7237</v>
      </c>
      <c r="G96" s="67"/>
      <c r="H96" s="71"/>
      <c r="I96" s="72"/>
      <c r="J96" s="72"/>
      <c r="K96" s="71" t="s">
        <v>8097</v>
      </c>
      <c r="L96" s="75"/>
      <c r="M96" s="76"/>
      <c r="N96" s="76"/>
      <c r="O96" s="77"/>
      <c r="P96" s="78"/>
      <c r="Q96" s="78"/>
      <c r="R96" s="88"/>
      <c r="S96" s="88"/>
      <c r="T96" s="88"/>
      <c r="U96" s="88"/>
      <c r="V96" s="52"/>
      <c r="W96" s="52"/>
      <c r="X96" s="52"/>
      <c r="Y96" s="52"/>
      <c r="Z96" s="51"/>
      <c r="AA96" s="73"/>
      <c r="AB96" s="73"/>
      <c r="AC96" s="74"/>
      <c r="AD96" s="80">
        <v>129</v>
      </c>
      <c r="AE96" s="80">
        <v>23</v>
      </c>
      <c r="AF96" s="80">
        <v>186</v>
      </c>
      <c r="AG96" s="80">
        <v>32</v>
      </c>
      <c r="AH96" s="80">
        <v>-10800</v>
      </c>
      <c r="AI96" s="80" t="s">
        <v>6290</v>
      </c>
      <c r="AJ96" s="80" t="s">
        <v>6650</v>
      </c>
      <c r="AK96" s="80"/>
      <c r="AL96" s="80" t="s">
        <v>7113</v>
      </c>
      <c r="AM96" s="82">
        <v>40921.589131944442</v>
      </c>
      <c r="AN96" s="80" t="s">
        <v>7570</v>
      </c>
      <c r="AO96" s="86" t="s">
        <v>7664</v>
      </c>
      <c r="AP96" s="80" t="s">
        <v>66</v>
      </c>
      <c r="AQ96" s="2"/>
      <c r="AR96" s="3"/>
      <c r="AS96" s="3"/>
      <c r="AT96" s="3"/>
      <c r="AU96" s="3"/>
    </row>
    <row r="97" spans="1:47">
      <c r="A97" s="66" t="s">
        <v>244</v>
      </c>
      <c r="B97" s="67"/>
      <c r="C97" s="67"/>
      <c r="D97" s="68"/>
      <c r="E97" s="70"/>
      <c r="F97" s="104" t="s">
        <v>7238</v>
      </c>
      <c r="G97" s="67"/>
      <c r="H97" s="71"/>
      <c r="I97" s="72"/>
      <c r="J97" s="72"/>
      <c r="K97" s="71" t="s">
        <v>8098</v>
      </c>
      <c r="L97" s="75"/>
      <c r="M97" s="76"/>
      <c r="N97" s="76"/>
      <c r="O97" s="77"/>
      <c r="P97" s="78"/>
      <c r="Q97" s="78"/>
      <c r="R97" s="88"/>
      <c r="S97" s="88"/>
      <c r="T97" s="88"/>
      <c r="U97" s="88"/>
      <c r="V97" s="52"/>
      <c r="W97" s="52"/>
      <c r="X97" s="52"/>
      <c r="Y97" s="52"/>
      <c r="Z97" s="51"/>
      <c r="AA97" s="73"/>
      <c r="AB97" s="73"/>
      <c r="AC97" s="74"/>
      <c r="AD97" s="80">
        <v>628</v>
      </c>
      <c r="AE97" s="80">
        <v>1767</v>
      </c>
      <c r="AF97" s="80">
        <v>6756</v>
      </c>
      <c r="AG97" s="80">
        <v>3</v>
      </c>
      <c r="AH97" s="80">
        <v>-14400</v>
      </c>
      <c r="AI97" s="80" t="s">
        <v>6291</v>
      </c>
      <c r="AJ97" s="80" t="s">
        <v>6651</v>
      </c>
      <c r="AK97" s="86" t="s">
        <v>6882</v>
      </c>
      <c r="AL97" s="80" t="s">
        <v>7111</v>
      </c>
      <c r="AM97" s="82">
        <v>39890.680601851855</v>
      </c>
      <c r="AN97" s="80" t="s">
        <v>7570</v>
      </c>
      <c r="AO97" s="86" t="s">
        <v>7665</v>
      </c>
      <c r="AP97" s="80" t="s">
        <v>66</v>
      </c>
      <c r="AQ97" s="2"/>
      <c r="AR97" s="3"/>
      <c r="AS97" s="3"/>
      <c r="AT97" s="3"/>
      <c r="AU97" s="3"/>
    </row>
    <row r="98" spans="1:47">
      <c r="A98" s="66" t="s">
        <v>524</v>
      </c>
      <c r="B98" s="67"/>
      <c r="C98" s="67"/>
      <c r="D98" s="68"/>
      <c r="E98" s="70"/>
      <c r="F98" s="104" t="s">
        <v>7239</v>
      </c>
      <c r="G98" s="67"/>
      <c r="H98" s="71"/>
      <c r="I98" s="72"/>
      <c r="J98" s="72"/>
      <c r="K98" s="71" t="s">
        <v>8099</v>
      </c>
      <c r="L98" s="75"/>
      <c r="M98" s="76"/>
      <c r="N98" s="76"/>
      <c r="O98" s="77"/>
      <c r="P98" s="78"/>
      <c r="Q98" s="78"/>
      <c r="R98" s="88"/>
      <c r="S98" s="88"/>
      <c r="T98" s="88"/>
      <c r="U98" s="88"/>
      <c r="V98" s="52"/>
      <c r="W98" s="52"/>
      <c r="X98" s="52"/>
      <c r="Y98" s="52"/>
      <c r="Z98" s="51"/>
      <c r="AA98" s="73"/>
      <c r="AB98" s="73"/>
      <c r="AC98" s="74"/>
      <c r="AD98" s="80">
        <v>1239</v>
      </c>
      <c r="AE98" s="80">
        <v>8963</v>
      </c>
      <c r="AF98" s="80">
        <v>2731</v>
      </c>
      <c r="AG98" s="80">
        <v>52</v>
      </c>
      <c r="AH98" s="80">
        <v>-18000</v>
      </c>
      <c r="AI98" s="80" t="s">
        <v>6292</v>
      </c>
      <c r="AJ98" s="80" t="s">
        <v>6652</v>
      </c>
      <c r="AK98" s="86" t="s">
        <v>6883</v>
      </c>
      <c r="AL98" s="80" t="s">
        <v>7116</v>
      </c>
      <c r="AM98" s="82">
        <v>39606.161157407405</v>
      </c>
      <c r="AN98" s="80" t="s">
        <v>7570</v>
      </c>
      <c r="AO98" s="86" t="s">
        <v>7666</v>
      </c>
      <c r="AP98" s="80" t="s">
        <v>65</v>
      </c>
      <c r="AQ98" s="2"/>
      <c r="AR98" s="3"/>
      <c r="AS98" s="3"/>
      <c r="AT98" s="3"/>
      <c r="AU98" s="3"/>
    </row>
    <row r="99" spans="1:47">
      <c r="A99" s="66" t="s">
        <v>245</v>
      </c>
      <c r="B99" s="67"/>
      <c r="C99" s="67"/>
      <c r="D99" s="68"/>
      <c r="E99" s="70"/>
      <c r="F99" s="104" t="s">
        <v>7240</v>
      </c>
      <c r="G99" s="67"/>
      <c r="H99" s="71"/>
      <c r="I99" s="72"/>
      <c r="J99" s="72"/>
      <c r="K99" s="71" t="s">
        <v>8100</v>
      </c>
      <c r="L99" s="75"/>
      <c r="M99" s="76"/>
      <c r="N99" s="76"/>
      <c r="O99" s="77"/>
      <c r="P99" s="78"/>
      <c r="Q99" s="78"/>
      <c r="R99" s="88"/>
      <c r="S99" s="88"/>
      <c r="T99" s="88"/>
      <c r="U99" s="88"/>
      <c r="V99" s="52"/>
      <c r="W99" s="52"/>
      <c r="X99" s="52"/>
      <c r="Y99" s="52"/>
      <c r="Z99" s="51"/>
      <c r="AA99" s="73"/>
      <c r="AB99" s="73"/>
      <c r="AC99" s="74"/>
      <c r="AD99" s="80">
        <v>1248</v>
      </c>
      <c r="AE99" s="80">
        <v>1554</v>
      </c>
      <c r="AF99" s="80">
        <v>5136</v>
      </c>
      <c r="AG99" s="80">
        <v>513</v>
      </c>
      <c r="AH99" s="80">
        <v>-25200</v>
      </c>
      <c r="AI99" s="80" t="s">
        <v>6293</v>
      </c>
      <c r="AJ99" s="80" t="s">
        <v>6653</v>
      </c>
      <c r="AK99" s="86" t="s">
        <v>6884</v>
      </c>
      <c r="AL99" s="80" t="s">
        <v>7114</v>
      </c>
      <c r="AM99" s="82">
        <v>39328.105844907404</v>
      </c>
      <c r="AN99" s="80" t="s">
        <v>7570</v>
      </c>
      <c r="AO99" s="86" t="s">
        <v>7667</v>
      </c>
      <c r="AP99" s="80" t="s">
        <v>66</v>
      </c>
      <c r="AQ99" s="2"/>
      <c r="AR99" s="3"/>
      <c r="AS99" s="3"/>
      <c r="AT99" s="3"/>
      <c r="AU99" s="3"/>
    </row>
    <row r="100" spans="1:47">
      <c r="A100" s="66" t="s">
        <v>525</v>
      </c>
      <c r="B100" s="67"/>
      <c r="C100" s="67"/>
      <c r="D100" s="68"/>
      <c r="E100" s="70"/>
      <c r="F100" s="104" t="s">
        <v>7241</v>
      </c>
      <c r="G100" s="67"/>
      <c r="H100" s="71"/>
      <c r="I100" s="72"/>
      <c r="J100" s="72"/>
      <c r="K100" s="71" t="s">
        <v>8101</v>
      </c>
      <c r="L100" s="75"/>
      <c r="M100" s="76"/>
      <c r="N100" s="76"/>
      <c r="O100" s="77"/>
      <c r="P100" s="78"/>
      <c r="Q100" s="78"/>
      <c r="R100" s="88"/>
      <c r="S100" s="88"/>
      <c r="T100" s="88"/>
      <c r="U100" s="88"/>
      <c r="V100" s="52"/>
      <c r="W100" s="52"/>
      <c r="X100" s="52"/>
      <c r="Y100" s="52"/>
      <c r="Z100" s="51"/>
      <c r="AA100" s="73"/>
      <c r="AB100" s="73"/>
      <c r="AC100" s="74"/>
      <c r="AD100" s="80">
        <v>33</v>
      </c>
      <c r="AE100" s="80">
        <v>4950</v>
      </c>
      <c r="AF100" s="80">
        <v>126</v>
      </c>
      <c r="AG100" s="80">
        <v>1</v>
      </c>
      <c r="AH100" s="80">
        <v>-18000</v>
      </c>
      <c r="AI100" s="80"/>
      <c r="AJ100" s="80"/>
      <c r="AK100" s="80"/>
      <c r="AL100" s="80" t="s">
        <v>7116</v>
      </c>
      <c r="AM100" s="82">
        <v>39934.885682870372</v>
      </c>
      <c r="AN100" s="80" t="s">
        <v>7570</v>
      </c>
      <c r="AO100" s="86" t="s">
        <v>7668</v>
      </c>
      <c r="AP100" s="80" t="s">
        <v>65</v>
      </c>
      <c r="AQ100" s="2"/>
      <c r="AR100" s="3"/>
      <c r="AS100" s="3"/>
      <c r="AT100" s="3"/>
      <c r="AU100" s="3"/>
    </row>
    <row r="101" spans="1:47">
      <c r="A101" s="66" t="s">
        <v>246</v>
      </c>
      <c r="B101" s="67"/>
      <c r="C101" s="67"/>
      <c r="D101" s="68"/>
      <c r="E101" s="70"/>
      <c r="F101" s="104" t="s">
        <v>7242</v>
      </c>
      <c r="G101" s="67"/>
      <c r="H101" s="71"/>
      <c r="I101" s="72"/>
      <c r="J101" s="72"/>
      <c r="K101" s="71" t="s">
        <v>8102</v>
      </c>
      <c r="L101" s="75"/>
      <c r="M101" s="76"/>
      <c r="N101" s="76"/>
      <c r="O101" s="77"/>
      <c r="P101" s="78"/>
      <c r="Q101" s="78"/>
      <c r="R101" s="88"/>
      <c r="S101" s="88"/>
      <c r="T101" s="88"/>
      <c r="U101" s="88"/>
      <c r="V101" s="52"/>
      <c r="W101" s="52"/>
      <c r="X101" s="52"/>
      <c r="Y101" s="52"/>
      <c r="Z101" s="51"/>
      <c r="AA101" s="73"/>
      <c r="AB101" s="73"/>
      <c r="AC101" s="74"/>
      <c r="AD101" s="80">
        <v>243</v>
      </c>
      <c r="AE101" s="80">
        <v>40</v>
      </c>
      <c r="AF101" s="80">
        <v>142</v>
      </c>
      <c r="AG101" s="80">
        <v>3</v>
      </c>
      <c r="AH101" s="80">
        <v>-14400</v>
      </c>
      <c r="AI101" s="80" t="s">
        <v>6294</v>
      </c>
      <c r="AJ101" s="80" t="s">
        <v>6654</v>
      </c>
      <c r="AK101" s="80"/>
      <c r="AL101" s="80" t="s">
        <v>7111</v>
      </c>
      <c r="AM101" s="82">
        <v>40851.78534722222</v>
      </c>
      <c r="AN101" s="80" t="s">
        <v>7570</v>
      </c>
      <c r="AO101" s="86" t="s">
        <v>7669</v>
      </c>
      <c r="AP101" s="80" t="s">
        <v>66</v>
      </c>
      <c r="AQ101" s="2"/>
      <c r="AR101" s="3"/>
      <c r="AS101" s="3"/>
      <c r="AT101" s="3"/>
      <c r="AU101" s="3"/>
    </row>
    <row r="102" spans="1:47">
      <c r="A102" s="66" t="s">
        <v>247</v>
      </c>
      <c r="B102" s="67"/>
      <c r="C102" s="67"/>
      <c r="D102" s="68"/>
      <c r="E102" s="70"/>
      <c r="F102" s="104" t="s">
        <v>7243</v>
      </c>
      <c r="G102" s="67"/>
      <c r="H102" s="71"/>
      <c r="I102" s="72"/>
      <c r="J102" s="72"/>
      <c r="K102" s="71" t="s">
        <v>8103</v>
      </c>
      <c r="L102" s="75"/>
      <c r="M102" s="76"/>
      <c r="N102" s="76"/>
      <c r="O102" s="77"/>
      <c r="P102" s="78"/>
      <c r="Q102" s="78"/>
      <c r="R102" s="88"/>
      <c r="S102" s="88"/>
      <c r="T102" s="88"/>
      <c r="U102" s="88"/>
      <c r="V102" s="52"/>
      <c r="W102" s="52"/>
      <c r="X102" s="52"/>
      <c r="Y102" s="52"/>
      <c r="Z102" s="51"/>
      <c r="AA102" s="73"/>
      <c r="AB102" s="73"/>
      <c r="AC102" s="74"/>
      <c r="AD102" s="80">
        <v>104</v>
      </c>
      <c r="AE102" s="80">
        <v>204</v>
      </c>
      <c r="AF102" s="80">
        <v>896</v>
      </c>
      <c r="AG102" s="80">
        <v>3</v>
      </c>
      <c r="AH102" s="80">
        <v>-18000</v>
      </c>
      <c r="AI102" s="80" t="s">
        <v>6295</v>
      </c>
      <c r="AJ102" s="80" t="s">
        <v>6655</v>
      </c>
      <c r="AK102" s="86" t="s">
        <v>6885</v>
      </c>
      <c r="AL102" s="80" t="s">
        <v>7117</v>
      </c>
      <c r="AM102" s="82">
        <v>40080.913842592592</v>
      </c>
      <c r="AN102" s="80" t="s">
        <v>7570</v>
      </c>
      <c r="AO102" s="86" t="s">
        <v>7670</v>
      </c>
      <c r="AP102" s="80" t="s">
        <v>66</v>
      </c>
      <c r="AQ102" s="2"/>
      <c r="AR102" s="3"/>
      <c r="AS102" s="3"/>
      <c r="AT102" s="3"/>
      <c r="AU102" s="3"/>
    </row>
    <row r="103" spans="1:47">
      <c r="A103" s="66" t="s">
        <v>526</v>
      </c>
      <c r="B103" s="67"/>
      <c r="C103" s="67"/>
      <c r="D103" s="68"/>
      <c r="E103" s="70"/>
      <c r="F103" s="104" t="s">
        <v>7244</v>
      </c>
      <c r="G103" s="67"/>
      <c r="H103" s="71"/>
      <c r="I103" s="72"/>
      <c r="J103" s="72"/>
      <c r="K103" s="71" t="s">
        <v>8104</v>
      </c>
      <c r="L103" s="75"/>
      <c r="M103" s="76"/>
      <c r="N103" s="76"/>
      <c r="O103" s="77"/>
      <c r="P103" s="78"/>
      <c r="Q103" s="78"/>
      <c r="R103" s="88"/>
      <c r="S103" s="88"/>
      <c r="T103" s="88"/>
      <c r="U103" s="88"/>
      <c r="V103" s="52"/>
      <c r="W103" s="52"/>
      <c r="X103" s="52"/>
      <c r="Y103" s="52"/>
      <c r="Z103" s="51"/>
      <c r="AA103" s="73"/>
      <c r="AB103" s="73"/>
      <c r="AC103" s="74"/>
      <c r="AD103" s="80">
        <v>419</v>
      </c>
      <c r="AE103" s="80">
        <v>164</v>
      </c>
      <c r="AF103" s="80">
        <v>464</v>
      </c>
      <c r="AG103" s="80">
        <v>5</v>
      </c>
      <c r="AH103" s="80"/>
      <c r="AI103" s="80" t="s">
        <v>6296</v>
      </c>
      <c r="AJ103" s="80"/>
      <c r="AK103" s="86" t="s">
        <v>6886</v>
      </c>
      <c r="AL103" s="80"/>
      <c r="AM103" s="82">
        <v>41315.212638888886</v>
      </c>
      <c r="AN103" s="80" t="s">
        <v>7570</v>
      </c>
      <c r="AO103" s="86" t="s">
        <v>7671</v>
      </c>
      <c r="AP103" s="80" t="s">
        <v>65</v>
      </c>
      <c r="AQ103" s="2"/>
      <c r="AR103" s="3"/>
      <c r="AS103" s="3"/>
      <c r="AT103" s="3"/>
      <c r="AU103" s="3"/>
    </row>
    <row r="104" spans="1:47">
      <c r="A104" s="66" t="s">
        <v>248</v>
      </c>
      <c r="B104" s="67"/>
      <c r="C104" s="67"/>
      <c r="D104" s="68"/>
      <c r="E104" s="70"/>
      <c r="F104" s="104" t="s">
        <v>7245</v>
      </c>
      <c r="G104" s="67"/>
      <c r="H104" s="71"/>
      <c r="I104" s="72"/>
      <c r="J104" s="72"/>
      <c r="K104" s="71" t="s">
        <v>8105</v>
      </c>
      <c r="L104" s="75"/>
      <c r="M104" s="76"/>
      <c r="N104" s="76"/>
      <c r="O104" s="77"/>
      <c r="P104" s="78"/>
      <c r="Q104" s="78"/>
      <c r="R104" s="88"/>
      <c r="S104" s="88"/>
      <c r="T104" s="88"/>
      <c r="U104" s="88"/>
      <c r="V104" s="52"/>
      <c r="W104" s="52"/>
      <c r="X104" s="52"/>
      <c r="Y104" s="52"/>
      <c r="Z104" s="51"/>
      <c r="AA104" s="73"/>
      <c r="AB104" s="73"/>
      <c r="AC104" s="74"/>
      <c r="AD104" s="80">
        <v>261</v>
      </c>
      <c r="AE104" s="80">
        <v>126</v>
      </c>
      <c r="AF104" s="80">
        <v>657</v>
      </c>
      <c r="AG104" s="80">
        <v>5</v>
      </c>
      <c r="AH104" s="80">
        <v>-18000</v>
      </c>
      <c r="AI104" s="80" t="s">
        <v>6297</v>
      </c>
      <c r="AJ104" s="80" t="s">
        <v>6655</v>
      </c>
      <c r="AK104" s="80"/>
      <c r="AL104" s="80" t="s">
        <v>7117</v>
      </c>
      <c r="AM104" s="82">
        <v>40680.691041666665</v>
      </c>
      <c r="AN104" s="80" t="s">
        <v>7570</v>
      </c>
      <c r="AO104" s="86" t="s">
        <v>7672</v>
      </c>
      <c r="AP104" s="80" t="s">
        <v>66</v>
      </c>
      <c r="AQ104" s="2"/>
      <c r="AR104" s="3"/>
      <c r="AS104" s="3"/>
      <c r="AT104" s="3"/>
      <c r="AU104" s="3"/>
    </row>
    <row r="105" spans="1:47">
      <c r="A105" s="66" t="s">
        <v>249</v>
      </c>
      <c r="B105" s="67"/>
      <c r="C105" s="67"/>
      <c r="D105" s="68"/>
      <c r="E105" s="70"/>
      <c r="F105" s="104" t="s">
        <v>7246</v>
      </c>
      <c r="G105" s="67"/>
      <c r="H105" s="71"/>
      <c r="I105" s="72"/>
      <c r="J105" s="72"/>
      <c r="K105" s="71" t="s">
        <v>8106</v>
      </c>
      <c r="L105" s="75"/>
      <c r="M105" s="76"/>
      <c r="N105" s="76"/>
      <c r="O105" s="77"/>
      <c r="P105" s="78"/>
      <c r="Q105" s="78"/>
      <c r="R105" s="88"/>
      <c r="S105" s="88"/>
      <c r="T105" s="88"/>
      <c r="U105" s="88"/>
      <c r="V105" s="52"/>
      <c r="W105" s="52"/>
      <c r="X105" s="52"/>
      <c r="Y105" s="52"/>
      <c r="Z105" s="51"/>
      <c r="AA105" s="73"/>
      <c r="AB105" s="73"/>
      <c r="AC105" s="74"/>
      <c r="AD105" s="80">
        <v>166</v>
      </c>
      <c r="AE105" s="80">
        <v>424</v>
      </c>
      <c r="AF105" s="80">
        <v>672</v>
      </c>
      <c r="AG105" s="80">
        <v>0</v>
      </c>
      <c r="AH105" s="80">
        <v>-10800</v>
      </c>
      <c r="AI105" s="80" t="s">
        <v>6298</v>
      </c>
      <c r="AJ105" s="80"/>
      <c r="AK105" s="86" t="s">
        <v>6887</v>
      </c>
      <c r="AL105" s="80" t="s">
        <v>7113</v>
      </c>
      <c r="AM105" s="82">
        <v>41009.695486111108</v>
      </c>
      <c r="AN105" s="80" t="s">
        <v>7570</v>
      </c>
      <c r="AO105" s="86" t="s">
        <v>7673</v>
      </c>
      <c r="AP105" s="80" t="s">
        <v>66</v>
      </c>
      <c r="AQ105" s="2"/>
      <c r="AR105" s="3"/>
      <c r="AS105" s="3"/>
      <c r="AT105" s="3"/>
      <c r="AU105" s="3"/>
    </row>
    <row r="106" spans="1:47">
      <c r="A106" s="66" t="s">
        <v>409</v>
      </c>
      <c r="B106" s="67"/>
      <c r="C106" s="67"/>
      <c r="D106" s="68"/>
      <c r="E106" s="70"/>
      <c r="F106" s="104" t="s">
        <v>7247</v>
      </c>
      <c r="G106" s="67"/>
      <c r="H106" s="71"/>
      <c r="I106" s="72"/>
      <c r="J106" s="72"/>
      <c r="K106" s="71" t="s">
        <v>8107</v>
      </c>
      <c r="L106" s="75"/>
      <c r="M106" s="76"/>
      <c r="N106" s="76"/>
      <c r="O106" s="77"/>
      <c r="P106" s="78"/>
      <c r="Q106" s="78"/>
      <c r="R106" s="88"/>
      <c r="S106" s="88"/>
      <c r="T106" s="88"/>
      <c r="U106" s="88"/>
      <c r="V106" s="52"/>
      <c r="W106" s="52"/>
      <c r="X106" s="52"/>
      <c r="Y106" s="52"/>
      <c r="Z106" s="51"/>
      <c r="AA106" s="73"/>
      <c r="AB106" s="73"/>
      <c r="AC106" s="74"/>
      <c r="AD106" s="80">
        <v>860</v>
      </c>
      <c r="AE106" s="80">
        <v>581</v>
      </c>
      <c r="AF106" s="80">
        <v>987</v>
      </c>
      <c r="AG106" s="80">
        <v>8</v>
      </c>
      <c r="AH106" s="80"/>
      <c r="AI106" s="80" t="s">
        <v>6299</v>
      </c>
      <c r="AJ106" s="80" t="s">
        <v>6656</v>
      </c>
      <c r="AK106" s="86" t="s">
        <v>6888</v>
      </c>
      <c r="AL106" s="80"/>
      <c r="AM106" s="82">
        <v>40617.86451388889</v>
      </c>
      <c r="AN106" s="80" t="s">
        <v>7570</v>
      </c>
      <c r="AO106" s="86" t="s">
        <v>7674</v>
      </c>
      <c r="AP106" s="80" t="s">
        <v>66</v>
      </c>
      <c r="AQ106" s="2"/>
      <c r="AR106" s="3"/>
      <c r="AS106" s="3"/>
      <c r="AT106" s="3"/>
      <c r="AU106" s="3"/>
    </row>
    <row r="107" spans="1:47">
      <c r="A107" s="66" t="s">
        <v>250</v>
      </c>
      <c r="B107" s="67"/>
      <c r="C107" s="67"/>
      <c r="D107" s="68"/>
      <c r="E107" s="70"/>
      <c r="F107" s="104" t="s">
        <v>7248</v>
      </c>
      <c r="G107" s="67"/>
      <c r="H107" s="71"/>
      <c r="I107" s="72"/>
      <c r="J107" s="72"/>
      <c r="K107" s="71" t="s">
        <v>8108</v>
      </c>
      <c r="L107" s="75"/>
      <c r="M107" s="76"/>
      <c r="N107" s="76"/>
      <c r="O107" s="77"/>
      <c r="P107" s="78"/>
      <c r="Q107" s="78"/>
      <c r="R107" s="88"/>
      <c r="S107" s="88"/>
      <c r="T107" s="88"/>
      <c r="U107" s="88"/>
      <c r="V107" s="52"/>
      <c r="W107" s="52"/>
      <c r="X107" s="52"/>
      <c r="Y107" s="52"/>
      <c r="Z107" s="51"/>
      <c r="AA107" s="73"/>
      <c r="AB107" s="73"/>
      <c r="AC107" s="74"/>
      <c r="AD107" s="80">
        <v>166</v>
      </c>
      <c r="AE107" s="80">
        <v>49</v>
      </c>
      <c r="AF107" s="80">
        <v>27</v>
      </c>
      <c r="AG107" s="80">
        <v>0</v>
      </c>
      <c r="AH107" s="80"/>
      <c r="AI107" s="80" t="s">
        <v>6300</v>
      </c>
      <c r="AJ107" s="80" t="s">
        <v>6657</v>
      </c>
      <c r="AK107" s="80"/>
      <c r="AL107" s="80"/>
      <c r="AM107" s="82">
        <v>40822.716550925928</v>
      </c>
      <c r="AN107" s="80" t="s">
        <v>7570</v>
      </c>
      <c r="AO107" s="86" t="s">
        <v>7675</v>
      </c>
      <c r="AP107" s="80" t="s">
        <v>66</v>
      </c>
      <c r="AQ107" s="2"/>
      <c r="AR107" s="3"/>
      <c r="AS107" s="3"/>
      <c r="AT107" s="3"/>
      <c r="AU107" s="3"/>
    </row>
    <row r="108" spans="1:47">
      <c r="A108" s="66" t="s">
        <v>326</v>
      </c>
      <c r="B108" s="67"/>
      <c r="C108" s="67"/>
      <c r="D108" s="68"/>
      <c r="E108" s="70"/>
      <c r="F108" s="104" t="s">
        <v>7249</v>
      </c>
      <c r="G108" s="67"/>
      <c r="H108" s="71"/>
      <c r="I108" s="72"/>
      <c r="J108" s="72"/>
      <c r="K108" s="71" t="s">
        <v>8109</v>
      </c>
      <c r="L108" s="75"/>
      <c r="M108" s="76"/>
      <c r="N108" s="76"/>
      <c r="O108" s="77"/>
      <c r="P108" s="78"/>
      <c r="Q108" s="78"/>
      <c r="R108" s="88"/>
      <c r="S108" s="88"/>
      <c r="T108" s="88"/>
      <c r="U108" s="88"/>
      <c r="V108" s="52"/>
      <c r="W108" s="52"/>
      <c r="X108" s="52"/>
      <c r="Y108" s="52"/>
      <c r="Z108" s="51"/>
      <c r="AA108" s="73"/>
      <c r="AB108" s="73"/>
      <c r="AC108" s="74"/>
      <c r="AD108" s="80">
        <v>148</v>
      </c>
      <c r="AE108" s="80">
        <v>555</v>
      </c>
      <c r="AF108" s="80">
        <v>415</v>
      </c>
      <c r="AG108" s="80">
        <v>0</v>
      </c>
      <c r="AH108" s="80">
        <v>-25200</v>
      </c>
      <c r="AI108" s="80" t="s">
        <v>6301</v>
      </c>
      <c r="AJ108" s="80" t="s">
        <v>6657</v>
      </c>
      <c r="AK108" s="86" t="s">
        <v>6889</v>
      </c>
      <c r="AL108" s="80" t="s">
        <v>7114</v>
      </c>
      <c r="AM108" s="82">
        <v>40374.831388888888</v>
      </c>
      <c r="AN108" s="80" t="s">
        <v>7570</v>
      </c>
      <c r="AO108" s="86" t="s">
        <v>7676</v>
      </c>
      <c r="AP108" s="80" t="s">
        <v>66</v>
      </c>
      <c r="AQ108" s="2"/>
      <c r="AR108" s="3"/>
      <c r="AS108" s="3"/>
      <c r="AT108" s="3"/>
      <c r="AU108" s="3"/>
    </row>
    <row r="109" spans="1:47">
      <c r="A109" s="66" t="s">
        <v>251</v>
      </c>
      <c r="B109" s="67"/>
      <c r="C109" s="67"/>
      <c r="D109" s="68"/>
      <c r="E109" s="70"/>
      <c r="F109" s="104" t="s">
        <v>7250</v>
      </c>
      <c r="G109" s="67"/>
      <c r="H109" s="71"/>
      <c r="I109" s="72"/>
      <c r="J109" s="72"/>
      <c r="K109" s="71" t="s">
        <v>8110</v>
      </c>
      <c r="L109" s="75"/>
      <c r="M109" s="76"/>
      <c r="N109" s="76"/>
      <c r="O109" s="77"/>
      <c r="P109" s="78"/>
      <c r="Q109" s="78"/>
      <c r="R109" s="88"/>
      <c r="S109" s="88"/>
      <c r="T109" s="88"/>
      <c r="U109" s="88"/>
      <c r="V109" s="52"/>
      <c r="W109" s="52"/>
      <c r="X109" s="52"/>
      <c r="Y109" s="52"/>
      <c r="Z109" s="51"/>
      <c r="AA109" s="73"/>
      <c r="AB109" s="73"/>
      <c r="AC109" s="74"/>
      <c r="AD109" s="80">
        <v>225</v>
      </c>
      <c r="AE109" s="80">
        <v>31</v>
      </c>
      <c r="AF109" s="80">
        <v>83</v>
      </c>
      <c r="AG109" s="80">
        <v>4</v>
      </c>
      <c r="AH109" s="80"/>
      <c r="AI109" s="80" t="s">
        <v>6302</v>
      </c>
      <c r="AJ109" s="80" t="s">
        <v>6658</v>
      </c>
      <c r="AK109" s="80"/>
      <c r="AL109" s="80"/>
      <c r="AM109" s="82">
        <v>41523.052291666667</v>
      </c>
      <c r="AN109" s="80" t="s">
        <v>7570</v>
      </c>
      <c r="AO109" s="86" t="s">
        <v>7677</v>
      </c>
      <c r="AP109" s="80" t="s">
        <v>66</v>
      </c>
      <c r="AQ109" s="2"/>
      <c r="AR109" s="3"/>
      <c r="AS109" s="3"/>
      <c r="AT109" s="3"/>
      <c r="AU109" s="3"/>
    </row>
    <row r="110" spans="1:47">
      <c r="A110" s="66" t="s">
        <v>527</v>
      </c>
      <c r="B110" s="67"/>
      <c r="C110" s="67"/>
      <c r="D110" s="68"/>
      <c r="E110" s="70"/>
      <c r="F110" s="104" t="s">
        <v>7251</v>
      </c>
      <c r="G110" s="67"/>
      <c r="H110" s="71"/>
      <c r="I110" s="72"/>
      <c r="J110" s="72"/>
      <c r="K110" s="71" t="s">
        <v>8111</v>
      </c>
      <c r="L110" s="75"/>
      <c r="M110" s="76"/>
      <c r="N110" s="76"/>
      <c r="O110" s="77"/>
      <c r="P110" s="78"/>
      <c r="Q110" s="78"/>
      <c r="R110" s="88"/>
      <c r="S110" s="88"/>
      <c r="T110" s="88"/>
      <c r="U110" s="88"/>
      <c r="V110" s="52"/>
      <c r="W110" s="52"/>
      <c r="X110" s="52"/>
      <c r="Y110" s="52"/>
      <c r="Z110" s="51"/>
      <c r="AA110" s="73"/>
      <c r="AB110" s="73"/>
      <c r="AC110" s="74"/>
      <c r="AD110" s="80">
        <v>15</v>
      </c>
      <c r="AE110" s="80">
        <v>103</v>
      </c>
      <c r="AF110" s="80">
        <v>84</v>
      </c>
      <c r="AG110" s="80">
        <v>0</v>
      </c>
      <c r="AH110" s="80"/>
      <c r="AI110" s="80" t="s">
        <v>6303</v>
      </c>
      <c r="AJ110" s="80" t="s">
        <v>6659</v>
      </c>
      <c r="AK110" s="86" t="s">
        <v>6890</v>
      </c>
      <c r="AL110" s="80"/>
      <c r="AM110" s="82">
        <v>40004.91777777778</v>
      </c>
      <c r="AN110" s="80" t="s">
        <v>7570</v>
      </c>
      <c r="AO110" s="86" t="s">
        <v>7678</v>
      </c>
      <c r="AP110" s="80" t="s">
        <v>65</v>
      </c>
      <c r="AQ110" s="2"/>
      <c r="AR110" s="3"/>
      <c r="AS110" s="3"/>
      <c r="AT110" s="3"/>
      <c r="AU110" s="3"/>
    </row>
    <row r="111" spans="1:47">
      <c r="A111" s="66" t="s">
        <v>454</v>
      </c>
      <c r="B111" s="67"/>
      <c r="C111" s="67"/>
      <c r="D111" s="68"/>
      <c r="E111" s="70"/>
      <c r="F111" s="104" t="s">
        <v>7252</v>
      </c>
      <c r="G111" s="67"/>
      <c r="H111" s="71"/>
      <c r="I111" s="72"/>
      <c r="J111" s="72"/>
      <c r="K111" s="71" t="s">
        <v>8112</v>
      </c>
      <c r="L111" s="75"/>
      <c r="M111" s="76"/>
      <c r="N111" s="76"/>
      <c r="O111" s="77"/>
      <c r="P111" s="78"/>
      <c r="Q111" s="78"/>
      <c r="R111" s="88"/>
      <c r="S111" s="88"/>
      <c r="T111" s="88"/>
      <c r="U111" s="88"/>
      <c r="V111" s="52"/>
      <c r="W111" s="52"/>
      <c r="X111" s="52"/>
      <c r="Y111" s="52"/>
      <c r="Z111" s="51"/>
      <c r="AA111" s="73"/>
      <c r="AB111" s="73"/>
      <c r="AC111" s="74"/>
      <c r="AD111" s="80">
        <v>435</v>
      </c>
      <c r="AE111" s="80">
        <v>237</v>
      </c>
      <c r="AF111" s="80">
        <v>619</v>
      </c>
      <c r="AG111" s="80">
        <v>10</v>
      </c>
      <c r="AH111" s="80">
        <v>-25200</v>
      </c>
      <c r="AI111" s="80" t="s">
        <v>6304</v>
      </c>
      <c r="AJ111" s="80" t="s">
        <v>6660</v>
      </c>
      <c r="AK111" s="86" t="s">
        <v>6891</v>
      </c>
      <c r="AL111" s="80" t="s">
        <v>6694</v>
      </c>
      <c r="AM111" s="82">
        <v>41015.766793981478</v>
      </c>
      <c r="AN111" s="80" t="s">
        <v>7570</v>
      </c>
      <c r="AO111" s="86" t="s">
        <v>7679</v>
      </c>
      <c r="AP111" s="80" t="s">
        <v>66</v>
      </c>
      <c r="AQ111" s="2"/>
      <c r="AR111" s="3"/>
      <c r="AS111" s="3"/>
      <c r="AT111" s="3"/>
      <c r="AU111" s="3"/>
    </row>
    <row r="112" spans="1:47">
      <c r="A112" s="66" t="s">
        <v>252</v>
      </c>
      <c r="B112" s="67"/>
      <c r="C112" s="67"/>
      <c r="D112" s="68"/>
      <c r="E112" s="70"/>
      <c r="F112" s="104" t="s">
        <v>7253</v>
      </c>
      <c r="G112" s="67"/>
      <c r="H112" s="71"/>
      <c r="I112" s="72"/>
      <c r="J112" s="72"/>
      <c r="K112" s="71" t="s">
        <v>8113</v>
      </c>
      <c r="L112" s="75"/>
      <c r="M112" s="76"/>
      <c r="N112" s="76"/>
      <c r="O112" s="77"/>
      <c r="P112" s="78"/>
      <c r="Q112" s="78"/>
      <c r="R112" s="88"/>
      <c r="S112" s="88"/>
      <c r="T112" s="88"/>
      <c r="U112" s="88"/>
      <c r="V112" s="52"/>
      <c r="W112" s="52"/>
      <c r="X112" s="52"/>
      <c r="Y112" s="52"/>
      <c r="Z112" s="51"/>
      <c r="AA112" s="73"/>
      <c r="AB112" s="73"/>
      <c r="AC112" s="74"/>
      <c r="AD112" s="80">
        <v>338</v>
      </c>
      <c r="AE112" s="80">
        <v>165</v>
      </c>
      <c r="AF112" s="80">
        <v>2131</v>
      </c>
      <c r="AG112" s="80">
        <v>401</v>
      </c>
      <c r="AH112" s="80">
        <v>-18000</v>
      </c>
      <c r="AI112" s="80" t="s">
        <v>6305</v>
      </c>
      <c r="AJ112" s="80" t="s">
        <v>6661</v>
      </c>
      <c r="AK112" s="80"/>
      <c r="AL112" s="80" t="s">
        <v>7117</v>
      </c>
      <c r="AM112" s="82">
        <v>39771.2340625</v>
      </c>
      <c r="AN112" s="80" t="s">
        <v>7570</v>
      </c>
      <c r="AO112" s="86" t="s">
        <v>7680</v>
      </c>
      <c r="AP112" s="80" t="s">
        <v>66</v>
      </c>
      <c r="AQ112" s="2"/>
      <c r="AR112" s="3"/>
      <c r="AS112" s="3"/>
      <c r="AT112" s="3"/>
      <c r="AU112" s="3"/>
    </row>
    <row r="113" spans="1:47">
      <c r="A113" s="66" t="s">
        <v>253</v>
      </c>
      <c r="B113" s="67"/>
      <c r="C113" s="67"/>
      <c r="D113" s="68"/>
      <c r="E113" s="70"/>
      <c r="F113" s="104" t="s">
        <v>7254</v>
      </c>
      <c r="G113" s="67"/>
      <c r="H113" s="71"/>
      <c r="I113" s="72"/>
      <c r="J113" s="72"/>
      <c r="K113" s="71" t="s">
        <v>8114</v>
      </c>
      <c r="L113" s="75"/>
      <c r="M113" s="76"/>
      <c r="N113" s="76"/>
      <c r="O113" s="77"/>
      <c r="P113" s="78"/>
      <c r="Q113" s="78"/>
      <c r="R113" s="88"/>
      <c r="S113" s="88"/>
      <c r="T113" s="88"/>
      <c r="U113" s="88"/>
      <c r="V113" s="52"/>
      <c r="W113" s="52"/>
      <c r="X113" s="52"/>
      <c r="Y113" s="52"/>
      <c r="Z113" s="51"/>
      <c r="AA113" s="73"/>
      <c r="AB113" s="73"/>
      <c r="AC113" s="74"/>
      <c r="AD113" s="80">
        <v>304</v>
      </c>
      <c r="AE113" s="80">
        <v>66</v>
      </c>
      <c r="AF113" s="80">
        <v>1023</v>
      </c>
      <c r="AG113" s="80">
        <v>426</v>
      </c>
      <c r="AH113" s="80"/>
      <c r="AI113" s="80" t="s">
        <v>6306</v>
      </c>
      <c r="AJ113" s="80" t="s">
        <v>6662</v>
      </c>
      <c r="AK113" s="80"/>
      <c r="AL113" s="80"/>
      <c r="AM113" s="82">
        <v>41350.950057870374</v>
      </c>
      <c r="AN113" s="80" t="s">
        <v>7570</v>
      </c>
      <c r="AO113" s="86" t="s">
        <v>7681</v>
      </c>
      <c r="AP113" s="80" t="s">
        <v>66</v>
      </c>
      <c r="AQ113" s="2"/>
      <c r="AR113" s="3"/>
      <c r="AS113" s="3"/>
      <c r="AT113" s="3"/>
      <c r="AU113" s="3"/>
    </row>
    <row r="114" spans="1:47">
      <c r="A114" s="66" t="s">
        <v>254</v>
      </c>
      <c r="B114" s="67"/>
      <c r="C114" s="67"/>
      <c r="D114" s="68"/>
      <c r="E114" s="70"/>
      <c r="F114" s="104" t="s">
        <v>7255</v>
      </c>
      <c r="G114" s="67"/>
      <c r="H114" s="71"/>
      <c r="I114" s="72"/>
      <c r="J114" s="72"/>
      <c r="K114" s="71" t="s">
        <v>8115</v>
      </c>
      <c r="L114" s="75"/>
      <c r="M114" s="76"/>
      <c r="N114" s="76"/>
      <c r="O114" s="77"/>
      <c r="P114" s="78"/>
      <c r="Q114" s="78"/>
      <c r="R114" s="88"/>
      <c r="S114" s="88"/>
      <c r="T114" s="88"/>
      <c r="U114" s="88"/>
      <c r="V114" s="52"/>
      <c r="W114" s="52"/>
      <c r="X114" s="52"/>
      <c r="Y114" s="52"/>
      <c r="Z114" s="51"/>
      <c r="AA114" s="73"/>
      <c r="AB114" s="73"/>
      <c r="AC114" s="74"/>
      <c r="AD114" s="80">
        <v>348</v>
      </c>
      <c r="AE114" s="80">
        <v>91</v>
      </c>
      <c r="AF114" s="80">
        <v>87</v>
      </c>
      <c r="AG114" s="80">
        <v>1</v>
      </c>
      <c r="AH114" s="80"/>
      <c r="AI114" s="80" t="s">
        <v>6307</v>
      </c>
      <c r="AJ114" s="80" t="s">
        <v>6663</v>
      </c>
      <c r="AK114" s="80"/>
      <c r="AL114" s="80"/>
      <c r="AM114" s="82">
        <v>39920.264791666668</v>
      </c>
      <c r="AN114" s="80" t="s">
        <v>7570</v>
      </c>
      <c r="AO114" s="86" t="s">
        <v>7682</v>
      </c>
      <c r="AP114" s="80" t="s">
        <v>66</v>
      </c>
      <c r="AQ114" s="2"/>
      <c r="AR114" s="3"/>
      <c r="AS114" s="3"/>
      <c r="AT114" s="3"/>
      <c r="AU114" s="3"/>
    </row>
    <row r="115" spans="1:47">
      <c r="A115" s="66" t="s">
        <v>528</v>
      </c>
      <c r="B115" s="67"/>
      <c r="C115" s="67"/>
      <c r="D115" s="68"/>
      <c r="E115" s="70"/>
      <c r="F115" s="104" t="s">
        <v>7256</v>
      </c>
      <c r="G115" s="67"/>
      <c r="H115" s="71"/>
      <c r="I115" s="72"/>
      <c r="J115" s="72"/>
      <c r="K115" s="71" t="s">
        <v>8116</v>
      </c>
      <c r="L115" s="75"/>
      <c r="M115" s="76"/>
      <c r="N115" s="76"/>
      <c r="O115" s="77"/>
      <c r="P115" s="78"/>
      <c r="Q115" s="78"/>
      <c r="R115" s="88"/>
      <c r="S115" s="88"/>
      <c r="T115" s="88"/>
      <c r="U115" s="88"/>
      <c r="V115" s="52"/>
      <c r="W115" s="52"/>
      <c r="X115" s="52"/>
      <c r="Y115" s="52"/>
      <c r="Z115" s="51"/>
      <c r="AA115" s="73"/>
      <c r="AB115" s="73"/>
      <c r="AC115" s="74"/>
      <c r="AD115" s="80">
        <v>1507</v>
      </c>
      <c r="AE115" s="80">
        <v>1855</v>
      </c>
      <c r="AF115" s="80">
        <v>2394</v>
      </c>
      <c r="AG115" s="80">
        <v>1</v>
      </c>
      <c r="AH115" s="80">
        <v>-25200</v>
      </c>
      <c r="AI115" s="80" t="s">
        <v>6308</v>
      </c>
      <c r="AJ115" s="80" t="s">
        <v>6606</v>
      </c>
      <c r="AK115" s="86" t="s">
        <v>6892</v>
      </c>
      <c r="AL115" s="80" t="s">
        <v>7114</v>
      </c>
      <c r="AM115" s="82">
        <v>40715.984560185185</v>
      </c>
      <c r="AN115" s="80" t="s">
        <v>7570</v>
      </c>
      <c r="AO115" s="86" t="s">
        <v>7683</v>
      </c>
      <c r="AP115" s="80" t="s">
        <v>65</v>
      </c>
      <c r="AQ115" s="2"/>
      <c r="AR115" s="3"/>
      <c r="AS115" s="3"/>
      <c r="AT115" s="3"/>
      <c r="AU115" s="3"/>
    </row>
    <row r="116" spans="1:47">
      <c r="A116" s="66" t="s">
        <v>255</v>
      </c>
      <c r="B116" s="67"/>
      <c r="C116" s="67"/>
      <c r="D116" s="68"/>
      <c r="E116" s="70"/>
      <c r="F116" s="104" t="s">
        <v>7257</v>
      </c>
      <c r="G116" s="67"/>
      <c r="H116" s="71"/>
      <c r="I116" s="72"/>
      <c r="J116" s="72"/>
      <c r="K116" s="71" t="s">
        <v>8117</v>
      </c>
      <c r="L116" s="75"/>
      <c r="M116" s="76"/>
      <c r="N116" s="76"/>
      <c r="O116" s="77"/>
      <c r="P116" s="78"/>
      <c r="Q116" s="78"/>
      <c r="R116" s="88"/>
      <c r="S116" s="88"/>
      <c r="T116" s="88"/>
      <c r="U116" s="88"/>
      <c r="V116" s="52"/>
      <c r="W116" s="52"/>
      <c r="X116" s="52"/>
      <c r="Y116" s="52"/>
      <c r="Z116" s="51"/>
      <c r="AA116" s="73"/>
      <c r="AB116" s="73"/>
      <c r="AC116" s="74"/>
      <c r="AD116" s="80">
        <v>61</v>
      </c>
      <c r="AE116" s="80">
        <v>15</v>
      </c>
      <c r="AF116" s="80">
        <v>64</v>
      </c>
      <c r="AG116" s="80">
        <v>1</v>
      </c>
      <c r="AH116" s="80">
        <v>-14400</v>
      </c>
      <c r="AI116" s="80"/>
      <c r="AJ116" s="80"/>
      <c r="AK116" s="86" t="s">
        <v>6893</v>
      </c>
      <c r="AL116" s="80" t="s">
        <v>7111</v>
      </c>
      <c r="AM116" s="82">
        <v>40450.045416666668</v>
      </c>
      <c r="AN116" s="80" t="s">
        <v>7570</v>
      </c>
      <c r="AO116" s="86" t="s">
        <v>7684</v>
      </c>
      <c r="AP116" s="80" t="s">
        <v>66</v>
      </c>
      <c r="AQ116" s="2"/>
      <c r="AR116" s="3"/>
      <c r="AS116" s="3"/>
      <c r="AT116" s="3"/>
      <c r="AU116" s="3"/>
    </row>
    <row r="117" spans="1:47">
      <c r="A117" s="66" t="s">
        <v>256</v>
      </c>
      <c r="B117" s="67"/>
      <c r="C117" s="67"/>
      <c r="D117" s="68"/>
      <c r="E117" s="70"/>
      <c r="F117" s="104" t="s">
        <v>7258</v>
      </c>
      <c r="G117" s="67"/>
      <c r="H117" s="71"/>
      <c r="I117" s="72"/>
      <c r="J117" s="72"/>
      <c r="K117" s="71" t="s">
        <v>8118</v>
      </c>
      <c r="L117" s="75"/>
      <c r="M117" s="76"/>
      <c r="N117" s="76"/>
      <c r="O117" s="77"/>
      <c r="P117" s="78"/>
      <c r="Q117" s="78"/>
      <c r="R117" s="88"/>
      <c r="S117" s="88"/>
      <c r="T117" s="88"/>
      <c r="U117" s="88"/>
      <c r="V117" s="52"/>
      <c r="W117" s="52"/>
      <c r="X117" s="52"/>
      <c r="Y117" s="52"/>
      <c r="Z117" s="51"/>
      <c r="AA117" s="73"/>
      <c r="AB117" s="73"/>
      <c r="AC117" s="74"/>
      <c r="AD117" s="80">
        <v>766</v>
      </c>
      <c r="AE117" s="80">
        <v>816</v>
      </c>
      <c r="AF117" s="80">
        <v>1765</v>
      </c>
      <c r="AG117" s="80">
        <v>2</v>
      </c>
      <c r="AH117" s="80">
        <v>-18000</v>
      </c>
      <c r="AI117" s="80" t="s">
        <v>6309</v>
      </c>
      <c r="AJ117" s="80" t="s">
        <v>6664</v>
      </c>
      <c r="AK117" s="86" t="s">
        <v>6894</v>
      </c>
      <c r="AL117" s="80" t="s">
        <v>7117</v>
      </c>
      <c r="AM117" s="82">
        <v>39926.991365740738</v>
      </c>
      <c r="AN117" s="80" t="s">
        <v>7570</v>
      </c>
      <c r="AO117" s="86" t="s">
        <v>7685</v>
      </c>
      <c r="AP117" s="80" t="s">
        <v>66</v>
      </c>
      <c r="AQ117" s="2"/>
      <c r="AR117" s="3"/>
      <c r="AS117" s="3"/>
      <c r="AT117" s="3"/>
      <c r="AU117" s="3"/>
    </row>
    <row r="118" spans="1:47">
      <c r="A118" s="66" t="s">
        <v>368</v>
      </c>
      <c r="B118" s="67"/>
      <c r="C118" s="67"/>
      <c r="D118" s="68"/>
      <c r="E118" s="70"/>
      <c r="F118" s="104" t="s">
        <v>7259</v>
      </c>
      <c r="G118" s="67"/>
      <c r="H118" s="71"/>
      <c r="I118" s="72"/>
      <c r="J118" s="72"/>
      <c r="K118" s="71" t="s">
        <v>8119</v>
      </c>
      <c r="L118" s="75"/>
      <c r="M118" s="76"/>
      <c r="N118" s="76"/>
      <c r="O118" s="77"/>
      <c r="P118" s="78"/>
      <c r="Q118" s="78"/>
      <c r="R118" s="88"/>
      <c r="S118" s="88"/>
      <c r="T118" s="88"/>
      <c r="U118" s="88"/>
      <c r="V118" s="52"/>
      <c r="W118" s="52"/>
      <c r="X118" s="52"/>
      <c r="Y118" s="52"/>
      <c r="Z118" s="51"/>
      <c r="AA118" s="73"/>
      <c r="AB118" s="73"/>
      <c r="AC118" s="74"/>
      <c r="AD118" s="80">
        <v>754</v>
      </c>
      <c r="AE118" s="80">
        <v>1908</v>
      </c>
      <c r="AF118" s="80">
        <v>839</v>
      </c>
      <c r="AG118" s="80">
        <v>4</v>
      </c>
      <c r="AH118" s="80">
        <v>-14400</v>
      </c>
      <c r="AI118" s="80" t="s">
        <v>6310</v>
      </c>
      <c r="AJ118" s="80" t="s">
        <v>6624</v>
      </c>
      <c r="AK118" s="86" t="s">
        <v>6895</v>
      </c>
      <c r="AL118" s="80" t="s">
        <v>7111</v>
      </c>
      <c r="AM118" s="82">
        <v>40004.854108796295</v>
      </c>
      <c r="AN118" s="80" t="s">
        <v>7570</v>
      </c>
      <c r="AO118" s="86" t="s">
        <v>7686</v>
      </c>
      <c r="AP118" s="80" t="s">
        <v>66</v>
      </c>
      <c r="AQ118" s="2"/>
      <c r="AR118" s="3"/>
      <c r="AS118" s="3"/>
      <c r="AT118" s="3"/>
      <c r="AU118" s="3"/>
    </row>
    <row r="119" spans="1:47">
      <c r="A119" s="66" t="s">
        <v>365</v>
      </c>
      <c r="B119" s="67"/>
      <c r="C119" s="67"/>
      <c r="D119" s="68"/>
      <c r="E119" s="70"/>
      <c r="F119" s="104" t="s">
        <v>7260</v>
      </c>
      <c r="G119" s="67"/>
      <c r="H119" s="71"/>
      <c r="I119" s="72"/>
      <c r="J119" s="72"/>
      <c r="K119" s="71" t="s">
        <v>8120</v>
      </c>
      <c r="L119" s="75"/>
      <c r="M119" s="76"/>
      <c r="N119" s="76"/>
      <c r="O119" s="77"/>
      <c r="P119" s="78"/>
      <c r="Q119" s="78"/>
      <c r="R119" s="88"/>
      <c r="S119" s="88"/>
      <c r="T119" s="88"/>
      <c r="U119" s="88"/>
      <c r="V119" s="52"/>
      <c r="W119" s="52"/>
      <c r="X119" s="52"/>
      <c r="Y119" s="52"/>
      <c r="Z119" s="51"/>
      <c r="AA119" s="73"/>
      <c r="AB119" s="73"/>
      <c r="AC119" s="74"/>
      <c r="AD119" s="80">
        <v>480</v>
      </c>
      <c r="AE119" s="80">
        <v>209</v>
      </c>
      <c r="AF119" s="80">
        <v>2183</v>
      </c>
      <c r="AG119" s="80">
        <v>60</v>
      </c>
      <c r="AH119" s="80">
        <v>-18000</v>
      </c>
      <c r="AI119" s="80" t="s">
        <v>6311</v>
      </c>
      <c r="AJ119" s="80" t="s">
        <v>6665</v>
      </c>
      <c r="AK119" s="86" t="s">
        <v>6896</v>
      </c>
      <c r="AL119" s="80" t="s">
        <v>7117</v>
      </c>
      <c r="AM119" s="82">
        <v>39842.835046296299</v>
      </c>
      <c r="AN119" s="80" t="s">
        <v>7570</v>
      </c>
      <c r="AO119" s="86" t="s">
        <v>7687</v>
      </c>
      <c r="AP119" s="80" t="s">
        <v>66</v>
      </c>
      <c r="AQ119" s="2"/>
      <c r="AR119" s="3"/>
      <c r="AS119" s="3"/>
      <c r="AT119" s="3"/>
      <c r="AU119" s="3"/>
    </row>
    <row r="120" spans="1:47">
      <c r="A120" s="66" t="s">
        <v>257</v>
      </c>
      <c r="B120" s="67"/>
      <c r="C120" s="67"/>
      <c r="D120" s="68"/>
      <c r="E120" s="70"/>
      <c r="F120" s="104" t="s">
        <v>7261</v>
      </c>
      <c r="G120" s="67"/>
      <c r="H120" s="71"/>
      <c r="I120" s="72"/>
      <c r="J120" s="72"/>
      <c r="K120" s="71" t="s">
        <v>8121</v>
      </c>
      <c r="L120" s="75"/>
      <c r="M120" s="76"/>
      <c r="N120" s="76"/>
      <c r="O120" s="77"/>
      <c r="P120" s="78"/>
      <c r="Q120" s="78"/>
      <c r="R120" s="88"/>
      <c r="S120" s="88"/>
      <c r="T120" s="88"/>
      <c r="U120" s="88"/>
      <c r="V120" s="52"/>
      <c r="W120" s="52"/>
      <c r="X120" s="52"/>
      <c r="Y120" s="52"/>
      <c r="Z120" s="51"/>
      <c r="AA120" s="73"/>
      <c r="AB120" s="73"/>
      <c r="AC120" s="74"/>
      <c r="AD120" s="80">
        <v>71</v>
      </c>
      <c r="AE120" s="80">
        <v>28</v>
      </c>
      <c r="AF120" s="80">
        <v>29</v>
      </c>
      <c r="AG120" s="80">
        <v>0</v>
      </c>
      <c r="AH120" s="80"/>
      <c r="AI120" s="80" t="s">
        <v>6312</v>
      </c>
      <c r="AJ120" s="80" t="s">
        <v>6663</v>
      </c>
      <c r="AK120" s="80"/>
      <c r="AL120" s="80"/>
      <c r="AM120" s="82">
        <v>40009.831053240741</v>
      </c>
      <c r="AN120" s="80" t="s">
        <v>7570</v>
      </c>
      <c r="AO120" s="86" t="s">
        <v>7688</v>
      </c>
      <c r="AP120" s="80" t="s">
        <v>66</v>
      </c>
      <c r="AQ120" s="2"/>
      <c r="AR120" s="3"/>
      <c r="AS120" s="3"/>
      <c r="AT120" s="3"/>
      <c r="AU120" s="3"/>
    </row>
    <row r="121" spans="1:47">
      <c r="A121" s="66" t="s">
        <v>455</v>
      </c>
      <c r="B121" s="67"/>
      <c r="C121" s="67"/>
      <c r="D121" s="68"/>
      <c r="E121" s="70"/>
      <c r="F121" s="104" t="s">
        <v>7262</v>
      </c>
      <c r="G121" s="67"/>
      <c r="H121" s="71"/>
      <c r="I121" s="72"/>
      <c r="J121" s="72"/>
      <c r="K121" s="71" t="s">
        <v>8122</v>
      </c>
      <c r="L121" s="75"/>
      <c r="M121" s="76"/>
      <c r="N121" s="76"/>
      <c r="O121" s="77"/>
      <c r="P121" s="78"/>
      <c r="Q121" s="78"/>
      <c r="R121" s="88"/>
      <c r="S121" s="88"/>
      <c r="T121" s="88"/>
      <c r="U121" s="88"/>
      <c r="V121" s="52"/>
      <c r="W121" s="52"/>
      <c r="X121" s="52"/>
      <c r="Y121" s="52"/>
      <c r="Z121" s="51"/>
      <c r="AA121" s="73"/>
      <c r="AB121" s="73"/>
      <c r="AC121" s="74"/>
      <c r="AD121" s="80">
        <v>300</v>
      </c>
      <c r="AE121" s="80">
        <v>334</v>
      </c>
      <c r="AF121" s="80">
        <v>696</v>
      </c>
      <c r="AG121" s="80">
        <v>1</v>
      </c>
      <c r="AH121" s="80">
        <v>-14400</v>
      </c>
      <c r="AI121" s="80" t="s">
        <v>6313</v>
      </c>
      <c r="AJ121" s="80" t="s">
        <v>6624</v>
      </c>
      <c r="AK121" s="86" t="s">
        <v>6897</v>
      </c>
      <c r="AL121" s="80" t="s">
        <v>7111</v>
      </c>
      <c r="AM121" s="82">
        <v>40934.861261574071</v>
      </c>
      <c r="AN121" s="80" t="s">
        <v>7570</v>
      </c>
      <c r="AO121" s="86" t="s">
        <v>7689</v>
      </c>
      <c r="AP121" s="80" t="s">
        <v>66</v>
      </c>
      <c r="AQ121" s="2"/>
      <c r="AR121" s="3"/>
      <c r="AS121" s="3"/>
      <c r="AT121" s="3"/>
      <c r="AU121" s="3"/>
    </row>
    <row r="122" spans="1:47">
      <c r="A122" s="66" t="s">
        <v>258</v>
      </c>
      <c r="B122" s="67"/>
      <c r="C122" s="67"/>
      <c r="D122" s="68"/>
      <c r="E122" s="70"/>
      <c r="F122" s="104" t="s">
        <v>7263</v>
      </c>
      <c r="G122" s="67"/>
      <c r="H122" s="71"/>
      <c r="I122" s="72"/>
      <c r="J122" s="72"/>
      <c r="K122" s="71" t="s">
        <v>8123</v>
      </c>
      <c r="L122" s="75"/>
      <c r="M122" s="76"/>
      <c r="N122" s="76"/>
      <c r="O122" s="77"/>
      <c r="P122" s="78"/>
      <c r="Q122" s="78"/>
      <c r="R122" s="88"/>
      <c r="S122" s="88"/>
      <c r="T122" s="88"/>
      <c r="U122" s="88"/>
      <c r="V122" s="52"/>
      <c r="W122" s="52"/>
      <c r="X122" s="52"/>
      <c r="Y122" s="52"/>
      <c r="Z122" s="51"/>
      <c r="AA122" s="73"/>
      <c r="AB122" s="73"/>
      <c r="AC122" s="74"/>
      <c r="AD122" s="80">
        <v>8</v>
      </c>
      <c r="AE122" s="80">
        <v>3</v>
      </c>
      <c r="AF122" s="80">
        <v>2</v>
      </c>
      <c r="AG122" s="80">
        <v>0</v>
      </c>
      <c r="AH122" s="80"/>
      <c r="AI122" s="80" t="s">
        <v>6314</v>
      </c>
      <c r="AJ122" s="80" t="s">
        <v>6666</v>
      </c>
      <c r="AK122" s="80"/>
      <c r="AL122" s="80"/>
      <c r="AM122" s="82">
        <v>40562.293749999997</v>
      </c>
      <c r="AN122" s="80" t="s">
        <v>7570</v>
      </c>
      <c r="AO122" s="86" t="s">
        <v>7690</v>
      </c>
      <c r="AP122" s="80" t="s">
        <v>66</v>
      </c>
      <c r="AQ122" s="2"/>
      <c r="AR122" s="3"/>
      <c r="AS122" s="3"/>
      <c r="AT122" s="3"/>
      <c r="AU122" s="3"/>
    </row>
    <row r="123" spans="1:47">
      <c r="A123" s="66" t="s">
        <v>259</v>
      </c>
      <c r="B123" s="67"/>
      <c r="C123" s="67"/>
      <c r="D123" s="68"/>
      <c r="E123" s="70"/>
      <c r="F123" s="104" t="s">
        <v>7264</v>
      </c>
      <c r="G123" s="67"/>
      <c r="H123" s="71"/>
      <c r="I123" s="72"/>
      <c r="J123" s="72"/>
      <c r="K123" s="71" t="s">
        <v>8124</v>
      </c>
      <c r="L123" s="75"/>
      <c r="M123" s="76"/>
      <c r="N123" s="76"/>
      <c r="O123" s="77"/>
      <c r="P123" s="78"/>
      <c r="Q123" s="78"/>
      <c r="R123" s="88"/>
      <c r="S123" s="88"/>
      <c r="T123" s="88"/>
      <c r="U123" s="88"/>
      <c r="V123" s="52"/>
      <c r="W123" s="52"/>
      <c r="X123" s="52"/>
      <c r="Y123" s="52"/>
      <c r="Z123" s="51"/>
      <c r="AA123" s="73"/>
      <c r="AB123" s="73"/>
      <c r="AC123" s="74"/>
      <c r="AD123" s="80">
        <v>550</v>
      </c>
      <c r="AE123" s="80">
        <v>385</v>
      </c>
      <c r="AF123" s="80">
        <v>693</v>
      </c>
      <c r="AG123" s="80">
        <v>10</v>
      </c>
      <c r="AH123" s="80">
        <v>-14400</v>
      </c>
      <c r="AI123" s="80" t="s">
        <v>6315</v>
      </c>
      <c r="AJ123" s="80" t="s">
        <v>6667</v>
      </c>
      <c r="AK123" s="80"/>
      <c r="AL123" s="80" t="s">
        <v>7111</v>
      </c>
      <c r="AM123" s="82">
        <v>39931.090636574074</v>
      </c>
      <c r="AN123" s="80" t="s">
        <v>7570</v>
      </c>
      <c r="AO123" s="86" t="s">
        <v>7691</v>
      </c>
      <c r="AP123" s="80" t="s">
        <v>66</v>
      </c>
      <c r="AQ123" s="2"/>
      <c r="AR123" s="3"/>
      <c r="AS123" s="3"/>
      <c r="AT123" s="3"/>
      <c r="AU123" s="3"/>
    </row>
    <row r="124" spans="1:47">
      <c r="A124" s="66" t="s">
        <v>529</v>
      </c>
      <c r="B124" s="67"/>
      <c r="C124" s="67"/>
      <c r="D124" s="68"/>
      <c r="E124" s="70"/>
      <c r="F124" s="104" t="s">
        <v>7265</v>
      </c>
      <c r="G124" s="67"/>
      <c r="H124" s="71"/>
      <c r="I124" s="72"/>
      <c r="J124" s="72"/>
      <c r="K124" s="71" t="s">
        <v>8125</v>
      </c>
      <c r="L124" s="75"/>
      <c r="M124" s="76"/>
      <c r="N124" s="76"/>
      <c r="O124" s="77"/>
      <c r="P124" s="78"/>
      <c r="Q124" s="78"/>
      <c r="R124" s="88"/>
      <c r="S124" s="88"/>
      <c r="T124" s="88"/>
      <c r="U124" s="88"/>
      <c r="V124" s="52"/>
      <c r="W124" s="52"/>
      <c r="X124" s="52"/>
      <c r="Y124" s="52"/>
      <c r="Z124" s="51"/>
      <c r="AA124" s="73"/>
      <c r="AB124" s="73"/>
      <c r="AC124" s="74"/>
      <c r="AD124" s="80">
        <v>23</v>
      </c>
      <c r="AE124" s="80">
        <v>150</v>
      </c>
      <c r="AF124" s="80">
        <v>504</v>
      </c>
      <c r="AG124" s="80">
        <v>0</v>
      </c>
      <c r="AH124" s="80">
        <v>-14400</v>
      </c>
      <c r="AI124" s="80" t="s">
        <v>6316</v>
      </c>
      <c r="AJ124" s="80" t="s">
        <v>6668</v>
      </c>
      <c r="AK124" s="86" t="s">
        <v>6898</v>
      </c>
      <c r="AL124" s="80" t="s">
        <v>7111</v>
      </c>
      <c r="AM124" s="82">
        <v>40721.594502314816</v>
      </c>
      <c r="AN124" s="80" t="s">
        <v>7570</v>
      </c>
      <c r="AO124" s="86" t="s">
        <v>7692</v>
      </c>
      <c r="AP124" s="80" t="s">
        <v>65</v>
      </c>
      <c r="AQ124" s="2"/>
      <c r="AR124" s="3"/>
      <c r="AS124" s="3"/>
      <c r="AT124" s="3"/>
      <c r="AU124" s="3"/>
    </row>
    <row r="125" spans="1:47">
      <c r="A125" s="66" t="s">
        <v>530</v>
      </c>
      <c r="B125" s="67"/>
      <c r="C125" s="67"/>
      <c r="D125" s="68"/>
      <c r="E125" s="70"/>
      <c r="F125" s="104" t="s">
        <v>7266</v>
      </c>
      <c r="G125" s="67"/>
      <c r="H125" s="71"/>
      <c r="I125" s="72"/>
      <c r="J125" s="72"/>
      <c r="K125" s="71" t="s">
        <v>8126</v>
      </c>
      <c r="L125" s="75"/>
      <c r="M125" s="76"/>
      <c r="N125" s="76"/>
      <c r="O125" s="77"/>
      <c r="P125" s="78"/>
      <c r="Q125" s="78"/>
      <c r="R125" s="88"/>
      <c r="S125" s="88"/>
      <c r="T125" s="88"/>
      <c r="U125" s="88"/>
      <c r="V125" s="52"/>
      <c r="W125" s="52"/>
      <c r="X125" s="52"/>
      <c r="Y125" s="52"/>
      <c r="Z125" s="51"/>
      <c r="AA125" s="73"/>
      <c r="AB125" s="73"/>
      <c r="AC125" s="74"/>
      <c r="AD125" s="80">
        <v>99</v>
      </c>
      <c r="AE125" s="80">
        <v>1128</v>
      </c>
      <c r="AF125" s="80">
        <v>1053</v>
      </c>
      <c r="AG125" s="80">
        <v>6</v>
      </c>
      <c r="AH125" s="80">
        <v>-14400</v>
      </c>
      <c r="AI125" s="80" t="s">
        <v>6317</v>
      </c>
      <c r="AJ125" s="80" t="s">
        <v>6668</v>
      </c>
      <c r="AK125" s="86" t="s">
        <v>6899</v>
      </c>
      <c r="AL125" s="80" t="s">
        <v>7111</v>
      </c>
      <c r="AM125" s="82">
        <v>39520.512164351851</v>
      </c>
      <c r="AN125" s="80" t="s">
        <v>7570</v>
      </c>
      <c r="AO125" s="86" t="s">
        <v>7693</v>
      </c>
      <c r="AP125" s="80" t="s">
        <v>65</v>
      </c>
      <c r="AQ125" s="2"/>
      <c r="AR125" s="3"/>
      <c r="AS125" s="3"/>
      <c r="AT125" s="3"/>
      <c r="AU125" s="3"/>
    </row>
    <row r="126" spans="1:47">
      <c r="A126" s="66" t="s">
        <v>260</v>
      </c>
      <c r="B126" s="67"/>
      <c r="C126" s="67"/>
      <c r="D126" s="68"/>
      <c r="E126" s="70"/>
      <c r="F126" s="104" t="s">
        <v>7267</v>
      </c>
      <c r="G126" s="67"/>
      <c r="H126" s="71"/>
      <c r="I126" s="72"/>
      <c r="J126" s="72"/>
      <c r="K126" s="71" t="s">
        <v>8127</v>
      </c>
      <c r="L126" s="75"/>
      <c r="M126" s="76"/>
      <c r="N126" s="76"/>
      <c r="O126" s="77"/>
      <c r="P126" s="78"/>
      <c r="Q126" s="78"/>
      <c r="R126" s="88"/>
      <c r="S126" s="88"/>
      <c r="T126" s="88"/>
      <c r="U126" s="88"/>
      <c r="V126" s="52"/>
      <c r="W126" s="52"/>
      <c r="X126" s="52"/>
      <c r="Y126" s="52"/>
      <c r="Z126" s="51"/>
      <c r="AA126" s="73"/>
      <c r="AB126" s="73"/>
      <c r="AC126" s="74"/>
      <c r="AD126" s="80">
        <v>86</v>
      </c>
      <c r="AE126" s="80">
        <v>97</v>
      </c>
      <c r="AF126" s="80">
        <v>356</v>
      </c>
      <c r="AG126" s="80">
        <v>0</v>
      </c>
      <c r="AH126" s="80">
        <v>-25200</v>
      </c>
      <c r="AI126" s="80" t="s">
        <v>6318</v>
      </c>
      <c r="AJ126" s="80" t="s">
        <v>6669</v>
      </c>
      <c r="AK126" s="86" t="s">
        <v>6900</v>
      </c>
      <c r="AL126" s="80" t="s">
        <v>7114</v>
      </c>
      <c r="AM126" s="82">
        <v>39809.167442129627</v>
      </c>
      <c r="AN126" s="80" t="s">
        <v>7570</v>
      </c>
      <c r="AO126" s="86" t="s">
        <v>7694</v>
      </c>
      <c r="AP126" s="80" t="s">
        <v>66</v>
      </c>
      <c r="AQ126" s="2"/>
      <c r="AR126" s="3"/>
      <c r="AS126" s="3"/>
      <c r="AT126" s="3"/>
      <c r="AU126" s="3"/>
    </row>
    <row r="127" spans="1:47">
      <c r="A127" s="66" t="s">
        <v>261</v>
      </c>
      <c r="B127" s="67"/>
      <c r="C127" s="67"/>
      <c r="D127" s="68"/>
      <c r="E127" s="70"/>
      <c r="F127" s="104" t="s">
        <v>7268</v>
      </c>
      <c r="G127" s="67"/>
      <c r="H127" s="71"/>
      <c r="I127" s="72"/>
      <c r="J127" s="72"/>
      <c r="K127" s="71" t="s">
        <v>8128</v>
      </c>
      <c r="L127" s="75"/>
      <c r="M127" s="76"/>
      <c r="N127" s="76"/>
      <c r="O127" s="77"/>
      <c r="P127" s="78"/>
      <c r="Q127" s="78"/>
      <c r="R127" s="88"/>
      <c r="S127" s="88"/>
      <c r="T127" s="88"/>
      <c r="U127" s="88"/>
      <c r="V127" s="52"/>
      <c r="W127" s="52"/>
      <c r="X127" s="52"/>
      <c r="Y127" s="52"/>
      <c r="Z127" s="51"/>
      <c r="AA127" s="73"/>
      <c r="AB127" s="73"/>
      <c r="AC127" s="74"/>
      <c r="AD127" s="80">
        <v>108</v>
      </c>
      <c r="AE127" s="80">
        <v>26</v>
      </c>
      <c r="AF127" s="80">
        <v>68</v>
      </c>
      <c r="AG127" s="80">
        <v>15</v>
      </c>
      <c r="AH127" s="80"/>
      <c r="AI127" s="80" t="s">
        <v>6319</v>
      </c>
      <c r="AJ127" s="80" t="s">
        <v>6670</v>
      </c>
      <c r="AK127" s="86" t="s">
        <v>6901</v>
      </c>
      <c r="AL127" s="80"/>
      <c r="AM127" s="82">
        <v>40404.760798611111</v>
      </c>
      <c r="AN127" s="80" t="s">
        <v>7570</v>
      </c>
      <c r="AO127" s="86" t="s">
        <v>7695</v>
      </c>
      <c r="AP127" s="80" t="s">
        <v>66</v>
      </c>
      <c r="AQ127" s="2"/>
      <c r="AR127" s="3"/>
      <c r="AS127" s="3"/>
      <c r="AT127" s="3"/>
      <c r="AU127" s="3"/>
    </row>
    <row r="128" spans="1:47">
      <c r="A128" s="66" t="s">
        <v>262</v>
      </c>
      <c r="B128" s="67"/>
      <c r="C128" s="67"/>
      <c r="D128" s="68"/>
      <c r="E128" s="70"/>
      <c r="F128" s="104" t="s">
        <v>7269</v>
      </c>
      <c r="G128" s="67"/>
      <c r="H128" s="71"/>
      <c r="I128" s="72"/>
      <c r="J128" s="72"/>
      <c r="K128" s="71" t="s">
        <v>8129</v>
      </c>
      <c r="L128" s="75"/>
      <c r="M128" s="76"/>
      <c r="N128" s="76"/>
      <c r="O128" s="77"/>
      <c r="P128" s="78"/>
      <c r="Q128" s="78"/>
      <c r="R128" s="88"/>
      <c r="S128" s="88"/>
      <c r="T128" s="88"/>
      <c r="U128" s="88"/>
      <c r="V128" s="52"/>
      <c r="W128" s="52"/>
      <c r="X128" s="52"/>
      <c r="Y128" s="52"/>
      <c r="Z128" s="51"/>
      <c r="AA128" s="73"/>
      <c r="AB128" s="73"/>
      <c r="AC128" s="74"/>
      <c r="AD128" s="80">
        <v>65</v>
      </c>
      <c r="AE128" s="80">
        <v>96</v>
      </c>
      <c r="AF128" s="80">
        <v>252</v>
      </c>
      <c r="AG128" s="80">
        <v>1</v>
      </c>
      <c r="AH128" s="80">
        <v>-14400</v>
      </c>
      <c r="AI128" s="80" t="s">
        <v>6320</v>
      </c>
      <c r="AJ128" s="80"/>
      <c r="AK128" s="86" t="s">
        <v>6902</v>
      </c>
      <c r="AL128" s="80" t="s">
        <v>7111</v>
      </c>
      <c r="AM128" s="82">
        <v>41228.205960648149</v>
      </c>
      <c r="AN128" s="80" t="s">
        <v>7570</v>
      </c>
      <c r="AO128" s="86" t="s">
        <v>7696</v>
      </c>
      <c r="AP128" s="80" t="s">
        <v>66</v>
      </c>
      <c r="AQ128" s="2"/>
      <c r="AR128" s="3"/>
      <c r="AS128" s="3"/>
      <c r="AT128" s="3"/>
      <c r="AU128" s="3"/>
    </row>
    <row r="129" spans="1:47">
      <c r="A129" s="66" t="s">
        <v>475</v>
      </c>
      <c r="B129" s="67"/>
      <c r="C129" s="67"/>
      <c r="D129" s="68"/>
      <c r="E129" s="70"/>
      <c r="F129" s="104" t="s">
        <v>7270</v>
      </c>
      <c r="G129" s="67"/>
      <c r="H129" s="71"/>
      <c r="I129" s="72"/>
      <c r="J129" s="72"/>
      <c r="K129" s="71" t="s">
        <v>8130</v>
      </c>
      <c r="L129" s="75"/>
      <c r="M129" s="76"/>
      <c r="N129" s="76"/>
      <c r="O129" s="77"/>
      <c r="P129" s="78"/>
      <c r="Q129" s="78"/>
      <c r="R129" s="88"/>
      <c r="S129" s="88"/>
      <c r="T129" s="88"/>
      <c r="U129" s="88"/>
      <c r="V129" s="52"/>
      <c r="W129" s="52"/>
      <c r="X129" s="52"/>
      <c r="Y129" s="52"/>
      <c r="Z129" s="51"/>
      <c r="AA129" s="73"/>
      <c r="AB129" s="73"/>
      <c r="AC129" s="74"/>
      <c r="AD129" s="80">
        <v>318</v>
      </c>
      <c r="AE129" s="80">
        <v>475</v>
      </c>
      <c r="AF129" s="80">
        <v>1614</v>
      </c>
      <c r="AG129" s="80">
        <v>0</v>
      </c>
      <c r="AH129" s="80"/>
      <c r="AI129" s="80" t="s">
        <v>6321</v>
      </c>
      <c r="AJ129" s="80"/>
      <c r="AK129" s="86" t="s">
        <v>6903</v>
      </c>
      <c r="AL129" s="80"/>
      <c r="AM129" s="82">
        <v>40500.862835648149</v>
      </c>
      <c r="AN129" s="80" t="s">
        <v>7570</v>
      </c>
      <c r="AO129" s="86" t="s">
        <v>7697</v>
      </c>
      <c r="AP129" s="80" t="s">
        <v>66</v>
      </c>
      <c r="AQ129" s="2"/>
      <c r="AR129" s="3"/>
      <c r="AS129" s="3"/>
      <c r="AT129" s="3"/>
      <c r="AU129" s="3"/>
    </row>
    <row r="130" spans="1:47">
      <c r="A130" s="66" t="s">
        <v>263</v>
      </c>
      <c r="B130" s="67"/>
      <c r="C130" s="67"/>
      <c r="D130" s="68"/>
      <c r="E130" s="70"/>
      <c r="F130" s="104" t="s">
        <v>7271</v>
      </c>
      <c r="G130" s="67"/>
      <c r="H130" s="71"/>
      <c r="I130" s="72"/>
      <c r="J130" s="72"/>
      <c r="K130" s="71" t="s">
        <v>8131</v>
      </c>
      <c r="L130" s="75"/>
      <c r="M130" s="76"/>
      <c r="N130" s="76"/>
      <c r="O130" s="77"/>
      <c r="P130" s="78"/>
      <c r="Q130" s="78"/>
      <c r="R130" s="88"/>
      <c r="S130" s="88"/>
      <c r="T130" s="88"/>
      <c r="U130" s="88"/>
      <c r="V130" s="52"/>
      <c r="W130" s="52"/>
      <c r="X130" s="52"/>
      <c r="Y130" s="52"/>
      <c r="Z130" s="51"/>
      <c r="AA130" s="73"/>
      <c r="AB130" s="73"/>
      <c r="AC130" s="74"/>
      <c r="AD130" s="80">
        <v>26</v>
      </c>
      <c r="AE130" s="80">
        <v>35</v>
      </c>
      <c r="AF130" s="80">
        <v>53</v>
      </c>
      <c r="AG130" s="80">
        <v>1</v>
      </c>
      <c r="AH130" s="80">
        <v>10800</v>
      </c>
      <c r="AI130" s="80" t="s">
        <v>6322</v>
      </c>
      <c r="AJ130" s="80"/>
      <c r="AK130" s="86" t="s">
        <v>6904</v>
      </c>
      <c r="AL130" s="80" t="s">
        <v>7128</v>
      </c>
      <c r="AM130" s="82">
        <v>41414.456180555557</v>
      </c>
      <c r="AN130" s="80" t="s">
        <v>7570</v>
      </c>
      <c r="AO130" s="86" t="s">
        <v>7698</v>
      </c>
      <c r="AP130" s="80" t="s">
        <v>66</v>
      </c>
      <c r="AQ130" s="2"/>
      <c r="AR130" s="3"/>
      <c r="AS130" s="3"/>
      <c r="AT130" s="3"/>
      <c r="AU130" s="3"/>
    </row>
    <row r="131" spans="1:47">
      <c r="A131" s="66" t="s">
        <v>531</v>
      </c>
      <c r="B131" s="67"/>
      <c r="C131" s="67"/>
      <c r="D131" s="68"/>
      <c r="E131" s="70"/>
      <c r="F131" s="104" t="s">
        <v>7272</v>
      </c>
      <c r="G131" s="67"/>
      <c r="H131" s="71"/>
      <c r="I131" s="72"/>
      <c r="J131" s="72"/>
      <c r="K131" s="71" t="s">
        <v>8132</v>
      </c>
      <c r="L131" s="75"/>
      <c r="M131" s="76"/>
      <c r="N131" s="76"/>
      <c r="O131" s="77"/>
      <c r="P131" s="78"/>
      <c r="Q131" s="78"/>
      <c r="R131" s="88"/>
      <c r="S131" s="88"/>
      <c r="T131" s="88"/>
      <c r="U131" s="88"/>
      <c r="V131" s="52"/>
      <c r="W131" s="52"/>
      <c r="X131" s="52"/>
      <c r="Y131" s="52"/>
      <c r="Z131" s="51"/>
      <c r="AA131" s="73"/>
      <c r="AB131" s="73"/>
      <c r="AC131" s="74"/>
      <c r="AD131" s="80">
        <v>1</v>
      </c>
      <c r="AE131" s="80">
        <v>343</v>
      </c>
      <c r="AF131" s="80">
        <v>39</v>
      </c>
      <c r="AG131" s="80">
        <v>0</v>
      </c>
      <c r="AH131" s="80">
        <v>-28800</v>
      </c>
      <c r="AI131" s="80"/>
      <c r="AJ131" s="80" t="s">
        <v>6671</v>
      </c>
      <c r="AK131" s="86" t="s">
        <v>6905</v>
      </c>
      <c r="AL131" s="80" t="s">
        <v>6761</v>
      </c>
      <c r="AM131" s="82">
        <v>40228.989259259259</v>
      </c>
      <c r="AN131" s="80" t="s">
        <v>7570</v>
      </c>
      <c r="AO131" s="86" t="s">
        <v>7699</v>
      </c>
      <c r="AP131" s="80" t="s">
        <v>65</v>
      </c>
      <c r="AQ131" s="2"/>
      <c r="AR131" s="3"/>
      <c r="AS131" s="3"/>
      <c r="AT131" s="3"/>
      <c r="AU131" s="3"/>
    </row>
    <row r="132" spans="1:47">
      <c r="A132" s="66" t="s">
        <v>443</v>
      </c>
      <c r="B132" s="67"/>
      <c r="C132" s="67"/>
      <c r="D132" s="68"/>
      <c r="E132" s="70"/>
      <c r="F132" s="104" t="s">
        <v>7273</v>
      </c>
      <c r="G132" s="67"/>
      <c r="H132" s="71"/>
      <c r="I132" s="72"/>
      <c r="J132" s="72"/>
      <c r="K132" s="71" t="s">
        <v>8133</v>
      </c>
      <c r="L132" s="75"/>
      <c r="M132" s="76"/>
      <c r="N132" s="76"/>
      <c r="O132" s="77"/>
      <c r="P132" s="78"/>
      <c r="Q132" s="78"/>
      <c r="R132" s="88"/>
      <c r="S132" s="88"/>
      <c r="T132" s="88"/>
      <c r="U132" s="88"/>
      <c r="V132" s="52"/>
      <c r="W132" s="52"/>
      <c r="X132" s="52"/>
      <c r="Y132" s="52"/>
      <c r="Z132" s="51"/>
      <c r="AA132" s="73"/>
      <c r="AB132" s="73"/>
      <c r="AC132" s="74"/>
      <c r="AD132" s="80">
        <v>94</v>
      </c>
      <c r="AE132" s="80">
        <v>618</v>
      </c>
      <c r="AF132" s="80">
        <v>837</v>
      </c>
      <c r="AG132" s="80">
        <v>1</v>
      </c>
      <c r="AH132" s="80">
        <v>-7200</v>
      </c>
      <c r="AI132" s="80" t="s">
        <v>6323</v>
      </c>
      <c r="AJ132" s="80"/>
      <c r="AK132" s="86" t="s">
        <v>6906</v>
      </c>
      <c r="AL132" s="80" t="s">
        <v>7129</v>
      </c>
      <c r="AM132" s="82">
        <v>40928.578067129631</v>
      </c>
      <c r="AN132" s="80" t="s">
        <v>7570</v>
      </c>
      <c r="AO132" s="86" t="s">
        <v>7700</v>
      </c>
      <c r="AP132" s="80" t="s">
        <v>66</v>
      </c>
      <c r="AQ132" s="2"/>
      <c r="AR132" s="3"/>
      <c r="AS132" s="3"/>
      <c r="AT132" s="3"/>
      <c r="AU132" s="3"/>
    </row>
    <row r="133" spans="1:47">
      <c r="A133" s="66" t="s">
        <v>388</v>
      </c>
      <c r="B133" s="67"/>
      <c r="C133" s="67"/>
      <c r="D133" s="68"/>
      <c r="E133" s="70"/>
      <c r="F133" s="104" t="s">
        <v>7274</v>
      </c>
      <c r="G133" s="67"/>
      <c r="H133" s="71"/>
      <c r="I133" s="72"/>
      <c r="J133" s="72"/>
      <c r="K133" s="71" t="s">
        <v>8134</v>
      </c>
      <c r="L133" s="75"/>
      <c r="M133" s="76"/>
      <c r="N133" s="76"/>
      <c r="O133" s="77"/>
      <c r="P133" s="78"/>
      <c r="Q133" s="78"/>
      <c r="R133" s="88"/>
      <c r="S133" s="88"/>
      <c r="T133" s="88"/>
      <c r="U133" s="88"/>
      <c r="V133" s="52"/>
      <c r="W133" s="52"/>
      <c r="X133" s="52"/>
      <c r="Y133" s="52"/>
      <c r="Z133" s="51"/>
      <c r="AA133" s="73"/>
      <c r="AB133" s="73"/>
      <c r="AC133" s="74"/>
      <c r="AD133" s="80">
        <v>206</v>
      </c>
      <c r="AE133" s="80">
        <v>875</v>
      </c>
      <c r="AF133" s="80">
        <v>8546</v>
      </c>
      <c r="AG133" s="80">
        <v>124</v>
      </c>
      <c r="AH133" s="80">
        <v>-10800</v>
      </c>
      <c r="AI133" s="80" t="s">
        <v>6324</v>
      </c>
      <c r="AJ133" s="80" t="s">
        <v>6672</v>
      </c>
      <c r="AK133" s="86" t="s">
        <v>6907</v>
      </c>
      <c r="AL133" s="80" t="s">
        <v>7130</v>
      </c>
      <c r="AM133" s="82">
        <v>40175.569780092592</v>
      </c>
      <c r="AN133" s="80" t="s">
        <v>7570</v>
      </c>
      <c r="AO133" s="86" t="s">
        <v>7701</v>
      </c>
      <c r="AP133" s="80" t="s">
        <v>66</v>
      </c>
      <c r="AQ133" s="2"/>
      <c r="AR133" s="3"/>
      <c r="AS133" s="3"/>
      <c r="AT133" s="3"/>
      <c r="AU133" s="3"/>
    </row>
    <row r="134" spans="1:47">
      <c r="A134" s="66" t="s">
        <v>264</v>
      </c>
      <c r="B134" s="67"/>
      <c r="C134" s="67"/>
      <c r="D134" s="68"/>
      <c r="E134" s="70"/>
      <c r="F134" s="104" t="s">
        <v>7275</v>
      </c>
      <c r="G134" s="67"/>
      <c r="H134" s="71"/>
      <c r="I134" s="72"/>
      <c r="J134" s="72"/>
      <c r="K134" s="71" t="s">
        <v>8135</v>
      </c>
      <c r="L134" s="75"/>
      <c r="M134" s="76"/>
      <c r="N134" s="76"/>
      <c r="O134" s="77"/>
      <c r="P134" s="78"/>
      <c r="Q134" s="78"/>
      <c r="R134" s="88"/>
      <c r="S134" s="88"/>
      <c r="T134" s="88"/>
      <c r="U134" s="88"/>
      <c r="V134" s="52"/>
      <c r="W134" s="52"/>
      <c r="X134" s="52"/>
      <c r="Y134" s="52"/>
      <c r="Z134" s="51"/>
      <c r="AA134" s="73"/>
      <c r="AB134" s="73"/>
      <c r="AC134" s="74"/>
      <c r="AD134" s="80">
        <v>484</v>
      </c>
      <c r="AE134" s="80">
        <v>401</v>
      </c>
      <c r="AF134" s="80">
        <v>1350</v>
      </c>
      <c r="AG134" s="80">
        <v>18</v>
      </c>
      <c r="AH134" s="80">
        <v>-14400</v>
      </c>
      <c r="AI134" s="80" t="s">
        <v>6325</v>
      </c>
      <c r="AJ134" s="80" t="s">
        <v>6673</v>
      </c>
      <c r="AK134" s="86" t="s">
        <v>6908</v>
      </c>
      <c r="AL134" s="80" t="s">
        <v>7111</v>
      </c>
      <c r="AM134" s="82">
        <v>40612.045706018522</v>
      </c>
      <c r="AN134" s="80" t="s">
        <v>7570</v>
      </c>
      <c r="AO134" s="86" t="s">
        <v>7702</v>
      </c>
      <c r="AP134" s="80" t="s">
        <v>66</v>
      </c>
      <c r="AQ134" s="2"/>
      <c r="AR134" s="3"/>
      <c r="AS134" s="3"/>
      <c r="AT134" s="3"/>
      <c r="AU134" s="3"/>
    </row>
    <row r="135" spans="1:47">
      <c r="A135" s="66" t="s">
        <v>532</v>
      </c>
      <c r="B135" s="67"/>
      <c r="C135" s="67"/>
      <c r="D135" s="68"/>
      <c r="E135" s="70"/>
      <c r="F135" s="104" t="s">
        <v>7276</v>
      </c>
      <c r="G135" s="67"/>
      <c r="H135" s="71"/>
      <c r="I135" s="72"/>
      <c r="J135" s="72"/>
      <c r="K135" s="71" t="s">
        <v>8136</v>
      </c>
      <c r="L135" s="75"/>
      <c r="M135" s="76"/>
      <c r="N135" s="76"/>
      <c r="O135" s="77"/>
      <c r="P135" s="78"/>
      <c r="Q135" s="78"/>
      <c r="R135" s="88"/>
      <c r="S135" s="88"/>
      <c r="T135" s="88"/>
      <c r="U135" s="88"/>
      <c r="V135" s="52"/>
      <c r="W135" s="52"/>
      <c r="X135" s="52"/>
      <c r="Y135" s="52"/>
      <c r="Z135" s="51"/>
      <c r="AA135" s="73"/>
      <c r="AB135" s="73"/>
      <c r="AC135" s="74"/>
      <c r="AD135" s="80">
        <v>0</v>
      </c>
      <c r="AE135" s="80">
        <v>2</v>
      </c>
      <c r="AF135" s="80">
        <v>0</v>
      </c>
      <c r="AG135" s="80">
        <v>0</v>
      </c>
      <c r="AH135" s="80"/>
      <c r="AI135" s="80"/>
      <c r="AJ135" s="80"/>
      <c r="AK135" s="80"/>
      <c r="AL135" s="80"/>
      <c r="AM135" s="82">
        <v>40617.566689814812</v>
      </c>
      <c r="AN135" s="80" t="s">
        <v>7570</v>
      </c>
      <c r="AO135" s="86" t="s">
        <v>7703</v>
      </c>
      <c r="AP135" s="80" t="s">
        <v>65</v>
      </c>
      <c r="AQ135" s="2"/>
      <c r="AR135" s="3"/>
      <c r="AS135" s="3"/>
      <c r="AT135" s="3"/>
      <c r="AU135" s="3"/>
    </row>
    <row r="136" spans="1:47">
      <c r="A136" s="66" t="s">
        <v>265</v>
      </c>
      <c r="B136" s="67"/>
      <c r="C136" s="67"/>
      <c r="D136" s="68"/>
      <c r="E136" s="70"/>
      <c r="F136" s="104" t="s">
        <v>7277</v>
      </c>
      <c r="G136" s="67"/>
      <c r="H136" s="71"/>
      <c r="I136" s="72"/>
      <c r="J136" s="72"/>
      <c r="K136" s="71" t="s">
        <v>8137</v>
      </c>
      <c r="L136" s="75"/>
      <c r="M136" s="76"/>
      <c r="N136" s="76"/>
      <c r="O136" s="77"/>
      <c r="P136" s="78"/>
      <c r="Q136" s="78"/>
      <c r="R136" s="88"/>
      <c r="S136" s="88"/>
      <c r="T136" s="88"/>
      <c r="U136" s="88"/>
      <c r="V136" s="52"/>
      <c r="W136" s="52"/>
      <c r="X136" s="52"/>
      <c r="Y136" s="52"/>
      <c r="Z136" s="51"/>
      <c r="AA136" s="73"/>
      <c r="AB136" s="73"/>
      <c r="AC136" s="74"/>
      <c r="AD136" s="80">
        <v>2001</v>
      </c>
      <c r="AE136" s="80">
        <v>1491</v>
      </c>
      <c r="AF136" s="80">
        <v>13829</v>
      </c>
      <c r="AG136" s="80">
        <v>160</v>
      </c>
      <c r="AH136" s="80">
        <v>-14400</v>
      </c>
      <c r="AI136" s="80" t="s">
        <v>6326</v>
      </c>
      <c r="AJ136" s="80" t="s">
        <v>6674</v>
      </c>
      <c r="AK136" s="86" t="s">
        <v>6909</v>
      </c>
      <c r="AL136" s="80" t="s">
        <v>7111</v>
      </c>
      <c r="AM136" s="82">
        <v>40010.497083333335</v>
      </c>
      <c r="AN136" s="80" t="s">
        <v>7570</v>
      </c>
      <c r="AO136" s="86" t="s">
        <v>7704</v>
      </c>
      <c r="AP136" s="80" t="s">
        <v>66</v>
      </c>
      <c r="AQ136" s="2"/>
      <c r="AR136" s="3"/>
      <c r="AS136" s="3"/>
      <c r="AT136" s="3"/>
      <c r="AU136" s="3"/>
    </row>
    <row r="137" spans="1:47">
      <c r="A137" s="66" t="s">
        <v>478</v>
      </c>
      <c r="B137" s="67"/>
      <c r="C137" s="67"/>
      <c r="D137" s="68"/>
      <c r="E137" s="70"/>
      <c r="F137" s="104" t="s">
        <v>7278</v>
      </c>
      <c r="G137" s="67"/>
      <c r="H137" s="71"/>
      <c r="I137" s="72"/>
      <c r="J137" s="72"/>
      <c r="K137" s="71" t="s">
        <v>8138</v>
      </c>
      <c r="L137" s="75"/>
      <c r="M137" s="76"/>
      <c r="N137" s="76"/>
      <c r="O137" s="77"/>
      <c r="P137" s="78"/>
      <c r="Q137" s="78"/>
      <c r="R137" s="88"/>
      <c r="S137" s="88"/>
      <c r="T137" s="88"/>
      <c r="U137" s="88"/>
      <c r="V137" s="52"/>
      <c r="W137" s="52"/>
      <c r="X137" s="52"/>
      <c r="Y137" s="52"/>
      <c r="Z137" s="51"/>
      <c r="AA137" s="73"/>
      <c r="AB137" s="73"/>
      <c r="AC137" s="74"/>
      <c r="AD137" s="80">
        <v>1417</v>
      </c>
      <c r="AE137" s="80">
        <v>968</v>
      </c>
      <c r="AF137" s="80">
        <v>2890</v>
      </c>
      <c r="AG137" s="80">
        <v>155</v>
      </c>
      <c r="AH137" s="80">
        <v>-14400</v>
      </c>
      <c r="AI137" s="80" t="s">
        <v>6327</v>
      </c>
      <c r="AJ137" s="80" t="s">
        <v>6675</v>
      </c>
      <c r="AK137" s="86" t="s">
        <v>6910</v>
      </c>
      <c r="AL137" s="80" t="s">
        <v>7111</v>
      </c>
      <c r="AM137" s="82">
        <v>40234.985636574071</v>
      </c>
      <c r="AN137" s="80" t="s">
        <v>7570</v>
      </c>
      <c r="AO137" s="86" t="s">
        <v>7705</v>
      </c>
      <c r="AP137" s="80" t="s">
        <v>66</v>
      </c>
      <c r="AQ137" s="2"/>
      <c r="AR137" s="3"/>
      <c r="AS137" s="3"/>
      <c r="AT137" s="3"/>
      <c r="AU137" s="3"/>
    </row>
    <row r="138" spans="1:47">
      <c r="A138" s="66" t="s">
        <v>480</v>
      </c>
      <c r="B138" s="67"/>
      <c r="C138" s="67"/>
      <c r="D138" s="68"/>
      <c r="E138" s="70"/>
      <c r="F138" s="104" t="s">
        <v>7279</v>
      </c>
      <c r="G138" s="67"/>
      <c r="H138" s="71"/>
      <c r="I138" s="72"/>
      <c r="J138" s="72"/>
      <c r="K138" s="71" t="s">
        <v>8139</v>
      </c>
      <c r="L138" s="75"/>
      <c r="M138" s="76"/>
      <c r="N138" s="76"/>
      <c r="O138" s="77"/>
      <c r="P138" s="78"/>
      <c r="Q138" s="78"/>
      <c r="R138" s="88"/>
      <c r="S138" s="88"/>
      <c r="T138" s="88"/>
      <c r="U138" s="88"/>
      <c r="V138" s="52"/>
      <c r="W138" s="52"/>
      <c r="X138" s="52"/>
      <c r="Y138" s="52"/>
      <c r="Z138" s="51"/>
      <c r="AA138" s="73"/>
      <c r="AB138" s="73"/>
      <c r="AC138" s="74"/>
      <c r="AD138" s="80">
        <v>3011</v>
      </c>
      <c r="AE138" s="80">
        <v>2769</v>
      </c>
      <c r="AF138" s="80">
        <v>3463</v>
      </c>
      <c r="AG138" s="80">
        <v>3</v>
      </c>
      <c r="AH138" s="80">
        <v>-14400</v>
      </c>
      <c r="AI138" s="80" t="s">
        <v>6328</v>
      </c>
      <c r="AJ138" s="80" t="s">
        <v>6676</v>
      </c>
      <c r="AK138" s="86" t="s">
        <v>6911</v>
      </c>
      <c r="AL138" s="80" t="s">
        <v>7111</v>
      </c>
      <c r="AM138" s="82">
        <v>39857.888356481482</v>
      </c>
      <c r="AN138" s="80" t="s">
        <v>7570</v>
      </c>
      <c r="AO138" s="86" t="s">
        <v>7706</v>
      </c>
      <c r="AP138" s="80" t="s">
        <v>66</v>
      </c>
      <c r="AQ138" s="2"/>
      <c r="AR138" s="3"/>
      <c r="AS138" s="3"/>
      <c r="AT138" s="3"/>
      <c r="AU138" s="3"/>
    </row>
    <row r="139" spans="1:47">
      <c r="A139" s="66" t="s">
        <v>479</v>
      </c>
      <c r="B139" s="67"/>
      <c r="C139" s="67"/>
      <c r="D139" s="68"/>
      <c r="E139" s="70"/>
      <c r="F139" s="104" t="s">
        <v>7280</v>
      </c>
      <c r="G139" s="67"/>
      <c r="H139" s="71"/>
      <c r="I139" s="72"/>
      <c r="J139" s="72"/>
      <c r="K139" s="71" t="s">
        <v>8140</v>
      </c>
      <c r="L139" s="75"/>
      <c r="M139" s="76"/>
      <c r="N139" s="76"/>
      <c r="O139" s="77"/>
      <c r="P139" s="78"/>
      <c r="Q139" s="78"/>
      <c r="R139" s="88"/>
      <c r="S139" s="88"/>
      <c r="T139" s="88"/>
      <c r="U139" s="88"/>
      <c r="V139" s="52"/>
      <c r="W139" s="52"/>
      <c r="X139" s="52"/>
      <c r="Y139" s="52"/>
      <c r="Z139" s="51"/>
      <c r="AA139" s="73"/>
      <c r="AB139" s="73"/>
      <c r="AC139" s="74"/>
      <c r="AD139" s="80">
        <v>108</v>
      </c>
      <c r="AE139" s="80">
        <v>35</v>
      </c>
      <c r="AF139" s="80">
        <v>97</v>
      </c>
      <c r="AG139" s="80">
        <v>1</v>
      </c>
      <c r="AH139" s="80">
        <v>-10800</v>
      </c>
      <c r="AI139" s="80" t="s">
        <v>6329</v>
      </c>
      <c r="AJ139" s="80" t="s">
        <v>6677</v>
      </c>
      <c r="AK139" s="86" t="s">
        <v>6912</v>
      </c>
      <c r="AL139" s="80" t="s">
        <v>7113</v>
      </c>
      <c r="AM139" s="82">
        <v>39983.601458333331</v>
      </c>
      <c r="AN139" s="80" t="s">
        <v>7570</v>
      </c>
      <c r="AO139" s="86" t="s">
        <v>7707</v>
      </c>
      <c r="AP139" s="80" t="s">
        <v>66</v>
      </c>
      <c r="AQ139" s="2"/>
      <c r="AR139" s="3"/>
      <c r="AS139" s="3"/>
      <c r="AT139" s="3"/>
      <c r="AU139" s="3"/>
    </row>
    <row r="140" spans="1:47">
      <c r="A140" s="66" t="s">
        <v>266</v>
      </c>
      <c r="B140" s="67"/>
      <c r="C140" s="67"/>
      <c r="D140" s="68"/>
      <c r="E140" s="70"/>
      <c r="F140" s="104" t="s">
        <v>7281</v>
      </c>
      <c r="G140" s="67"/>
      <c r="H140" s="71"/>
      <c r="I140" s="72"/>
      <c r="J140" s="72"/>
      <c r="K140" s="71" t="s">
        <v>8141</v>
      </c>
      <c r="L140" s="75"/>
      <c r="M140" s="76"/>
      <c r="N140" s="76"/>
      <c r="O140" s="77"/>
      <c r="P140" s="78"/>
      <c r="Q140" s="78"/>
      <c r="R140" s="88"/>
      <c r="S140" s="88"/>
      <c r="T140" s="88"/>
      <c r="U140" s="88"/>
      <c r="V140" s="52"/>
      <c r="W140" s="52"/>
      <c r="X140" s="52"/>
      <c r="Y140" s="52"/>
      <c r="Z140" s="51"/>
      <c r="AA140" s="73"/>
      <c r="AB140" s="73"/>
      <c r="AC140" s="74"/>
      <c r="AD140" s="80">
        <v>740</v>
      </c>
      <c r="AE140" s="80">
        <v>286</v>
      </c>
      <c r="AF140" s="80">
        <v>8161</v>
      </c>
      <c r="AG140" s="80">
        <v>921</v>
      </c>
      <c r="AH140" s="80">
        <v>-18000</v>
      </c>
      <c r="AI140" s="80" t="s">
        <v>6330</v>
      </c>
      <c r="AJ140" s="80" t="s">
        <v>6678</v>
      </c>
      <c r="AK140" s="86" t="s">
        <v>6913</v>
      </c>
      <c r="AL140" s="80" t="s">
        <v>7117</v>
      </c>
      <c r="AM140" s="82">
        <v>39590.935520833336</v>
      </c>
      <c r="AN140" s="80" t="s">
        <v>7570</v>
      </c>
      <c r="AO140" s="86" t="s">
        <v>7708</v>
      </c>
      <c r="AP140" s="80" t="s">
        <v>66</v>
      </c>
      <c r="AQ140" s="2"/>
      <c r="AR140" s="3"/>
      <c r="AS140" s="3"/>
      <c r="AT140" s="3"/>
      <c r="AU140" s="3"/>
    </row>
    <row r="141" spans="1:47">
      <c r="A141" s="66" t="s">
        <v>426</v>
      </c>
      <c r="B141" s="67"/>
      <c r="C141" s="67"/>
      <c r="D141" s="68"/>
      <c r="E141" s="70"/>
      <c r="F141" s="104" t="s">
        <v>7282</v>
      </c>
      <c r="G141" s="67"/>
      <c r="H141" s="71"/>
      <c r="I141" s="72"/>
      <c r="J141" s="72"/>
      <c r="K141" s="71" t="s">
        <v>8142</v>
      </c>
      <c r="L141" s="75"/>
      <c r="M141" s="76"/>
      <c r="N141" s="76"/>
      <c r="O141" s="77"/>
      <c r="P141" s="78"/>
      <c r="Q141" s="78"/>
      <c r="R141" s="88"/>
      <c r="S141" s="88"/>
      <c r="T141" s="88"/>
      <c r="U141" s="88"/>
      <c r="V141" s="52"/>
      <c r="W141" s="52"/>
      <c r="X141" s="52"/>
      <c r="Y141" s="52"/>
      <c r="Z141" s="51"/>
      <c r="AA141" s="73"/>
      <c r="AB141" s="73"/>
      <c r="AC141" s="74"/>
      <c r="AD141" s="80">
        <v>1223</v>
      </c>
      <c r="AE141" s="80">
        <v>1842</v>
      </c>
      <c r="AF141" s="80">
        <v>11112</v>
      </c>
      <c r="AG141" s="80">
        <v>17</v>
      </c>
      <c r="AH141" s="80">
        <v>-14400</v>
      </c>
      <c r="AI141" s="80" t="s">
        <v>6331</v>
      </c>
      <c r="AJ141" s="80" t="s">
        <v>6624</v>
      </c>
      <c r="AK141" s="86" t="s">
        <v>6914</v>
      </c>
      <c r="AL141" s="80" t="s">
        <v>7111</v>
      </c>
      <c r="AM141" s="82">
        <v>39871.652106481481</v>
      </c>
      <c r="AN141" s="80" t="s">
        <v>7570</v>
      </c>
      <c r="AO141" s="86" t="s">
        <v>7709</v>
      </c>
      <c r="AP141" s="80" t="s">
        <v>66</v>
      </c>
      <c r="AQ141" s="2"/>
      <c r="AR141" s="3"/>
      <c r="AS141" s="3"/>
      <c r="AT141" s="3"/>
      <c r="AU141" s="3"/>
    </row>
    <row r="142" spans="1:47">
      <c r="A142" s="66" t="s">
        <v>267</v>
      </c>
      <c r="B142" s="67"/>
      <c r="C142" s="67"/>
      <c r="D142" s="68"/>
      <c r="E142" s="70"/>
      <c r="F142" s="104" t="s">
        <v>7283</v>
      </c>
      <c r="G142" s="67"/>
      <c r="H142" s="71"/>
      <c r="I142" s="72"/>
      <c r="J142" s="72"/>
      <c r="K142" s="71" t="s">
        <v>8143</v>
      </c>
      <c r="L142" s="75"/>
      <c r="M142" s="76"/>
      <c r="N142" s="76"/>
      <c r="O142" s="77"/>
      <c r="P142" s="78"/>
      <c r="Q142" s="78"/>
      <c r="R142" s="88"/>
      <c r="S142" s="88"/>
      <c r="T142" s="88"/>
      <c r="U142" s="88"/>
      <c r="V142" s="52"/>
      <c r="W142" s="52"/>
      <c r="X142" s="52"/>
      <c r="Y142" s="52"/>
      <c r="Z142" s="51"/>
      <c r="AA142" s="73"/>
      <c r="AB142" s="73"/>
      <c r="AC142" s="74"/>
      <c r="AD142" s="80">
        <v>590</v>
      </c>
      <c r="AE142" s="80">
        <v>148</v>
      </c>
      <c r="AF142" s="80">
        <v>181</v>
      </c>
      <c r="AG142" s="80">
        <v>4</v>
      </c>
      <c r="AH142" s="80">
        <v>-10800</v>
      </c>
      <c r="AI142" s="80"/>
      <c r="AJ142" s="80" t="s">
        <v>6679</v>
      </c>
      <c r="AK142" s="86" t="s">
        <v>6915</v>
      </c>
      <c r="AL142" s="80" t="s">
        <v>7113</v>
      </c>
      <c r="AM142" s="82">
        <v>39989.804039351853</v>
      </c>
      <c r="AN142" s="80" t="s">
        <v>7570</v>
      </c>
      <c r="AO142" s="86" t="s">
        <v>7710</v>
      </c>
      <c r="AP142" s="80" t="s">
        <v>66</v>
      </c>
      <c r="AQ142" s="2"/>
      <c r="AR142" s="3"/>
      <c r="AS142" s="3"/>
      <c r="AT142" s="3"/>
      <c r="AU142" s="3"/>
    </row>
    <row r="143" spans="1:47">
      <c r="A143" s="66" t="s">
        <v>268</v>
      </c>
      <c r="B143" s="67"/>
      <c r="C143" s="67"/>
      <c r="D143" s="68"/>
      <c r="E143" s="70"/>
      <c r="F143" s="104" t="s">
        <v>7284</v>
      </c>
      <c r="G143" s="67"/>
      <c r="H143" s="71"/>
      <c r="I143" s="72"/>
      <c r="J143" s="72"/>
      <c r="K143" s="71" t="s">
        <v>8144</v>
      </c>
      <c r="L143" s="75"/>
      <c r="M143" s="76"/>
      <c r="N143" s="76"/>
      <c r="O143" s="77"/>
      <c r="P143" s="78"/>
      <c r="Q143" s="78"/>
      <c r="R143" s="88"/>
      <c r="S143" s="88"/>
      <c r="T143" s="88"/>
      <c r="U143" s="88"/>
      <c r="V143" s="52"/>
      <c r="W143" s="52"/>
      <c r="X143" s="52"/>
      <c r="Y143" s="52"/>
      <c r="Z143" s="51"/>
      <c r="AA143" s="73"/>
      <c r="AB143" s="73"/>
      <c r="AC143" s="74"/>
      <c r="AD143" s="80">
        <v>509</v>
      </c>
      <c r="AE143" s="80">
        <v>110</v>
      </c>
      <c r="AF143" s="80">
        <v>56</v>
      </c>
      <c r="AG143" s="80">
        <v>1</v>
      </c>
      <c r="AH143" s="80">
        <v>-10800</v>
      </c>
      <c r="AI143" s="80" t="s">
        <v>6332</v>
      </c>
      <c r="AJ143" s="80" t="s">
        <v>6624</v>
      </c>
      <c r="AK143" s="86" t="s">
        <v>6916</v>
      </c>
      <c r="AL143" s="80" t="s">
        <v>7113</v>
      </c>
      <c r="AM143" s="82">
        <v>41416.705092592594</v>
      </c>
      <c r="AN143" s="80" t="s">
        <v>7570</v>
      </c>
      <c r="AO143" s="86" t="s">
        <v>7711</v>
      </c>
      <c r="AP143" s="80" t="s">
        <v>66</v>
      </c>
      <c r="AQ143" s="2"/>
      <c r="AR143" s="3"/>
      <c r="AS143" s="3"/>
      <c r="AT143" s="3"/>
      <c r="AU143" s="3"/>
    </row>
    <row r="144" spans="1:47">
      <c r="A144" s="66" t="s">
        <v>269</v>
      </c>
      <c r="B144" s="67"/>
      <c r="C144" s="67"/>
      <c r="D144" s="68"/>
      <c r="E144" s="70"/>
      <c r="F144" s="104" t="s">
        <v>7285</v>
      </c>
      <c r="G144" s="67"/>
      <c r="H144" s="71"/>
      <c r="I144" s="72"/>
      <c r="J144" s="72"/>
      <c r="K144" s="71" t="s">
        <v>8145</v>
      </c>
      <c r="L144" s="75"/>
      <c r="M144" s="76"/>
      <c r="N144" s="76"/>
      <c r="O144" s="77"/>
      <c r="P144" s="78"/>
      <c r="Q144" s="78"/>
      <c r="R144" s="88"/>
      <c r="S144" s="88"/>
      <c r="T144" s="88"/>
      <c r="U144" s="88"/>
      <c r="V144" s="52"/>
      <c r="W144" s="52"/>
      <c r="X144" s="52"/>
      <c r="Y144" s="52"/>
      <c r="Z144" s="51"/>
      <c r="AA144" s="73"/>
      <c r="AB144" s="73"/>
      <c r="AC144" s="74"/>
      <c r="AD144" s="80">
        <v>342</v>
      </c>
      <c r="AE144" s="80">
        <v>165</v>
      </c>
      <c r="AF144" s="80">
        <v>3492</v>
      </c>
      <c r="AG144" s="80">
        <v>24</v>
      </c>
      <c r="AH144" s="80">
        <v>-25200</v>
      </c>
      <c r="AI144" s="80" t="s">
        <v>6333</v>
      </c>
      <c r="AJ144" s="80" t="s">
        <v>6644</v>
      </c>
      <c r="AK144" s="80"/>
      <c r="AL144" s="80" t="s">
        <v>7114</v>
      </c>
      <c r="AM144" s="82">
        <v>40510.263321759259</v>
      </c>
      <c r="AN144" s="80" t="s">
        <v>7570</v>
      </c>
      <c r="AO144" s="86" t="s">
        <v>7712</v>
      </c>
      <c r="AP144" s="80" t="s">
        <v>66</v>
      </c>
      <c r="AQ144" s="2"/>
      <c r="AR144" s="3"/>
      <c r="AS144" s="3"/>
      <c r="AT144" s="3"/>
      <c r="AU144" s="3"/>
    </row>
    <row r="145" spans="1:47">
      <c r="A145" s="66" t="s">
        <v>533</v>
      </c>
      <c r="B145" s="67"/>
      <c r="C145" s="67"/>
      <c r="D145" s="68"/>
      <c r="E145" s="70"/>
      <c r="F145" s="104" t="s">
        <v>7286</v>
      </c>
      <c r="G145" s="67"/>
      <c r="H145" s="71"/>
      <c r="I145" s="72"/>
      <c r="J145" s="72"/>
      <c r="K145" s="71" t="s">
        <v>8146</v>
      </c>
      <c r="L145" s="75"/>
      <c r="M145" s="76"/>
      <c r="N145" s="76"/>
      <c r="O145" s="77"/>
      <c r="P145" s="78"/>
      <c r="Q145" s="78"/>
      <c r="R145" s="88"/>
      <c r="S145" s="88"/>
      <c r="T145" s="88"/>
      <c r="U145" s="88"/>
      <c r="V145" s="52"/>
      <c r="W145" s="52"/>
      <c r="X145" s="52"/>
      <c r="Y145" s="52"/>
      <c r="Z145" s="51"/>
      <c r="AA145" s="73"/>
      <c r="AB145" s="73"/>
      <c r="AC145" s="74"/>
      <c r="AD145" s="80">
        <v>84</v>
      </c>
      <c r="AE145" s="80">
        <v>502912</v>
      </c>
      <c r="AF145" s="80">
        <v>14290</v>
      </c>
      <c r="AG145" s="80">
        <v>50</v>
      </c>
      <c r="AH145" s="80">
        <v>-25200</v>
      </c>
      <c r="AI145" s="80" t="s">
        <v>6334</v>
      </c>
      <c r="AJ145" s="80" t="s">
        <v>6680</v>
      </c>
      <c r="AK145" s="86" t="s">
        <v>6917</v>
      </c>
      <c r="AL145" s="80" t="s">
        <v>7114</v>
      </c>
      <c r="AM145" s="82">
        <v>39962.857372685183</v>
      </c>
      <c r="AN145" s="80" t="s">
        <v>7570</v>
      </c>
      <c r="AO145" s="86" t="s">
        <v>7713</v>
      </c>
      <c r="AP145" s="80" t="s">
        <v>65</v>
      </c>
      <c r="AQ145" s="2"/>
      <c r="AR145" s="3"/>
      <c r="AS145" s="3"/>
      <c r="AT145" s="3"/>
      <c r="AU145" s="3"/>
    </row>
    <row r="146" spans="1:47">
      <c r="A146" s="66" t="s">
        <v>270</v>
      </c>
      <c r="B146" s="67"/>
      <c r="C146" s="67"/>
      <c r="D146" s="68"/>
      <c r="E146" s="70"/>
      <c r="F146" s="104" t="s">
        <v>7287</v>
      </c>
      <c r="G146" s="67"/>
      <c r="H146" s="71"/>
      <c r="I146" s="72"/>
      <c r="J146" s="72"/>
      <c r="K146" s="71" t="s">
        <v>8147</v>
      </c>
      <c r="L146" s="75"/>
      <c r="M146" s="76"/>
      <c r="N146" s="76"/>
      <c r="O146" s="77"/>
      <c r="P146" s="78"/>
      <c r="Q146" s="78"/>
      <c r="R146" s="88"/>
      <c r="S146" s="88"/>
      <c r="T146" s="88"/>
      <c r="U146" s="88"/>
      <c r="V146" s="52"/>
      <c r="W146" s="52"/>
      <c r="X146" s="52"/>
      <c r="Y146" s="52"/>
      <c r="Z146" s="51"/>
      <c r="AA146" s="73"/>
      <c r="AB146" s="73"/>
      <c r="AC146" s="74"/>
      <c r="AD146" s="80">
        <v>51</v>
      </c>
      <c r="AE146" s="80">
        <v>18</v>
      </c>
      <c r="AF146" s="80">
        <v>53</v>
      </c>
      <c r="AG146" s="80">
        <v>10</v>
      </c>
      <c r="AH146" s="80">
        <v>-14400</v>
      </c>
      <c r="AI146" s="80"/>
      <c r="AJ146" s="80"/>
      <c r="AK146" s="80"/>
      <c r="AL146" s="80" t="s">
        <v>7111</v>
      </c>
      <c r="AM146" s="82">
        <v>40410.135000000002</v>
      </c>
      <c r="AN146" s="80" t="s">
        <v>7570</v>
      </c>
      <c r="AO146" s="86" t="s">
        <v>7714</v>
      </c>
      <c r="AP146" s="80" t="s">
        <v>66</v>
      </c>
      <c r="AQ146" s="2"/>
      <c r="AR146" s="3"/>
      <c r="AS146" s="3"/>
      <c r="AT146" s="3"/>
      <c r="AU146" s="3"/>
    </row>
    <row r="147" spans="1:47">
      <c r="A147" s="66" t="s">
        <v>271</v>
      </c>
      <c r="B147" s="67"/>
      <c r="C147" s="67"/>
      <c r="D147" s="68"/>
      <c r="E147" s="70"/>
      <c r="F147" s="104" t="s">
        <v>7288</v>
      </c>
      <c r="G147" s="67"/>
      <c r="H147" s="71"/>
      <c r="I147" s="72"/>
      <c r="J147" s="72"/>
      <c r="K147" s="71" t="s">
        <v>8148</v>
      </c>
      <c r="L147" s="75"/>
      <c r="M147" s="76"/>
      <c r="N147" s="76"/>
      <c r="O147" s="77"/>
      <c r="P147" s="78"/>
      <c r="Q147" s="78"/>
      <c r="R147" s="88"/>
      <c r="S147" s="88"/>
      <c r="T147" s="88"/>
      <c r="U147" s="88"/>
      <c r="V147" s="52"/>
      <c r="W147" s="52"/>
      <c r="X147" s="52"/>
      <c r="Y147" s="52"/>
      <c r="Z147" s="51"/>
      <c r="AA147" s="73"/>
      <c r="AB147" s="73"/>
      <c r="AC147" s="74"/>
      <c r="AD147" s="80">
        <v>1318</v>
      </c>
      <c r="AE147" s="80">
        <v>873</v>
      </c>
      <c r="AF147" s="80">
        <v>1896</v>
      </c>
      <c r="AG147" s="80">
        <v>36</v>
      </c>
      <c r="AH147" s="80">
        <v>-14400</v>
      </c>
      <c r="AI147" s="80" t="s">
        <v>6335</v>
      </c>
      <c r="AJ147" s="80" t="s">
        <v>6604</v>
      </c>
      <c r="AK147" s="86" t="s">
        <v>6918</v>
      </c>
      <c r="AL147" s="80" t="s">
        <v>7111</v>
      </c>
      <c r="AM147" s="82">
        <v>40777.75340277778</v>
      </c>
      <c r="AN147" s="80" t="s">
        <v>7570</v>
      </c>
      <c r="AO147" s="86" t="s">
        <v>7715</v>
      </c>
      <c r="AP147" s="80" t="s">
        <v>66</v>
      </c>
      <c r="AQ147" s="2"/>
      <c r="AR147" s="3"/>
      <c r="AS147" s="3"/>
      <c r="AT147" s="3"/>
      <c r="AU147" s="3"/>
    </row>
    <row r="148" spans="1:47">
      <c r="A148" s="66" t="s">
        <v>438</v>
      </c>
      <c r="B148" s="67"/>
      <c r="C148" s="67"/>
      <c r="D148" s="68"/>
      <c r="E148" s="70"/>
      <c r="F148" s="104" t="s">
        <v>7289</v>
      </c>
      <c r="G148" s="67"/>
      <c r="H148" s="71"/>
      <c r="I148" s="72"/>
      <c r="J148" s="72"/>
      <c r="K148" s="71" t="s">
        <v>8149</v>
      </c>
      <c r="L148" s="75"/>
      <c r="M148" s="76"/>
      <c r="N148" s="76"/>
      <c r="O148" s="77"/>
      <c r="P148" s="78"/>
      <c r="Q148" s="78"/>
      <c r="R148" s="88"/>
      <c r="S148" s="88"/>
      <c r="T148" s="88"/>
      <c r="U148" s="88"/>
      <c r="V148" s="52"/>
      <c r="W148" s="52"/>
      <c r="X148" s="52"/>
      <c r="Y148" s="52"/>
      <c r="Z148" s="51"/>
      <c r="AA148" s="73"/>
      <c r="AB148" s="73"/>
      <c r="AC148" s="74"/>
      <c r="AD148" s="80">
        <v>727</v>
      </c>
      <c r="AE148" s="80">
        <v>2716</v>
      </c>
      <c r="AF148" s="80">
        <v>2129</v>
      </c>
      <c r="AG148" s="80">
        <v>11</v>
      </c>
      <c r="AH148" s="80">
        <v>-14400</v>
      </c>
      <c r="AI148" s="80" t="s">
        <v>6336</v>
      </c>
      <c r="AJ148" s="80" t="s">
        <v>6681</v>
      </c>
      <c r="AK148" s="86" t="s">
        <v>6919</v>
      </c>
      <c r="AL148" s="80" t="s">
        <v>7111</v>
      </c>
      <c r="AM148" s="82">
        <v>39930.780243055553</v>
      </c>
      <c r="AN148" s="80" t="s">
        <v>7570</v>
      </c>
      <c r="AO148" s="86" t="s">
        <v>7716</v>
      </c>
      <c r="AP148" s="80" t="s">
        <v>66</v>
      </c>
      <c r="AQ148" s="2"/>
      <c r="AR148" s="3"/>
      <c r="AS148" s="3"/>
      <c r="AT148" s="3"/>
      <c r="AU148" s="3"/>
    </row>
    <row r="149" spans="1:47">
      <c r="A149" s="66" t="s">
        <v>272</v>
      </c>
      <c r="B149" s="67"/>
      <c r="C149" s="67"/>
      <c r="D149" s="68"/>
      <c r="E149" s="70"/>
      <c r="F149" s="104" t="s">
        <v>7290</v>
      </c>
      <c r="G149" s="67"/>
      <c r="H149" s="71"/>
      <c r="I149" s="72"/>
      <c r="J149" s="72"/>
      <c r="K149" s="71" t="s">
        <v>8150</v>
      </c>
      <c r="L149" s="75"/>
      <c r="M149" s="76"/>
      <c r="N149" s="76"/>
      <c r="O149" s="77"/>
      <c r="P149" s="78"/>
      <c r="Q149" s="78"/>
      <c r="R149" s="88"/>
      <c r="S149" s="88"/>
      <c r="T149" s="88"/>
      <c r="U149" s="88"/>
      <c r="V149" s="52"/>
      <c r="W149" s="52"/>
      <c r="X149" s="52"/>
      <c r="Y149" s="52"/>
      <c r="Z149" s="51"/>
      <c r="AA149" s="73"/>
      <c r="AB149" s="73"/>
      <c r="AC149" s="74"/>
      <c r="AD149" s="80">
        <v>488</v>
      </c>
      <c r="AE149" s="80">
        <v>327</v>
      </c>
      <c r="AF149" s="80">
        <v>7484</v>
      </c>
      <c r="AG149" s="80">
        <v>660</v>
      </c>
      <c r="AH149" s="80">
        <v>-18000</v>
      </c>
      <c r="AI149" s="80" t="s">
        <v>6337</v>
      </c>
      <c r="AJ149" s="80" t="s">
        <v>6682</v>
      </c>
      <c r="AK149" s="86" t="s">
        <v>6920</v>
      </c>
      <c r="AL149" s="80" t="s">
        <v>7117</v>
      </c>
      <c r="AM149" s="82">
        <v>40505.875034722223</v>
      </c>
      <c r="AN149" s="80" t="s">
        <v>7570</v>
      </c>
      <c r="AO149" s="86" t="s">
        <v>7717</v>
      </c>
      <c r="AP149" s="80" t="s">
        <v>66</v>
      </c>
      <c r="AQ149" s="2"/>
      <c r="AR149" s="3"/>
      <c r="AS149" s="3"/>
      <c r="AT149" s="3"/>
      <c r="AU149" s="3"/>
    </row>
    <row r="150" spans="1:47">
      <c r="A150" s="66" t="s">
        <v>451</v>
      </c>
      <c r="B150" s="67"/>
      <c r="C150" s="67"/>
      <c r="D150" s="68"/>
      <c r="E150" s="70"/>
      <c r="F150" s="104" t="s">
        <v>7291</v>
      </c>
      <c r="G150" s="67"/>
      <c r="H150" s="71"/>
      <c r="I150" s="72"/>
      <c r="J150" s="72"/>
      <c r="K150" s="71" t="s">
        <v>8151</v>
      </c>
      <c r="L150" s="75"/>
      <c r="M150" s="76"/>
      <c r="N150" s="76"/>
      <c r="O150" s="77"/>
      <c r="P150" s="78"/>
      <c r="Q150" s="78"/>
      <c r="R150" s="88"/>
      <c r="S150" s="88"/>
      <c r="T150" s="88"/>
      <c r="U150" s="88"/>
      <c r="V150" s="52"/>
      <c r="W150" s="52"/>
      <c r="X150" s="52"/>
      <c r="Y150" s="52"/>
      <c r="Z150" s="51"/>
      <c r="AA150" s="73"/>
      <c r="AB150" s="73"/>
      <c r="AC150" s="74"/>
      <c r="AD150" s="80">
        <v>1986</v>
      </c>
      <c r="AE150" s="80">
        <v>1539</v>
      </c>
      <c r="AF150" s="80">
        <v>1000</v>
      </c>
      <c r="AG150" s="80">
        <v>12</v>
      </c>
      <c r="AH150" s="80">
        <v>-14400</v>
      </c>
      <c r="AI150" s="80" t="s">
        <v>6338</v>
      </c>
      <c r="AJ150" s="80" t="s">
        <v>6624</v>
      </c>
      <c r="AK150" s="86" t="s">
        <v>6921</v>
      </c>
      <c r="AL150" s="80" t="s">
        <v>7111</v>
      </c>
      <c r="AM150" s="82">
        <v>40105.780011574076</v>
      </c>
      <c r="AN150" s="80" t="s">
        <v>7570</v>
      </c>
      <c r="AO150" s="86" t="s">
        <v>7718</v>
      </c>
      <c r="AP150" s="80" t="s">
        <v>66</v>
      </c>
      <c r="AQ150" s="2"/>
      <c r="AR150" s="3"/>
      <c r="AS150" s="3"/>
      <c r="AT150" s="3"/>
      <c r="AU150" s="3"/>
    </row>
    <row r="151" spans="1:47">
      <c r="A151" s="66" t="s">
        <v>273</v>
      </c>
      <c r="B151" s="67"/>
      <c r="C151" s="67"/>
      <c r="D151" s="68"/>
      <c r="E151" s="70"/>
      <c r="F151" s="104" t="s">
        <v>7292</v>
      </c>
      <c r="G151" s="67"/>
      <c r="H151" s="71"/>
      <c r="I151" s="72"/>
      <c r="J151" s="72"/>
      <c r="K151" s="71" t="s">
        <v>8152</v>
      </c>
      <c r="L151" s="75"/>
      <c r="M151" s="76"/>
      <c r="N151" s="76"/>
      <c r="O151" s="77"/>
      <c r="P151" s="78"/>
      <c r="Q151" s="78"/>
      <c r="R151" s="88"/>
      <c r="S151" s="88"/>
      <c r="T151" s="88"/>
      <c r="U151" s="88"/>
      <c r="V151" s="52"/>
      <c r="W151" s="52"/>
      <c r="X151" s="52"/>
      <c r="Y151" s="52"/>
      <c r="Z151" s="51"/>
      <c r="AA151" s="73"/>
      <c r="AB151" s="73"/>
      <c r="AC151" s="74"/>
      <c r="AD151" s="80">
        <v>444</v>
      </c>
      <c r="AE151" s="80">
        <v>120</v>
      </c>
      <c r="AF151" s="80">
        <v>262</v>
      </c>
      <c r="AG151" s="80">
        <v>18</v>
      </c>
      <c r="AH151" s="80"/>
      <c r="AI151" s="80" t="s">
        <v>6339</v>
      </c>
      <c r="AJ151" s="80"/>
      <c r="AK151" s="80"/>
      <c r="AL151" s="80"/>
      <c r="AM151" s="82">
        <v>41114.125821759262</v>
      </c>
      <c r="AN151" s="80" t="s">
        <v>7570</v>
      </c>
      <c r="AO151" s="86" t="s">
        <v>7719</v>
      </c>
      <c r="AP151" s="80" t="s">
        <v>66</v>
      </c>
      <c r="AQ151" s="2"/>
      <c r="AR151" s="3"/>
      <c r="AS151" s="3"/>
      <c r="AT151" s="3"/>
      <c r="AU151" s="3"/>
    </row>
    <row r="152" spans="1:47">
      <c r="A152" s="66" t="s">
        <v>534</v>
      </c>
      <c r="B152" s="67"/>
      <c r="C152" s="67"/>
      <c r="D152" s="68"/>
      <c r="E152" s="70"/>
      <c r="F152" s="104" t="s">
        <v>7293</v>
      </c>
      <c r="G152" s="67"/>
      <c r="H152" s="71"/>
      <c r="I152" s="72"/>
      <c r="J152" s="72"/>
      <c r="K152" s="71" t="s">
        <v>8153</v>
      </c>
      <c r="L152" s="75"/>
      <c r="M152" s="76"/>
      <c r="N152" s="76"/>
      <c r="O152" s="77"/>
      <c r="P152" s="78"/>
      <c r="Q152" s="78"/>
      <c r="R152" s="88"/>
      <c r="S152" s="88"/>
      <c r="T152" s="88"/>
      <c r="U152" s="88"/>
      <c r="V152" s="52"/>
      <c r="W152" s="52"/>
      <c r="X152" s="52"/>
      <c r="Y152" s="52"/>
      <c r="Z152" s="51"/>
      <c r="AA152" s="73"/>
      <c r="AB152" s="73"/>
      <c r="AC152" s="74"/>
      <c r="AD152" s="80">
        <v>1326</v>
      </c>
      <c r="AE152" s="80">
        <v>4619</v>
      </c>
      <c r="AF152" s="80">
        <v>2970</v>
      </c>
      <c r="AG152" s="80">
        <v>42</v>
      </c>
      <c r="AH152" s="80">
        <v>-14400</v>
      </c>
      <c r="AI152" s="80" t="s">
        <v>6340</v>
      </c>
      <c r="AJ152" s="80" t="s">
        <v>6683</v>
      </c>
      <c r="AK152" s="86" t="s">
        <v>6922</v>
      </c>
      <c r="AL152" s="80" t="s">
        <v>7111</v>
      </c>
      <c r="AM152" s="82">
        <v>39787.752002314817</v>
      </c>
      <c r="AN152" s="80" t="s">
        <v>7570</v>
      </c>
      <c r="AO152" s="86" t="s">
        <v>7720</v>
      </c>
      <c r="AP152" s="80" t="s">
        <v>65</v>
      </c>
      <c r="AQ152" s="2"/>
      <c r="AR152" s="3"/>
      <c r="AS152" s="3"/>
      <c r="AT152" s="3"/>
      <c r="AU152" s="3"/>
    </row>
    <row r="153" spans="1:47">
      <c r="A153" s="66" t="s">
        <v>274</v>
      </c>
      <c r="B153" s="67"/>
      <c r="C153" s="67"/>
      <c r="D153" s="68"/>
      <c r="E153" s="70"/>
      <c r="F153" s="104" t="s">
        <v>7294</v>
      </c>
      <c r="G153" s="67"/>
      <c r="H153" s="71"/>
      <c r="I153" s="72"/>
      <c r="J153" s="72"/>
      <c r="K153" s="71" t="s">
        <v>8154</v>
      </c>
      <c r="L153" s="75"/>
      <c r="M153" s="76"/>
      <c r="N153" s="76"/>
      <c r="O153" s="77"/>
      <c r="P153" s="78"/>
      <c r="Q153" s="78"/>
      <c r="R153" s="88"/>
      <c r="S153" s="88"/>
      <c r="T153" s="88"/>
      <c r="U153" s="88"/>
      <c r="V153" s="52"/>
      <c r="W153" s="52"/>
      <c r="X153" s="52"/>
      <c r="Y153" s="52"/>
      <c r="Z153" s="51"/>
      <c r="AA153" s="73"/>
      <c r="AB153" s="73"/>
      <c r="AC153" s="74"/>
      <c r="AD153" s="80">
        <v>3103</v>
      </c>
      <c r="AE153" s="80">
        <v>4789</v>
      </c>
      <c r="AF153" s="80">
        <v>7266</v>
      </c>
      <c r="AG153" s="80">
        <v>162</v>
      </c>
      <c r="AH153" s="80">
        <v>-18000</v>
      </c>
      <c r="AI153" s="80" t="s">
        <v>6341</v>
      </c>
      <c r="AJ153" s="80" t="s">
        <v>6684</v>
      </c>
      <c r="AK153" s="86" t="s">
        <v>6923</v>
      </c>
      <c r="AL153" s="80" t="s">
        <v>7116</v>
      </c>
      <c r="AM153" s="82">
        <v>39920.637175925927</v>
      </c>
      <c r="AN153" s="80" t="s">
        <v>7570</v>
      </c>
      <c r="AO153" s="86" t="s">
        <v>7721</v>
      </c>
      <c r="AP153" s="80" t="s">
        <v>66</v>
      </c>
      <c r="AQ153" s="2"/>
      <c r="AR153" s="3"/>
      <c r="AS153" s="3"/>
      <c r="AT153" s="3"/>
      <c r="AU153" s="3"/>
    </row>
    <row r="154" spans="1:47">
      <c r="A154" s="66" t="s">
        <v>275</v>
      </c>
      <c r="B154" s="67"/>
      <c r="C154" s="67"/>
      <c r="D154" s="68"/>
      <c r="E154" s="70"/>
      <c r="F154" s="104" t="s">
        <v>7295</v>
      </c>
      <c r="G154" s="67"/>
      <c r="H154" s="71"/>
      <c r="I154" s="72"/>
      <c r="J154" s="72"/>
      <c r="K154" s="71" t="s">
        <v>8155</v>
      </c>
      <c r="L154" s="75"/>
      <c r="M154" s="76"/>
      <c r="N154" s="76"/>
      <c r="O154" s="77"/>
      <c r="P154" s="78"/>
      <c r="Q154" s="78"/>
      <c r="R154" s="88"/>
      <c r="S154" s="88"/>
      <c r="T154" s="88"/>
      <c r="U154" s="88"/>
      <c r="V154" s="52"/>
      <c r="W154" s="52"/>
      <c r="X154" s="52"/>
      <c r="Y154" s="52"/>
      <c r="Z154" s="51"/>
      <c r="AA154" s="73"/>
      <c r="AB154" s="73"/>
      <c r="AC154" s="74"/>
      <c r="AD154" s="80">
        <v>30</v>
      </c>
      <c r="AE154" s="80">
        <v>8</v>
      </c>
      <c r="AF154" s="80">
        <v>60</v>
      </c>
      <c r="AG154" s="80">
        <v>0</v>
      </c>
      <c r="AH154" s="80"/>
      <c r="AI154" s="80"/>
      <c r="AJ154" s="80"/>
      <c r="AK154" s="80"/>
      <c r="AL154" s="80"/>
      <c r="AM154" s="82">
        <v>41182.490185185183</v>
      </c>
      <c r="AN154" s="80" t="s">
        <v>7570</v>
      </c>
      <c r="AO154" s="86" t="s">
        <v>7722</v>
      </c>
      <c r="AP154" s="80" t="s">
        <v>66</v>
      </c>
      <c r="AQ154" s="2"/>
      <c r="AR154" s="3"/>
      <c r="AS154" s="3"/>
      <c r="AT154" s="3"/>
      <c r="AU154" s="3"/>
    </row>
    <row r="155" spans="1:47">
      <c r="A155" s="66" t="s">
        <v>436</v>
      </c>
      <c r="B155" s="67"/>
      <c r="C155" s="67"/>
      <c r="D155" s="68"/>
      <c r="E155" s="70"/>
      <c r="F155" s="104" t="s">
        <v>7296</v>
      </c>
      <c r="G155" s="67"/>
      <c r="H155" s="71"/>
      <c r="I155" s="72"/>
      <c r="J155" s="72"/>
      <c r="K155" s="71" t="s">
        <v>8156</v>
      </c>
      <c r="L155" s="75"/>
      <c r="M155" s="76"/>
      <c r="N155" s="76"/>
      <c r="O155" s="77"/>
      <c r="P155" s="78"/>
      <c r="Q155" s="78"/>
      <c r="R155" s="88"/>
      <c r="S155" s="88"/>
      <c r="T155" s="88"/>
      <c r="U155" s="88"/>
      <c r="V155" s="52"/>
      <c r="W155" s="52"/>
      <c r="X155" s="52"/>
      <c r="Y155" s="52"/>
      <c r="Z155" s="51"/>
      <c r="AA155" s="73"/>
      <c r="AB155" s="73"/>
      <c r="AC155" s="74"/>
      <c r="AD155" s="80">
        <v>142</v>
      </c>
      <c r="AE155" s="80">
        <v>111</v>
      </c>
      <c r="AF155" s="80">
        <v>655</v>
      </c>
      <c r="AG155" s="80">
        <v>143</v>
      </c>
      <c r="AH155" s="80">
        <v>-25200</v>
      </c>
      <c r="AI155" s="80" t="s">
        <v>6342</v>
      </c>
      <c r="AJ155" s="80"/>
      <c r="AK155" s="86" t="s">
        <v>6924</v>
      </c>
      <c r="AL155" s="80" t="s">
        <v>7114</v>
      </c>
      <c r="AM155" s="82">
        <v>41338.242164351854</v>
      </c>
      <c r="AN155" s="80" t="s">
        <v>7570</v>
      </c>
      <c r="AO155" s="86" t="s">
        <v>7723</v>
      </c>
      <c r="AP155" s="80" t="s">
        <v>66</v>
      </c>
      <c r="AQ155" s="2"/>
      <c r="AR155" s="3"/>
      <c r="AS155" s="3"/>
      <c r="AT155" s="3"/>
      <c r="AU155" s="3"/>
    </row>
    <row r="156" spans="1:47">
      <c r="A156" s="66" t="s">
        <v>276</v>
      </c>
      <c r="B156" s="67"/>
      <c r="C156" s="67"/>
      <c r="D156" s="68"/>
      <c r="E156" s="70"/>
      <c r="F156" s="104" t="s">
        <v>7297</v>
      </c>
      <c r="G156" s="67"/>
      <c r="H156" s="71"/>
      <c r="I156" s="72"/>
      <c r="J156" s="72"/>
      <c r="K156" s="71" t="s">
        <v>8157</v>
      </c>
      <c r="L156" s="75"/>
      <c r="M156" s="76"/>
      <c r="N156" s="76"/>
      <c r="O156" s="77"/>
      <c r="P156" s="78"/>
      <c r="Q156" s="78"/>
      <c r="R156" s="88"/>
      <c r="S156" s="88"/>
      <c r="T156" s="88"/>
      <c r="U156" s="88"/>
      <c r="V156" s="52"/>
      <c r="W156" s="52"/>
      <c r="X156" s="52"/>
      <c r="Y156" s="52"/>
      <c r="Z156" s="51"/>
      <c r="AA156" s="73"/>
      <c r="AB156" s="73"/>
      <c r="AC156" s="74"/>
      <c r="AD156" s="80">
        <v>952</v>
      </c>
      <c r="AE156" s="80">
        <v>1050</v>
      </c>
      <c r="AF156" s="80">
        <v>2444</v>
      </c>
      <c r="AG156" s="80">
        <v>14</v>
      </c>
      <c r="AH156" s="80">
        <v>-21600</v>
      </c>
      <c r="AI156" s="80" t="s">
        <v>6343</v>
      </c>
      <c r="AJ156" s="80" t="s">
        <v>6685</v>
      </c>
      <c r="AK156" s="86" t="s">
        <v>6925</v>
      </c>
      <c r="AL156" s="80" t="s">
        <v>7112</v>
      </c>
      <c r="AM156" s="82">
        <v>40620.900995370372</v>
      </c>
      <c r="AN156" s="80" t="s">
        <v>7570</v>
      </c>
      <c r="AO156" s="86" t="s">
        <v>7724</v>
      </c>
      <c r="AP156" s="80" t="s">
        <v>66</v>
      </c>
      <c r="AQ156" s="2"/>
      <c r="AR156" s="3"/>
      <c r="AS156" s="3"/>
      <c r="AT156" s="3"/>
      <c r="AU156" s="3"/>
    </row>
    <row r="157" spans="1:47">
      <c r="A157" s="66" t="s">
        <v>535</v>
      </c>
      <c r="B157" s="67"/>
      <c r="C157" s="67"/>
      <c r="D157" s="68"/>
      <c r="E157" s="70"/>
      <c r="F157" s="104" t="s">
        <v>7298</v>
      </c>
      <c r="G157" s="67"/>
      <c r="H157" s="71"/>
      <c r="I157" s="72"/>
      <c r="J157" s="72"/>
      <c r="K157" s="71" t="s">
        <v>8158</v>
      </c>
      <c r="L157" s="75"/>
      <c r="M157" s="76"/>
      <c r="N157" s="76"/>
      <c r="O157" s="77"/>
      <c r="P157" s="78"/>
      <c r="Q157" s="78"/>
      <c r="R157" s="88"/>
      <c r="S157" s="88"/>
      <c r="T157" s="88"/>
      <c r="U157" s="88"/>
      <c r="V157" s="52"/>
      <c r="W157" s="52"/>
      <c r="X157" s="52"/>
      <c r="Y157" s="52"/>
      <c r="Z157" s="51"/>
      <c r="AA157" s="73"/>
      <c r="AB157" s="73"/>
      <c r="AC157" s="74"/>
      <c r="AD157" s="80">
        <v>359</v>
      </c>
      <c r="AE157" s="80">
        <v>585</v>
      </c>
      <c r="AF157" s="80">
        <v>339</v>
      </c>
      <c r="AG157" s="80">
        <v>3</v>
      </c>
      <c r="AH157" s="80">
        <v>-18000</v>
      </c>
      <c r="AI157" s="80" t="s">
        <v>6344</v>
      </c>
      <c r="AJ157" s="80" t="s">
        <v>6686</v>
      </c>
      <c r="AK157" s="86" t="s">
        <v>6926</v>
      </c>
      <c r="AL157" s="80" t="s">
        <v>7117</v>
      </c>
      <c r="AM157" s="82">
        <v>39805.123333333337</v>
      </c>
      <c r="AN157" s="80" t="s">
        <v>7570</v>
      </c>
      <c r="AO157" s="86" t="s">
        <v>7725</v>
      </c>
      <c r="AP157" s="80" t="s">
        <v>65</v>
      </c>
      <c r="AQ157" s="2"/>
      <c r="AR157" s="3"/>
      <c r="AS157" s="3"/>
      <c r="AT157" s="3"/>
      <c r="AU157" s="3"/>
    </row>
    <row r="158" spans="1:47">
      <c r="A158" s="66" t="s">
        <v>277</v>
      </c>
      <c r="B158" s="67"/>
      <c r="C158" s="67"/>
      <c r="D158" s="68"/>
      <c r="E158" s="70"/>
      <c r="F158" s="104" t="s">
        <v>7299</v>
      </c>
      <c r="G158" s="67"/>
      <c r="H158" s="71"/>
      <c r="I158" s="72"/>
      <c r="J158" s="72"/>
      <c r="K158" s="71" t="s">
        <v>8159</v>
      </c>
      <c r="L158" s="75"/>
      <c r="M158" s="76"/>
      <c r="N158" s="76"/>
      <c r="O158" s="77"/>
      <c r="P158" s="78"/>
      <c r="Q158" s="78"/>
      <c r="R158" s="88"/>
      <c r="S158" s="88"/>
      <c r="T158" s="88"/>
      <c r="U158" s="88"/>
      <c r="V158" s="52"/>
      <c r="W158" s="52"/>
      <c r="X158" s="52"/>
      <c r="Y158" s="52"/>
      <c r="Z158" s="51"/>
      <c r="AA158" s="73"/>
      <c r="AB158" s="73"/>
      <c r="AC158" s="74"/>
      <c r="AD158" s="80">
        <v>101</v>
      </c>
      <c r="AE158" s="80">
        <v>18</v>
      </c>
      <c r="AF158" s="80">
        <v>6</v>
      </c>
      <c r="AG158" s="80">
        <v>0</v>
      </c>
      <c r="AH158" s="80"/>
      <c r="AI158" s="80"/>
      <c r="AJ158" s="80"/>
      <c r="AK158" s="80"/>
      <c r="AL158" s="80"/>
      <c r="AM158" s="82">
        <v>41205.593495370369</v>
      </c>
      <c r="AN158" s="80" t="s">
        <v>7570</v>
      </c>
      <c r="AO158" s="86" t="s">
        <v>7726</v>
      </c>
      <c r="AP158" s="80" t="s">
        <v>66</v>
      </c>
      <c r="AQ158" s="2"/>
      <c r="AR158" s="3"/>
      <c r="AS158" s="3"/>
      <c r="AT158" s="3"/>
      <c r="AU158" s="3"/>
    </row>
    <row r="159" spans="1:47">
      <c r="A159" s="66" t="s">
        <v>439</v>
      </c>
      <c r="B159" s="67"/>
      <c r="C159" s="67"/>
      <c r="D159" s="68"/>
      <c r="E159" s="70"/>
      <c r="F159" s="104" t="s">
        <v>7300</v>
      </c>
      <c r="G159" s="67"/>
      <c r="H159" s="71"/>
      <c r="I159" s="72"/>
      <c r="J159" s="72"/>
      <c r="K159" s="71" t="s">
        <v>8160</v>
      </c>
      <c r="L159" s="75"/>
      <c r="M159" s="76"/>
      <c r="N159" s="76"/>
      <c r="O159" s="77"/>
      <c r="P159" s="78"/>
      <c r="Q159" s="78"/>
      <c r="R159" s="88"/>
      <c r="S159" s="88"/>
      <c r="T159" s="88"/>
      <c r="U159" s="88"/>
      <c r="V159" s="52"/>
      <c r="W159" s="52"/>
      <c r="X159" s="52"/>
      <c r="Y159" s="52"/>
      <c r="Z159" s="51"/>
      <c r="AA159" s="73"/>
      <c r="AB159" s="73"/>
      <c r="AC159" s="74"/>
      <c r="AD159" s="80">
        <v>195</v>
      </c>
      <c r="AE159" s="80">
        <v>54</v>
      </c>
      <c r="AF159" s="80">
        <v>162</v>
      </c>
      <c r="AG159" s="80">
        <v>1</v>
      </c>
      <c r="AH159" s="80">
        <v>-14400</v>
      </c>
      <c r="AI159" s="80" t="s">
        <v>6345</v>
      </c>
      <c r="AJ159" s="80" t="s">
        <v>6687</v>
      </c>
      <c r="AK159" s="80"/>
      <c r="AL159" s="80" t="s">
        <v>7111</v>
      </c>
      <c r="AM159" s="82">
        <v>39804.905601851853</v>
      </c>
      <c r="AN159" s="80" t="s">
        <v>7570</v>
      </c>
      <c r="AO159" s="86" t="s">
        <v>7727</v>
      </c>
      <c r="AP159" s="80" t="s">
        <v>66</v>
      </c>
      <c r="AQ159" s="2"/>
      <c r="AR159" s="3"/>
      <c r="AS159" s="3"/>
      <c r="AT159" s="3"/>
      <c r="AU159" s="3"/>
    </row>
    <row r="160" spans="1:47">
      <c r="A160" s="66" t="s">
        <v>278</v>
      </c>
      <c r="B160" s="67"/>
      <c r="C160" s="67"/>
      <c r="D160" s="68"/>
      <c r="E160" s="70"/>
      <c r="F160" s="104" t="s">
        <v>7301</v>
      </c>
      <c r="G160" s="67"/>
      <c r="H160" s="71"/>
      <c r="I160" s="72"/>
      <c r="J160" s="72"/>
      <c r="K160" s="71" t="s">
        <v>8161</v>
      </c>
      <c r="L160" s="75"/>
      <c r="M160" s="76"/>
      <c r="N160" s="76"/>
      <c r="O160" s="77"/>
      <c r="P160" s="78"/>
      <c r="Q160" s="78"/>
      <c r="R160" s="88"/>
      <c r="S160" s="88"/>
      <c r="T160" s="88"/>
      <c r="U160" s="88"/>
      <c r="V160" s="52"/>
      <c r="W160" s="52"/>
      <c r="X160" s="52"/>
      <c r="Y160" s="52"/>
      <c r="Z160" s="51"/>
      <c r="AA160" s="73"/>
      <c r="AB160" s="73"/>
      <c r="AC160" s="74"/>
      <c r="AD160" s="80">
        <v>457</v>
      </c>
      <c r="AE160" s="80">
        <v>90</v>
      </c>
      <c r="AF160" s="80">
        <v>1171</v>
      </c>
      <c r="AG160" s="80">
        <v>266</v>
      </c>
      <c r="AH160" s="80">
        <v>-14400</v>
      </c>
      <c r="AI160" s="80" t="s">
        <v>6346</v>
      </c>
      <c r="AJ160" s="80" t="s">
        <v>6624</v>
      </c>
      <c r="AK160" s="80"/>
      <c r="AL160" s="80" t="s">
        <v>7111</v>
      </c>
      <c r="AM160" s="82">
        <v>39723.159479166665</v>
      </c>
      <c r="AN160" s="80" t="s">
        <v>7570</v>
      </c>
      <c r="AO160" s="86" t="s">
        <v>7728</v>
      </c>
      <c r="AP160" s="80" t="s">
        <v>66</v>
      </c>
      <c r="AQ160" s="2"/>
      <c r="AR160" s="3"/>
      <c r="AS160" s="3"/>
      <c r="AT160" s="3"/>
      <c r="AU160" s="3"/>
    </row>
    <row r="161" spans="1:47">
      <c r="A161" s="66" t="s">
        <v>482</v>
      </c>
      <c r="B161" s="67"/>
      <c r="C161" s="67"/>
      <c r="D161" s="68"/>
      <c r="E161" s="70"/>
      <c r="F161" s="104" t="s">
        <v>7302</v>
      </c>
      <c r="G161" s="67"/>
      <c r="H161" s="71"/>
      <c r="I161" s="72"/>
      <c r="J161" s="72"/>
      <c r="K161" s="71" t="s">
        <v>8162</v>
      </c>
      <c r="L161" s="75"/>
      <c r="M161" s="76"/>
      <c r="N161" s="76"/>
      <c r="O161" s="77"/>
      <c r="P161" s="78"/>
      <c r="Q161" s="78"/>
      <c r="R161" s="88"/>
      <c r="S161" s="88"/>
      <c r="T161" s="88"/>
      <c r="U161" s="88"/>
      <c r="V161" s="52"/>
      <c r="W161" s="52"/>
      <c r="X161" s="52"/>
      <c r="Y161" s="52"/>
      <c r="Z161" s="51"/>
      <c r="AA161" s="73"/>
      <c r="AB161" s="73"/>
      <c r="AC161" s="74"/>
      <c r="AD161" s="80">
        <v>195</v>
      </c>
      <c r="AE161" s="80">
        <v>993</v>
      </c>
      <c r="AF161" s="80">
        <v>1795</v>
      </c>
      <c r="AG161" s="80">
        <v>28</v>
      </c>
      <c r="AH161" s="80">
        <v>-14400</v>
      </c>
      <c r="AI161" s="80" t="s">
        <v>6347</v>
      </c>
      <c r="AJ161" s="80" t="s">
        <v>6654</v>
      </c>
      <c r="AK161" s="86" t="s">
        <v>6927</v>
      </c>
      <c r="AL161" s="80" t="s">
        <v>7111</v>
      </c>
      <c r="AM161" s="82">
        <v>40181.547210648147</v>
      </c>
      <c r="AN161" s="80" t="s">
        <v>7570</v>
      </c>
      <c r="AO161" s="86" t="s">
        <v>7729</v>
      </c>
      <c r="AP161" s="80" t="s">
        <v>66</v>
      </c>
      <c r="AQ161" s="2"/>
      <c r="AR161" s="3"/>
      <c r="AS161" s="3"/>
      <c r="AT161" s="3"/>
      <c r="AU161" s="3"/>
    </row>
    <row r="162" spans="1:47">
      <c r="A162" s="66" t="s">
        <v>279</v>
      </c>
      <c r="B162" s="67"/>
      <c r="C162" s="67"/>
      <c r="D162" s="68"/>
      <c r="E162" s="70"/>
      <c r="F162" s="104" t="s">
        <v>7303</v>
      </c>
      <c r="G162" s="67"/>
      <c r="H162" s="71"/>
      <c r="I162" s="72"/>
      <c r="J162" s="72"/>
      <c r="K162" s="71" t="s">
        <v>8163</v>
      </c>
      <c r="L162" s="75"/>
      <c r="M162" s="76"/>
      <c r="N162" s="76"/>
      <c r="O162" s="77"/>
      <c r="P162" s="78"/>
      <c r="Q162" s="78"/>
      <c r="R162" s="88"/>
      <c r="S162" s="88"/>
      <c r="T162" s="88"/>
      <c r="U162" s="88"/>
      <c r="V162" s="52"/>
      <c r="W162" s="52"/>
      <c r="X162" s="52"/>
      <c r="Y162" s="52"/>
      <c r="Z162" s="51"/>
      <c r="AA162" s="73"/>
      <c r="AB162" s="73"/>
      <c r="AC162" s="74"/>
      <c r="AD162" s="80">
        <v>1534</v>
      </c>
      <c r="AE162" s="80">
        <v>2065</v>
      </c>
      <c r="AF162" s="80">
        <v>2261</v>
      </c>
      <c r="AG162" s="80">
        <v>20</v>
      </c>
      <c r="AH162" s="80">
        <v>-14400</v>
      </c>
      <c r="AI162" s="80" t="s">
        <v>6348</v>
      </c>
      <c r="AJ162" s="80" t="s">
        <v>6624</v>
      </c>
      <c r="AK162" s="86" t="s">
        <v>6928</v>
      </c>
      <c r="AL162" s="80" t="s">
        <v>7111</v>
      </c>
      <c r="AM162" s="82">
        <v>39965.729097222225</v>
      </c>
      <c r="AN162" s="80" t="s">
        <v>7570</v>
      </c>
      <c r="AO162" s="86" t="s">
        <v>7730</v>
      </c>
      <c r="AP162" s="80" t="s">
        <v>66</v>
      </c>
      <c r="AQ162" s="2"/>
      <c r="AR162" s="3"/>
      <c r="AS162" s="3"/>
      <c r="AT162" s="3"/>
      <c r="AU162" s="3"/>
    </row>
    <row r="163" spans="1:47">
      <c r="A163" s="66" t="s">
        <v>280</v>
      </c>
      <c r="B163" s="67"/>
      <c r="C163" s="67"/>
      <c r="D163" s="68"/>
      <c r="E163" s="70"/>
      <c r="F163" s="104" t="s">
        <v>7304</v>
      </c>
      <c r="G163" s="67"/>
      <c r="H163" s="71"/>
      <c r="I163" s="72"/>
      <c r="J163" s="72"/>
      <c r="K163" s="71" t="s">
        <v>8164</v>
      </c>
      <c r="L163" s="75"/>
      <c r="M163" s="76"/>
      <c r="N163" s="76"/>
      <c r="O163" s="77"/>
      <c r="P163" s="78"/>
      <c r="Q163" s="78"/>
      <c r="R163" s="88"/>
      <c r="S163" s="88"/>
      <c r="T163" s="88"/>
      <c r="U163" s="88"/>
      <c r="V163" s="52"/>
      <c r="W163" s="52"/>
      <c r="X163" s="52"/>
      <c r="Y163" s="52"/>
      <c r="Z163" s="51"/>
      <c r="AA163" s="73"/>
      <c r="AB163" s="73"/>
      <c r="AC163" s="74"/>
      <c r="AD163" s="80">
        <v>646</v>
      </c>
      <c r="AE163" s="80">
        <v>645</v>
      </c>
      <c r="AF163" s="80">
        <v>648</v>
      </c>
      <c r="AG163" s="80">
        <v>13</v>
      </c>
      <c r="AH163" s="80">
        <v>3600</v>
      </c>
      <c r="AI163" s="80" t="s">
        <v>6349</v>
      </c>
      <c r="AJ163" s="80" t="s">
        <v>6688</v>
      </c>
      <c r="AK163" s="86" t="s">
        <v>6929</v>
      </c>
      <c r="AL163" s="80" t="s">
        <v>7118</v>
      </c>
      <c r="AM163" s="82">
        <v>40232.569513888891</v>
      </c>
      <c r="AN163" s="80" t="s">
        <v>7570</v>
      </c>
      <c r="AO163" s="86" t="s">
        <v>7731</v>
      </c>
      <c r="AP163" s="80" t="s">
        <v>66</v>
      </c>
      <c r="AQ163" s="2"/>
      <c r="AR163" s="3"/>
      <c r="AS163" s="3"/>
      <c r="AT163" s="3"/>
      <c r="AU163" s="3"/>
    </row>
    <row r="164" spans="1:47">
      <c r="A164" s="66" t="s">
        <v>281</v>
      </c>
      <c r="B164" s="67"/>
      <c r="C164" s="67"/>
      <c r="D164" s="68"/>
      <c r="E164" s="70"/>
      <c r="F164" s="104" t="s">
        <v>7305</v>
      </c>
      <c r="G164" s="67"/>
      <c r="H164" s="71"/>
      <c r="I164" s="72"/>
      <c r="J164" s="72"/>
      <c r="K164" s="71" t="s">
        <v>8165</v>
      </c>
      <c r="L164" s="75"/>
      <c r="M164" s="76"/>
      <c r="N164" s="76"/>
      <c r="O164" s="77"/>
      <c r="P164" s="78"/>
      <c r="Q164" s="78"/>
      <c r="R164" s="88"/>
      <c r="S164" s="88"/>
      <c r="T164" s="88"/>
      <c r="U164" s="88"/>
      <c r="V164" s="52"/>
      <c r="W164" s="52"/>
      <c r="X164" s="52"/>
      <c r="Y164" s="52"/>
      <c r="Z164" s="51"/>
      <c r="AA164" s="73"/>
      <c r="AB164" s="73"/>
      <c r="AC164" s="74"/>
      <c r="AD164" s="80">
        <v>61</v>
      </c>
      <c r="AE164" s="80">
        <v>120</v>
      </c>
      <c r="AF164" s="80">
        <v>562</v>
      </c>
      <c r="AG164" s="80">
        <v>6</v>
      </c>
      <c r="AH164" s="80">
        <v>-25200</v>
      </c>
      <c r="AI164" s="80" t="s">
        <v>6350</v>
      </c>
      <c r="AJ164" s="80" t="s">
        <v>6689</v>
      </c>
      <c r="AK164" s="86" t="s">
        <v>6930</v>
      </c>
      <c r="AL164" s="80" t="s">
        <v>7114</v>
      </c>
      <c r="AM164" s="82">
        <v>40423.060567129629</v>
      </c>
      <c r="AN164" s="80" t="s">
        <v>7570</v>
      </c>
      <c r="AO164" s="86" t="s">
        <v>7732</v>
      </c>
      <c r="AP164" s="80" t="s">
        <v>66</v>
      </c>
      <c r="AQ164" s="2"/>
      <c r="AR164" s="3"/>
      <c r="AS164" s="3"/>
      <c r="AT164" s="3"/>
      <c r="AU164" s="3"/>
    </row>
    <row r="165" spans="1:47">
      <c r="A165" s="66" t="s">
        <v>282</v>
      </c>
      <c r="B165" s="67"/>
      <c r="C165" s="67"/>
      <c r="D165" s="68"/>
      <c r="E165" s="70"/>
      <c r="F165" s="104" t="s">
        <v>7306</v>
      </c>
      <c r="G165" s="67"/>
      <c r="H165" s="71"/>
      <c r="I165" s="72"/>
      <c r="J165" s="72"/>
      <c r="K165" s="71" t="s">
        <v>8166</v>
      </c>
      <c r="L165" s="75"/>
      <c r="M165" s="76"/>
      <c r="N165" s="76"/>
      <c r="O165" s="77"/>
      <c r="P165" s="78"/>
      <c r="Q165" s="78"/>
      <c r="R165" s="88"/>
      <c r="S165" s="88"/>
      <c r="T165" s="88"/>
      <c r="U165" s="88"/>
      <c r="V165" s="52"/>
      <c r="W165" s="52"/>
      <c r="X165" s="52"/>
      <c r="Y165" s="52"/>
      <c r="Z165" s="51"/>
      <c r="AA165" s="73"/>
      <c r="AB165" s="73"/>
      <c r="AC165" s="74"/>
      <c r="AD165" s="80">
        <v>76</v>
      </c>
      <c r="AE165" s="80">
        <v>92</v>
      </c>
      <c r="AF165" s="80">
        <v>174</v>
      </c>
      <c r="AG165" s="80">
        <v>2</v>
      </c>
      <c r="AH165" s="80">
        <v>-14400</v>
      </c>
      <c r="AI165" s="80" t="s">
        <v>6351</v>
      </c>
      <c r="AJ165" s="80" t="s">
        <v>6690</v>
      </c>
      <c r="AK165" s="86" t="s">
        <v>6931</v>
      </c>
      <c r="AL165" s="80" t="s">
        <v>7111</v>
      </c>
      <c r="AM165" s="82">
        <v>39724.041064814817</v>
      </c>
      <c r="AN165" s="80" t="s">
        <v>7570</v>
      </c>
      <c r="AO165" s="86" t="s">
        <v>7733</v>
      </c>
      <c r="AP165" s="80" t="s">
        <v>66</v>
      </c>
      <c r="AQ165" s="2"/>
      <c r="AR165" s="3"/>
      <c r="AS165" s="3"/>
      <c r="AT165" s="3"/>
      <c r="AU165" s="3"/>
    </row>
    <row r="166" spans="1:47">
      <c r="A166" s="66" t="s">
        <v>283</v>
      </c>
      <c r="B166" s="67"/>
      <c r="C166" s="67"/>
      <c r="D166" s="68"/>
      <c r="E166" s="70"/>
      <c r="F166" s="104" t="s">
        <v>7307</v>
      </c>
      <c r="G166" s="67"/>
      <c r="H166" s="71"/>
      <c r="I166" s="72"/>
      <c r="J166" s="72"/>
      <c r="K166" s="71" t="s">
        <v>8167</v>
      </c>
      <c r="L166" s="75"/>
      <c r="M166" s="76"/>
      <c r="N166" s="76"/>
      <c r="O166" s="77"/>
      <c r="P166" s="78"/>
      <c r="Q166" s="78"/>
      <c r="R166" s="88"/>
      <c r="S166" s="88"/>
      <c r="T166" s="88"/>
      <c r="U166" s="88"/>
      <c r="V166" s="52"/>
      <c r="W166" s="52"/>
      <c r="X166" s="52"/>
      <c r="Y166" s="52"/>
      <c r="Z166" s="51"/>
      <c r="AA166" s="73"/>
      <c r="AB166" s="73"/>
      <c r="AC166" s="74"/>
      <c r="AD166" s="80">
        <v>663</v>
      </c>
      <c r="AE166" s="80">
        <v>499</v>
      </c>
      <c r="AF166" s="80">
        <v>1598</v>
      </c>
      <c r="AG166" s="80">
        <v>13</v>
      </c>
      <c r="AH166" s="80">
        <v>-18000</v>
      </c>
      <c r="AI166" s="80" t="s">
        <v>6352</v>
      </c>
      <c r="AJ166" s="80" t="s">
        <v>6691</v>
      </c>
      <c r="AK166" s="86" t="s">
        <v>6932</v>
      </c>
      <c r="AL166" s="80" t="s">
        <v>7117</v>
      </c>
      <c r="AM166" s="82">
        <v>40770.774652777778</v>
      </c>
      <c r="AN166" s="80" t="s">
        <v>7570</v>
      </c>
      <c r="AO166" s="86" t="s">
        <v>7734</v>
      </c>
      <c r="AP166" s="80" t="s">
        <v>66</v>
      </c>
      <c r="AQ166" s="2"/>
      <c r="AR166" s="3"/>
      <c r="AS166" s="3"/>
      <c r="AT166" s="3"/>
      <c r="AU166" s="3"/>
    </row>
    <row r="167" spans="1:47">
      <c r="A167" s="66" t="s">
        <v>284</v>
      </c>
      <c r="B167" s="67"/>
      <c r="C167" s="67"/>
      <c r="D167" s="68"/>
      <c r="E167" s="70"/>
      <c r="F167" s="104" t="s">
        <v>7308</v>
      </c>
      <c r="G167" s="67"/>
      <c r="H167" s="71"/>
      <c r="I167" s="72"/>
      <c r="J167" s="72"/>
      <c r="K167" s="71" t="s">
        <v>8168</v>
      </c>
      <c r="L167" s="75"/>
      <c r="M167" s="76"/>
      <c r="N167" s="76"/>
      <c r="O167" s="77"/>
      <c r="P167" s="78"/>
      <c r="Q167" s="78"/>
      <c r="R167" s="88"/>
      <c r="S167" s="88"/>
      <c r="T167" s="88"/>
      <c r="U167" s="88"/>
      <c r="V167" s="52"/>
      <c r="W167" s="52"/>
      <c r="X167" s="52"/>
      <c r="Y167" s="52"/>
      <c r="Z167" s="51"/>
      <c r="AA167" s="73"/>
      <c r="AB167" s="73"/>
      <c r="AC167" s="74"/>
      <c r="AD167" s="80">
        <v>636</v>
      </c>
      <c r="AE167" s="80">
        <v>21083</v>
      </c>
      <c r="AF167" s="80">
        <v>929</v>
      </c>
      <c r="AG167" s="80">
        <v>767</v>
      </c>
      <c r="AH167" s="80">
        <v>-18000</v>
      </c>
      <c r="AI167" s="80" t="s">
        <v>6353</v>
      </c>
      <c r="AJ167" s="80" t="s">
        <v>6692</v>
      </c>
      <c r="AK167" s="86" t="s">
        <v>6933</v>
      </c>
      <c r="AL167" s="80" t="s">
        <v>7117</v>
      </c>
      <c r="AM167" s="82">
        <v>41040.983993055554</v>
      </c>
      <c r="AN167" s="80" t="s">
        <v>7570</v>
      </c>
      <c r="AO167" s="86" t="s">
        <v>7735</v>
      </c>
      <c r="AP167" s="80" t="s">
        <v>66</v>
      </c>
      <c r="AQ167" s="2"/>
      <c r="AR167" s="3"/>
      <c r="AS167" s="3"/>
      <c r="AT167" s="3"/>
      <c r="AU167" s="3"/>
    </row>
    <row r="168" spans="1:47">
      <c r="A168" s="66" t="s">
        <v>285</v>
      </c>
      <c r="B168" s="67"/>
      <c r="C168" s="67"/>
      <c r="D168" s="68"/>
      <c r="E168" s="70"/>
      <c r="F168" s="104" t="s">
        <v>7309</v>
      </c>
      <c r="G168" s="67"/>
      <c r="H168" s="71"/>
      <c r="I168" s="72"/>
      <c r="J168" s="72"/>
      <c r="K168" s="71" t="s">
        <v>8169</v>
      </c>
      <c r="L168" s="75"/>
      <c r="M168" s="76"/>
      <c r="N168" s="76"/>
      <c r="O168" s="77"/>
      <c r="P168" s="78"/>
      <c r="Q168" s="78"/>
      <c r="R168" s="88"/>
      <c r="S168" s="88"/>
      <c r="T168" s="88"/>
      <c r="U168" s="88"/>
      <c r="V168" s="52"/>
      <c r="W168" s="52"/>
      <c r="X168" s="52"/>
      <c r="Y168" s="52"/>
      <c r="Z168" s="51"/>
      <c r="AA168" s="73"/>
      <c r="AB168" s="73"/>
      <c r="AC168" s="74"/>
      <c r="AD168" s="80">
        <v>564</v>
      </c>
      <c r="AE168" s="80">
        <v>419</v>
      </c>
      <c r="AF168" s="80">
        <v>8853</v>
      </c>
      <c r="AG168" s="80">
        <v>69</v>
      </c>
      <c r="AH168" s="80">
        <v>25200</v>
      </c>
      <c r="AI168" s="80" t="s">
        <v>6354</v>
      </c>
      <c r="AJ168" s="80" t="s">
        <v>6693</v>
      </c>
      <c r="AK168" s="80"/>
      <c r="AL168" s="80" t="s">
        <v>7131</v>
      </c>
      <c r="AM168" s="82">
        <v>39986.910231481481</v>
      </c>
      <c r="AN168" s="80" t="s">
        <v>7570</v>
      </c>
      <c r="AO168" s="86" t="s">
        <v>7736</v>
      </c>
      <c r="AP168" s="80" t="s">
        <v>66</v>
      </c>
      <c r="AQ168" s="2"/>
      <c r="AR168" s="3"/>
      <c r="AS168" s="3"/>
      <c r="AT168" s="3"/>
      <c r="AU168" s="3"/>
    </row>
    <row r="169" spans="1:47">
      <c r="A169" s="66" t="s">
        <v>437</v>
      </c>
      <c r="B169" s="67"/>
      <c r="C169" s="67"/>
      <c r="D169" s="68"/>
      <c r="E169" s="70"/>
      <c r="F169" s="104" t="s">
        <v>7310</v>
      </c>
      <c r="G169" s="67"/>
      <c r="H169" s="71"/>
      <c r="I169" s="72"/>
      <c r="J169" s="72"/>
      <c r="K169" s="71" t="s">
        <v>8170</v>
      </c>
      <c r="L169" s="75"/>
      <c r="M169" s="76"/>
      <c r="N169" s="76"/>
      <c r="O169" s="77"/>
      <c r="P169" s="78"/>
      <c r="Q169" s="78"/>
      <c r="R169" s="88"/>
      <c r="S169" s="88"/>
      <c r="T169" s="88"/>
      <c r="U169" s="88"/>
      <c r="V169" s="52"/>
      <c r="W169" s="52"/>
      <c r="X169" s="52"/>
      <c r="Y169" s="52"/>
      <c r="Z169" s="51"/>
      <c r="AA169" s="73"/>
      <c r="AB169" s="73"/>
      <c r="AC169" s="74"/>
      <c r="AD169" s="80">
        <v>61</v>
      </c>
      <c r="AE169" s="80">
        <v>53</v>
      </c>
      <c r="AF169" s="80">
        <v>152</v>
      </c>
      <c r="AG169" s="80">
        <v>2</v>
      </c>
      <c r="AH169" s="80">
        <v>-25200</v>
      </c>
      <c r="AI169" s="80" t="s">
        <v>6355</v>
      </c>
      <c r="AJ169" s="80" t="s">
        <v>6694</v>
      </c>
      <c r="AK169" s="80"/>
      <c r="AL169" s="80" t="s">
        <v>6694</v>
      </c>
      <c r="AM169" s="82">
        <v>39891.117175925923</v>
      </c>
      <c r="AN169" s="80" t="s">
        <v>7570</v>
      </c>
      <c r="AO169" s="86" t="s">
        <v>7737</v>
      </c>
      <c r="AP169" s="80" t="s">
        <v>66</v>
      </c>
      <c r="AQ169" s="2"/>
      <c r="AR169" s="3"/>
      <c r="AS169" s="3"/>
      <c r="AT169" s="3"/>
      <c r="AU169" s="3"/>
    </row>
    <row r="170" spans="1:47">
      <c r="A170" s="66" t="s">
        <v>286</v>
      </c>
      <c r="B170" s="67"/>
      <c r="C170" s="67"/>
      <c r="D170" s="68"/>
      <c r="E170" s="70"/>
      <c r="F170" s="104" t="s">
        <v>7311</v>
      </c>
      <c r="G170" s="67"/>
      <c r="H170" s="71"/>
      <c r="I170" s="72"/>
      <c r="J170" s="72"/>
      <c r="K170" s="71" t="s">
        <v>8171</v>
      </c>
      <c r="L170" s="75"/>
      <c r="M170" s="76"/>
      <c r="N170" s="76"/>
      <c r="O170" s="77"/>
      <c r="P170" s="78"/>
      <c r="Q170" s="78"/>
      <c r="R170" s="88"/>
      <c r="S170" s="88"/>
      <c r="T170" s="88"/>
      <c r="U170" s="88"/>
      <c r="V170" s="52"/>
      <c r="W170" s="52"/>
      <c r="X170" s="52"/>
      <c r="Y170" s="52"/>
      <c r="Z170" s="51"/>
      <c r="AA170" s="73"/>
      <c r="AB170" s="73"/>
      <c r="AC170" s="74"/>
      <c r="AD170" s="80">
        <v>128</v>
      </c>
      <c r="AE170" s="80">
        <v>46</v>
      </c>
      <c r="AF170" s="80">
        <v>71</v>
      </c>
      <c r="AG170" s="80">
        <v>0</v>
      </c>
      <c r="AH170" s="80"/>
      <c r="AI170" s="80" t="s">
        <v>6356</v>
      </c>
      <c r="AJ170" s="80" t="s">
        <v>6624</v>
      </c>
      <c r="AK170" s="80"/>
      <c r="AL170" s="80"/>
      <c r="AM170" s="82">
        <v>40276.76189814815</v>
      </c>
      <c r="AN170" s="80" t="s">
        <v>7570</v>
      </c>
      <c r="AO170" s="86" t="s">
        <v>7738</v>
      </c>
      <c r="AP170" s="80" t="s">
        <v>66</v>
      </c>
      <c r="AQ170" s="2"/>
      <c r="AR170" s="3"/>
      <c r="AS170" s="3"/>
      <c r="AT170" s="3"/>
      <c r="AU170" s="3"/>
    </row>
    <row r="171" spans="1:47">
      <c r="A171" s="66" t="s">
        <v>287</v>
      </c>
      <c r="B171" s="67"/>
      <c r="C171" s="67"/>
      <c r="D171" s="68"/>
      <c r="E171" s="70"/>
      <c r="F171" s="104" t="s">
        <v>7312</v>
      </c>
      <c r="G171" s="67"/>
      <c r="H171" s="71"/>
      <c r="I171" s="72"/>
      <c r="J171" s="72"/>
      <c r="K171" s="71" t="s">
        <v>8172</v>
      </c>
      <c r="L171" s="75"/>
      <c r="M171" s="76"/>
      <c r="N171" s="76"/>
      <c r="O171" s="77"/>
      <c r="P171" s="78"/>
      <c r="Q171" s="78"/>
      <c r="R171" s="88"/>
      <c r="S171" s="88"/>
      <c r="T171" s="88"/>
      <c r="U171" s="88"/>
      <c r="V171" s="52"/>
      <c r="W171" s="52"/>
      <c r="X171" s="52"/>
      <c r="Y171" s="52"/>
      <c r="Z171" s="51"/>
      <c r="AA171" s="73"/>
      <c r="AB171" s="73"/>
      <c r="AC171" s="74"/>
      <c r="AD171" s="80">
        <v>73</v>
      </c>
      <c r="AE171" s="80">
        <v>3</v>
      </c>
      <c r="AF171" s="80">
        <v>3</v>
      </c>
      <c r="AG171" s="80">
        <v>0</v>
      </c>
      <c r="AH171" s="80"/>
      <c r="AI171" s="80"/>
      <c r="AJ171" s="80"/>
      <c r="AK171" s="80"/>
      <c r="AL171" s="80"/>
      <c r="AM171" s="82">
        <v>41345.618148148147</v>
      </c>
      <c r="AN171" s="80" t="s">
        <v>7570</v>
      </c>
      <c r="AO171" s="86" t="s">
        <v>7739</v>
      </c>
      <c r="AP171" s="80" t="s">
        <v>66</v>
      </c>
      <c r="AQ171" s="2"/>
      <c r="AR171" s="3"/>
      <c r="AS171" s="3"/>
      <c r="AT171" s="3"/>
      <c r="AU171" s="3"/>
    </row>
    <row r="172" spans="1:47">
      <c r="A172" s="66" t="s">
        <v>288</v>
      </c>
      <c r="B172" s="67"/>
      <c r="C172" s="67"/>
      <c r="D172" s="68"/>
      <c r="E172" s="70"/>
      <c r="F172" s="104" t="s">
        <v>7313</v>
      </c>
      <c r="G172" s="67"/>
      <c r="H172" s="71"/>
      <c r="I172" s="72"/>
      <c r="J172" s="72"/>
      <c r="K172" s="71" t="s">
        <v>8173</v>
      </c>
      <c r="L172" s="75"/>
      <c r="M172" s="76"/>
      <c r="N172" s="76"/>
      <c r="O172" s="77"/>
      <c r="P172" s="78"/>
      <c r="Q172" s="78"/>
      <c r="R172" s="88"/>
      <c r="S172" s="88"/>
      <c r="T172" s="88"/>
      <c r="U172" s="88"/>
      <c r="V172" s="52"/>
      <c r="W172" s="52"/>
      <c r="X172" s="52"/>
      <c r="Y172" s="52"/>
      <c r="Z172" s="51"/>
      <c r="AA172" s="73"/>
      <c r="AB172" s="73"/>
      <c r="AC172" s="74"/>
      <c r="AD172" s="80">
        <v>103</v>
      </c>
      <c r="AE172" s="80">
        <v>72</v>
      </c>
      <c r="AF172" s="80">
        <v>544</v>
      </c>
      <c r="AG172" s="80">
        <v>24</v>
      </c>
      <c r="AH172" s="80">
        <v>-14400</v>
      </c>
      <c r="AI172" s="80" t="s">
        <v>6357</v>
      </c>
      <c r="AJ172" s="80" t="s">
        <v>6624</v>
      </c>
      <c r="AK172" s="80"/>
      <c r="AL172" s="80" t="s">
        <v>7111</v>
      </c>
      <c r="AM172" s="82">
        <v>39982.630729166667</v>
      </c>
      <c r="AN172" s="80" t="s">
        <v>7570</v>
      </c>
      <c r="AO172" s="86" t="s">
        <v>7740</v>
      </c>
      <c r="AP172" s="80" t="s">
        <v>66</v>
      </c>
      <c r="AQ172" s="2"/>
      <c r="AR172" s="3"/>
      <c r="AS172" s="3"/>
      <c r="AT172" s="3"/>
      <c r="AU172" s="3"/>
    </row>
    <row r="173" spans="1:47">
      <c r="A173" s="66" t="s">
        <v>289</v>
      </c>
      <c r="B173" s="67"/>
      <c r="C173" s="67"/>
      <c r="D173" s="68"/>
      <c r="E173" s="70"/>
      <c r="F173" s="104" t="s">
        <v>7314</v>
      </c>
      <c r="G173" s="67"/>
      <c r="H173" s="71"/>
      <c r="I173" s="72"/>
      <c r="J173" s="72"/>
      <c r="K173" s="71" t="s">
        <v>8174</v>
      </c>
      <c r="L173" s="75"/>
      <c r="M173" s="76"/>
      <c r="N173" s="76"/>
      <c r="O173" s="77"/>
      <c r="P173" s="78"/>
      <c r="Q173" s="78"/>
      <c r="R173" s="88"/>
      <c r="S173" s="88"/>
      <c r="T173" s="88"/>
      <c r="U173" s="88"/>
      <c r="V173" s="52"/>
      <c r="W173" s="52"/>
      <c r="X173" s="52"/>
      <c r="Y173" s="52"/>
      <c r="Z173" s="51"/>
      <c r="AA173" s="73"/>
      <c r="AB173" s="73"/>
      <c r="AC173" s="74"/>
      <c r="AD173" s="80">
        <v>581</v>
      </c>
      <c r="AE173" s="80">
        <v>226</v>
      </c>
      <c r="AF173" s="80">
        <v>767</v>
      </c>
      <c r="AG173" s="80">
        <v>2</v>
      </c>
      <c r="AH173" s="80">
        <v>-21600</v>
      </c>
      <c r="AI173" s="80" t="s">
        <v>6358</v>
      </c>
      <c r="AJ173" s="80" t="s">
        <v>6695</v>
      </c>
      <c r="AK173" s="86" t="s">
        <v>6934</v>
      </c>
      <c r="AL173" s="80" t="s">
        <v>7112</v>
      </c>
      <c r="AM173" s="82">
        <v>39793.487013888887</v>
      </c>
      <c r="AN173" s="80" t="s">
        <v>7570</v>
      </c>
      <c r="AO173" s="86" t="s">
        <v>7741</v>
      </c>
      <c r="AP173" s="80" t="s">
        <v>66</v>
      </c>
      <c r="AQ173" s="2"/>
      <c r="AR173" s="3"/>
      <c r="AS173" s="3"/>
      <c r="AT173" s="3"/>
      <c r="AU173" s="3"/>
    </row>
    <row r="174" spans="1:47">
      <c r="A174" s="66" t="s">
        <v>290</v>
      </c>
      <c r="B174" s="67"/>
      <c r="C174" s="67"/>
      <c r="D174" s="68"/>
      <c r="E174" s="70"/>
      <c r="F174" s="104" t="s">
        <v>7315</v>
      </c>
      <c r="G174" s="67"/>
      <c r="H174" s="71"/>
      <c r="I174" s="72"/>
      <c r="J174" s="72"/>
      <c r="K174" s="71" t="s">
        <v>8175</v>
      </c>
      <c r="L174" s="75"/>
      <c r="M174" s="76"/>
      <c r="N174" s="76"/>
      <c r="O174" s="77"/>
      <c r="P174" s="78"/>
      <c r="Q174" s="78"/>
      <c r="R174" s="88"/>
      <c r="S174" s="88"/>
      <c r="T174" s="88"/>
      <c r="U174" s="88"/>
      <c r="V174" s="52"/>
      <c r="W174" s="52"/>
      <c r="X174" s="52"/>
      <c r="Y174" s="52"/>
      <c r="Z174" s="51"/>
      <c r="AA174" s="73"/>
      <c r="AB174" s="73"/>
      <c r="AC174" s="74"/>
      <c r="AD174" s="80">
        <v>22</v>
      </c>
      <c r="AE174" s="80">
        <v>9</v>
      </c>
      <c r="AF174" s="80">
        <v>19</v>
      </c>
      <c r="AG174" s="80">
        <v>0</v>
      </c>
      <c r="AH174" s="80">
        <v>-25200</v>
      </c>
      <c r="AI174" s="80" t="s">
        <v>6359</v>
      </c>
      <c r="AJ174" s="80" t="s">
        <v>6696</v>
      </c>
      <c r="AK174" s="80"/>
      <c r="AL174" s="80" t="s">
        <v>7114</v>
      </c>
      <c r="AM174" s="82">
        <v>39934.686145833337</v>
      </c>
      <c r="AN174" s="80" t="s">
        <v>7570</v>
      </c>
      <c r="AO174" s="86" t="s">
        <v>7742</v>
      </c>
      <c r="AP174" s="80" t="s">
        <v>66</v>
      </c>
      <c r="AQ174" s="2"/>
      <c r="AR174" s="3"/>
      <c r="AS174" s="3"/>
      <c r="AT174" s="3"/>
      <c r="AU174" s="3"/>
    </row>
    <row r="175" spans="1:47">
      <c r="A175" s="66" t="s">
        <v>292</v>
      </c>
      <c r="B175" s="67"/>
      <c r="C175" s="67"/>
      <c r="D175" s="68"/>
      <c r="E175" s="70"/>
      <c r="F175" s="104" t="s">
        <v>7316</v>
      </c>
      <c r="G175" s="67"/>
      <c r="H175" s="71"/>
      <c r="I175" s="72"/>
      <c r="J175" s="72"/>
      <c r="K175" s="71" t="s">
        <v>8176</v>
      </c>
      <c r="L175" s="75"/>
      <c r="M175" s="76"/>
      <c r="N175" s="76"/>
      <c r="O175" s="77"/>
      <c r="P175" s="78"/>
      <c r="Q175" s="78"/>
      <c r="R175" s="88"/>
      <c r="S175" s="88"/>
      <c r="T175" s="88"/>
      <c r="U175" s="88"/>
      <c r="V175" s="52"/>
      <c r="W175" s="52"/>
      <c r="X175" s="52"/>
      <c r="Y175" s="52"/>
      <c r="Z175" s="51"/>
      <c r="AA175" s="73"/>
      <c r="AB175" s="73"/>
      <c r="AC175" s="74"/>
      <c r="AD175" s="80">
        <v>54</v>
      </c>
      <c r="AE175" s="80">
        <v>1203</v>
      </c>
      <c r="AF175" s="80">
        <v>1969</v>
      </c>
      <c r="AG175" s="80">
        <v>1</v>
      </c>
      <c r="AH175" s="80">
        <v>10800</v>
      </c>
      <c r="AI175" s="80" t="s">
        <v>6360</v>
      </c>
      <c r="AJ175" s="80" t="s">
        <v>6697</v>
      </c>
      <c r="AK175" s="86" t="s">
        <v>6935</v>
      </c>
      <c r="AL175" s="80" t="s">
        <v>7132</v>
      </c>
      <c r="AM175" s="82">
        <v>39928.605011574073</v>
      </c>
      <c r="AN175" s="80" t="s">
        <v>7570</v>
      </c>
      <c r="AO175" s="86" t="s">
        <v>7743</v>
      </c>
      <c r="AP175" s="80" t="s">
        <v>66</v>
      </c>
      <c r="AQ175" s="2"/>
      <c r="AR175" s="3"/>
      <c r="AS175" s="3"/>
      <c r="AT175" s="3"/>
      <c r="AU175" s="3"/>
    </row>
    <row r="176" spans="1:47">
      <c r="A176" s="66" t="s">
        <v>432</v>
      </c>
      <c r="B176" s="67"/>
      <c r="C176" s="67"/>
      <c r="D176" s="68"/>
      <c r="E176" s="70"/>
      <c r="F176" s="104" t="s">
        <v>7317</v>
      </c>
      <c r="G176" s="67"/>
      <c r="H176" s="71"/>
      <c r="I176" s="72"/>
      <c r="J176" s="72"/>
      <c r="K176" s="71" t="s">
        <v>8177</v>
      </c>
      <c r="L176" s="75"/>
      <c r="M176" s="76"/>
      <c r="N176" s="76"/>
      <c r="O176" s="77"/>
      <c r="P176" s="78"/>
      <c r="Q176" s="78"/>
      <c r="R176" s="88"/>
      <c r="S176" s="88"/>
      <c r="T176" s="88"/>
      <c r="U176" s="88"/>
      <c r="V176" s="52"/>
      <c r="W176" s="52"/>
      <c r="X176" s="52"/>
      <c r="Y176" s="52"/>
      <c r="Z176" s="51"/>
      <c r="AA176" s="73"/>
      <c r="AB176" s="73"/>
      <c r="AC176" s="74"/>
      <c r="AD176" s="80">
        <v>1656</v>
      </c>
      <c r="AE176" s="80">
        <v>7218</v>
      </c>
      <c r="AF176" s="80">
        <v>7447</v>
      </c>
      <c r="AG176" s="80">
        <v>15</v>
      </c>
      <c r="AH176" s="80">
        <v>-14400</v>
      </c>
      <c r="AI176" s="80" t="s">
        <v>6361</v>
      </c>
      <c r="AJ176" s="80" t="s">
        <v>6698</v>
      </c>
      <c r="AK176" s="86" t="s">
        <v>6936</v>
      </c>
      <c r="AL176" s="80" t="s">
        <v>7111</v>
      </c>
      <c r="AM176" s="82">
        <v>39867.762118055558</v>
      </c>
      <c r="AN176" s="80" t="s">
        <v>7570</v>
      </c>
      <c r="AO176" s="86" t="s">
        <v>7744</v>
      </c>
      <c r="AP176" s="80" t="s">
        <v>66</v>
      </c>
      <c r="AQ176" s="2"/>
      <c r="AR176" s="3"/>
      <c r="AS176" s="3"/>
      <c r="AT176" s="3"/>
      <c r="AU176" s="3"/>
    </row>
    <row r="177" spans="1:47">
      <c r="A177" s="66" t="s">
        <v>293</v>
      </c>
      <c r="B177" s="67"/>
      <c r="C177" s="67"/>
      <c r="D177" s="68"/>
      <c r="E177" s="70"/>
      <c r="F177" s="104" t="s">
        <v>7318</v>
      </c>
      <c r="G177" s="67"/>
      <c r="H177" s="71"/>
      <c r="I177" s="72"/>
      <c r="J177" s="72"/>
      <c r="K177" s="71" t="s">
        <v>8178</v>
      </c>
      <c r="L177" s="75"/>
      <c r="M177" s="76"/>
      <c r="N177" s="76"/>
      <c r="O177" s="77"/>
      <c r="P177" s="78"/>
      <c r="Q177" s="78"/>
      <c r="R177" s="88"/>
      <c r="S177" s="88"/>
      <c r="T177" s="88"/>
      <c r="U177" s="88"/>
      <c r="V177" s="52"/>
      <c r="W177" s="52"/>
      <c r="X177" s="52"/>
      <c r="Y177" s="52"/>
      <c r="Z177" s="51"/>
      <c r="AA177" s="73"/>
      <c r="AB177" s="73"/>
      <c r="AC177" s="74"/>
      <c r="AD177" s="80">
        <v>182</v>
      </c>
      <c r="AE177" s="80">
        <v>53</v>
      </c>
      <c r="AF177" s="80">
        <v>237</v>
      </c>
      <c r="AG177" s="80">
        <v>28</v>
      </c>
      <c r="AH177" s="80">
        <v>-14400</v>
      </c>
      <c r="AI177" s="80" t="s">
        <v>6362</v>
      </c>
      <c r="AJ177" s="80" t="s">
        <v>6699</v>
      </c>
      <c r="AK177" s="86" t="s">
        <v>6937</v>
      </c>
      <c r="AL177" s="80" t="s">
        <v>7111</v>
      </c>
      <c r="AM177" s="82">
        <v>40702.109861111108</v>
      </c>
      <c r="AN177" s="80" t="s">
        <v>7570</v>
      </c>
      <c r="AO177" s="86" t="s">
        <v>7745</v>
      </c>
      <c r="AP177" s="80" t="s">
        <v>66</v>
      </c>
      <c r="AQ177" s="2"/>
      <c r="AR177" s="3"/>
      <c r="AS177" s="3"/>
      <c r="AT177" s="3"/>
      <c r="AU177" s="3"/>
    </row>
    <row r="178" spans="1:47">
      <c r="A178" s="66" t="s">
        <v>536</v>
      </c>
      <c r="B178" s="67"/>
      <c r="C178" s="67"/>
      <c r="D178" s="68"/>
      <c r="E178" s="70"/>
      <c r="F178" s="104" t="s">
        <v>7319</v>
      </c>
      <c r="G178" s="67"/>
      <c r="H178" s="71"/>
      <c r="I178" s="72"/>
      <c r="J178" s="72"/>
      <c r="K178" s="71" t="s">
        <v>8179</v>
      </c>
      <c r="L178" s="75"/>
      <c r="M178" s="76"/>
      <c r="N178" s="76"/>
      <c r="O178" s="77"/>
      <c r="P178" s="78"/>
      <c r="Q178" s="78"/>
      <c r="R178" s="88"/>
      <c r="S178" s="88"/>
      <c r="T178" s="88"/>
      <c r="U178" s="88"/>
      <c r="V178" s="52"/>
      <c r="W178" s="52"/>
      <c r="X178" s="52"/>
      <c r="Y178" s="52"/>
      <c r="Z178" s="51"/>
      <c r="AA178" s="73"/>
      <c r="AB178" s="73"/>
      <c r="AC178" s="74"/>
      <c r="AD178" s="80">
        <v>66</v>
      </c>
      <c r="AE178" s="80">
        <v>36670</v>
      </c>
      <c r="AF178" s="80">
        <v>1059</v>
      </c>
      <c r="AG178" s="80">
        <v>17</v>
      </c>
      <c r="AH178" s="80">
        <v>-25200</v>
      </c>
      <c r="AI178" s="80" t="s">
        <v>6363</v>
      </c>
      <c r="AJ178" s="80"/>
      <c r="AK178" s="86" t="s">
        <v>6938</v>
      </c>
      <c r="AL178" s="80" t="s">
        <v>7114</v>
      </c>
      <c r="AM178" s="82">
        <v>39650.896331018521</v>
      </c>
      <c r="AN178" s="80" t="s">
        <v>7570</v>
      </c>
      <c r="AO178" s="86" t="s">
        <v>7746</v>
      </c>
      <c r="AP178" s="80" t="s">
        <v>65</v>
      </c>
      <c r="AQ178" s="2"/>
      <c r="AR178" s="3"/>
      <c r="AS178" s="3"/>
      <c r="AT178" s="3"/>
      <c r="AU178" s="3"/>
    </row>
    <row r="179" spans="1:47">
      <c r="A179" s="66" t="s">
        <v>537</v>
      </c>
      <c r="B179" s="67"/>
      <c r="C179" s="67"/>
      <c r="D179" s="68"/>
      <c r="E179" s="70"/>
      <c r="F179" s="104" t="s">
        <v>7320</v>
      </c>
      <c r="G179" s="67"/>
      <c r="H179" s="71"/>
      <c r="I179" s="72"/>
      <c r="J179" s="72"/>
      <c r="K179" s="71" t="s">
        <v>8180</v>
      </c>
      <c r="L179" s="75"/>
      <c r="M179" s="76"/>
      <c r="N179" s="76"/>
      <c r="O179" s="77"/>
      <c r="P179" s="78"/>
      <c r="Q179" s="78"/>
      <c r="R179" s="88"/>
      <c r="S179" s="88"/>
      <c r="T179" s="88"/>
      <c r="U179" s="88"/>
      <c r="V179" s="52"/>
      <c r="W179" s="52"/>
      <c r="X179" s="52"/>
      <c r="Y179" s="52"/>
      <c r="Z179" s="51"/>
      <c r="AA179" s="73"/>
      <c r="AB179" s="73"/>
      <c r="AC179" s="74"/>
      <c r="AD179" s="80">
        <v>1374</v>
      </c>
      <c r="AE179" s="80">
        <v>1790</v>
      </c>
      <c r="AF179" s="80">
        <v>912</v>
      </c>
      <c r="AG179" s="80">
        <v>8</v>
      </c>
      <c r="AH179" s="80">
        <v>-14400</v>
      </c>
      <c r="AI179" s="80" t="s">
        <v>6364</v>
      </c>
      <c r="AJ179" s="80" t="s">
        <v>6594</v>
      </c>
      <c r="AK179" s="86" t="s">
        <v>6939</v>
      </c>
      <c r="AL179" s="80" t="s">
        <v>7111</v>
      </c>
      <c r="AM179" s="82">
        <v>39924.749768518515</v>
      </c>
      <c r="AN179" s="80" t="s">
        <v>7570</v>
      </c>
      <c r="AO179" s="86" t="s">
        <v>7747</v>
      </c>
      <c r="AP179" s="80" t="s">
        <v>65</v>
      </c>
      <c r="AQ179" s="2"/>
      <c r="AR179" s="3"/>
      <c r="AS179" s="3"/>
      <c r="AT179" s="3"/>
      <c r="AU179" s="3"/>
    </row>
    <row r="180" spans="1:47">
      <c r="A180" s="66" t="s">
        <v>295</v>
      </c>
      <c r="B180" s="67"/>
      <c r="C180" s="67"/>
      <c r="D180" s="68"/>
      <c r="E180" s="70"/>
      <c r="F180" s="104" t="s">
        <v>7321</v>
      </c>
      <c r="G180" s="67"/>
      <c r="H180" s="71"/>
      <c r="I180" s="72"/>
      <c r="J180" s="72"/>
      <c r="K180" s="71" t="s">
        <v>8181</v>
      </c>
      <c r="L180" s="75"/>
      <c r="M180" s="76"/>
      <c r="N180" s="76"/>
      <c r="O180" s="77"/>
      <c r="P180" s="78"/>
      <c r="Q180" s="78"/>
      <c r="R180" s="88"/>
      <c r="S180" s="88"/>
      <c r="T180" s="88"/>
      <c r="U180" s="88"/>
      <c r="V180" s="52"/>
      <c r="W180" s="52"/>
      <c r="X180" s="52"/>
      <c r="Y180" s="52"/>
      <c r="Z180" s="51"/>
      <c r="AA180" s="73"/>
      <c r="AB180" s="73"/>
      <c r="AC180" s="74"/>
      <c r="AD180" s="80">
        <v>1771</v>
      </c>
      <c r="AE180" s="80">
        <v>1785</v>
      </c>
      <c r="AF180" s="80">
        <v>9896</v>
      </c>
      <c r="AG180" s="80">
        <v>12</v>
      </c>
      <c r="AH180" s="80">
        <v>-28800</v>
      </c>
      <c r="AI180" s="80" t="s">
        <v>6365</v>
      </c>
      <c r="AJ180" s="80" t="s">
        <v>6700</v>
      </c>
      <c r="AK180" s="86" t="s">
        <v>6940</v>
      </c>
      <c r="AL180" s="80" t="s">
        <v>6761</v>
      </c>
      <c r="AM180" s="82">
        <v>39849.238692129627</v>
      </c>
      <c r="AN180" s="80" t="s">
        <v>7570</v>
      </c>
      <c r="AO180" s="86" t="s">
        <v>7748</v>
      </c>
      <c r="AP180" s="80" t="s">
        <v>66</v>
      </c>
      <c r="AQ180" s="2"/>
      <c r="AR180" s="3"/>
      <c r="AS180" s="3"/>
      <c r="AT180" s="3"/>
      <c r="AU180" s="3"/>
    </row>
    <row r="181" spans="1:47">
      <c r="A181" s="66" t="s">
        <v>296</v>
      </c>
      <c r="B181" s="67"/>
      <c r="C181" s="67"/>
      <c r="D181" s="68"/>
      <c r="E181" s="70"/>
      <c r="F181" s="104" t="s">
        <v>7322</v>
      </c>
      <c r="G181" s="67"/>
      <c r="H181" s="71"/>
      <c r="I181" s="72"/>
      <c r="J181" s="72"/>
      <c r="K181" s="71" t="s">
        <v>8182</v>
      </c>
      <c r="L181" s="75"/>
      <c r="M181" s="76"/>
      <c r="N181" s="76"/>
      <c r="O181" s="77"/>
      <c r="P181" s="78"/>
      <c r="Q181" s="78"/>
      <c r="R181" s="88"/>
      <c r="S181" s="88"/>
      <c r="T181" s="88"/>
      <c r="U181" s="88"/>
      <c r="V181" s="52"/>
      <c r="W181" s="52"/>
      <c r="X181" s="52"/>
      <c r="Y181" s="52"/>
      <c r="Z181" s="51"/>
      <c r="AA181" s="73"/>
      <c r="AB181" s="73"/>
      <c r="AC181" s="74"/>
      <c r="AD181" s="80">
        <v>106</v>
      </c>
      <c r="AE181" s="80">
        <v>46</v>
      </c>
      <c r="AF181" s="80">
        <v>152</v>
      </c>
      <c r="AG181" s="80">
        <v>18</v>
      </c>
      <c r="AH181" s="80">
        <v>-14400</v>
      </c>
      <c r="AI181" s="80" t="s">
        <v>6366</v>
      </c>
      <c r="AJ181" s="80" t="s">
        <v>6624</v>
      </c>
      <c r="AK181" s="86" t="s">
        <v>6941</v>
      </c>
      <c r="AL181" s="80" t="s">
        <v>7111</v>
      </c>
      <c r="AM181" s="82">
        <v>41500.707511574074</v>
      </c>
      <c r="AN181" s="80" t="s">
        <v>7570</v>
      </c>
      <c r="AO181" s="86" t="s">
        <v>7749</v>
      </c>
      <c r="AP181" s="80" t="s">
        <v>66</v>
      </c>
      <c r="AQ181" s="2"/>
      <c r="AR181" s="3"/>
      <c r="AS181" s="3"/>
      <c r="AT181" s="3"/>
      <c r="AU181" s="3"/>
    </row>
    <row r="182" spans="1:47">
      <c r="A182" s="66" t="s">
        <v>538</v>
      </c>
      <c r="B182" s="67"/>
      <c r="C182" s="67"/>
      <c r="D182" s="68"/>
      <c r="E182" s="70"/>
      <c r="F182" s="104" t="s">
        <v>7323</v>
      </c>
      <c r="G182" s="67"/>
      <c r="H182" s="71"/>
      <c r="I182" s="72"/>
      <c r="J182" s="72"/>
      <c r="K182" s="71" t="s">
        <v>8183</v>
      </c>
      <c r="L182" s="75"/>
      <c r="M182" s="76"/>
      <c r="N182" s="76"/>
      <c r="O182" s="77"/>
      <c r="P182" s="78"/>
      <c r="Q182" s="78"/>
      <c r="R182" s="88"/>
      <c r="S182" s="88"/>
      <c r="T182" s="88"/>
      <c r="U182" s="88"/>
      <c r="V182" s="52"/>
      <c r="W182" s="52"/>
      <c r="X182" s="52"/>
      <c r="Y182" s="52"/>
      <c r="Z182" s="51"/>
      <c r="AA182" s="73"/>
      <c r="AB182" s="73"/>
      <c r="AC182" s="74"/>
      <c r="AD182" s="80">
        <v>4112</v>
      </c>
      <c r="AE182" s="80">
        <v>74677</v>
      </c>
      <c r="AF182" s="80">
        <v>7205</v>
      </c>
      <c r="AG182" s="80">
        <v>0</v>
      </c>
      <c r="AH182" s="80">
        <v>-18000</v>
      </c>
      <c r="AI182" s="80" t="s">
        <v>6367</v>
      </c>
      <c r="AJ182" s="80" t="s">
        <v>6701</v>
      </c>
      <c r="AK182" s="86" t="s">
        <v>6942</v>
      </c>
      <c r="AL182" s="80" t="s">
        <v>7117</v>
      </c>
      <c r="AM182" s="82">
        <v>39702.763310185182</v>
      </c>
      <c r="AN182" s="80" t="s">
        <v>7570</v>
      </c>
      <c r="AO182" s="86" t="s">
        <v>7750</v>
      </c>
      <c r="AP182" s="80" t="s">
        <v>65</v>
      </c>
      <c r="AQ182" s="2"/>
      <c r="AR182" s="3"/>
      <c r="AS182" s="3"/>
      <c r="AT182" s="3"/>
      <c r="AU182" s="3"/>
    </row>
    <row r="183" spans="1:47">
      <c r="A183" s="66" t="s">
        <v>297</v>
      </c>
      <c r="B183" s="67"/>
      <c r="C183" s="67"/>
      <c r="D183" s="68"/>
      <c r="E183" s="70"/>
      <c r="F183" s="104" t="s">
        <v>7324</v>
      </c>
      <c r="G183" s="67"/>
      <c r="H183" s="71"/>
      <c r="I183" s="72"/>
      <c r="J183" s="72"/>
      <c r="K183" s="71" t="s">
        <v>8184</v>
      </c>
      <c r="L183" s="75"/>
      <c r="M183" s="76"/>
      <c r="N183" s="76"/>
      <c r="O183" s="77"/>
      <c r="P183" s="78"/>
      <c r="Q183" s="78"/>
      <c r="R183" s="88"/>
      <c r="S183" s="88"/>
      <c r="T183" s="88"/>
      <c r="U183" s="88"/>
      <c r="V183" s="52"/>
      <c r="W183" s="52"/>
      <c r="X183" s="52"/>
      <c r="Y183" s="52"/>
      <c r="Z183" s="51"/>
      <c r="AA183" s="73"/>
      <c r="AB183" s="73"/>
      <c r="AC183" s="74"/>
      <c r="AD183" s="80">
        <v>308</v>
      </c>
      <c r="AE183" s="80">
        <v>110</v>
      </c>
      <c r="AF183" s="80">
        <v>427</v>
      </c>
      <c r="AG183" s="80">
        <v>151</v>
      </c>
      <c r="AH183" s="80">
        <v>-14400</v>
      </c>
      <c r="AI183" s="80" t="s">
        <v>6368</v>
      </c>
      <c r="AJ183" s="80" t="s">
        <v>6624</v>
      </c>
      <c r="AK183" s="80"/>
      <c r="AL183" s="80" t="s">
        <v>7111</v>
      </c>
      <c r="AM183" s="82">
        <v>40021.502824074072</v>
      </c>
      <c r="AN183" s="80" t="s">
        <v>7570</v>
      </c>
      <c r="AO183" s="86" t="s">
        <v>7751</v>
      </c>
      <c r="AP183" s="80" t="s">
        <v>66</v>
      </c>
      <c r="AQ183" s="2"/>
      <c r="AR183" s="3"/>
      <c r="AS183" s="3"/>
      <c r="AT183" s="3"/>
      <c r="AU183" s="3"/>
    </row>
    <row r="184" spans="1:47">
      <c r="A184" s="66" t="s">
        <v>539</v>
      </c>
      <c r="B184" s="67"/>
      <c r="C184" s="67"/>
      <c r="D184" s="68"/>
      <c r="E184" s="70"/>
      <c r="F184" s="104" t="s">
        <v>7325</v>
      </c>
      <c r="G184" s="67"/>
      <c r="H184" s="71"/>
      <c r="I184" s="72"/>
      <c r="J184" s="72"/>
      <c r="K184" s="71" t="s">
        <v>8185</v>
      </c>
      <c r="L184" s="75"/>
      <c r="M184" s="76"/>
      <c r="N184" s="76"/>
      <c r="O184" s="77"/>
      <c r="P184" s="78"/>
      <c r="Q184" s="78"/>
      <c r="R184" s="88"/>
      <c r="S184" s="88"/>
      <c r="T184" s="88"/>
      <c r="U184" s="88"/>
      <c r="V184" s="52"/>
      <c r="W184" s="52"/>
      <c r="X184" s="52"/>
      <c r="Y184" s="52"/>
      <c r="Z184" s="51"/>
      <c r="AA184" s="73"/>
      <c r="AB184" s="73"/>
      <c r="AC184" s="74"/>
      <c r="AD184" s="80">
        <v>521</v>
      </c>
      <c r="AE184" s="80">
        <v>1212</v>
      </c>
      <c r="AF184" s="80">
        <v>3086</v>
      </c>
      <c r="AG184" s="80">
        <v>15</v>
      </c>
      <c r="AH184" s="80">
        <v>-14400</v>
      </c>
      <c r="AI184" s="80" t="s">
        <v>6369</v>
      </c>
      <c r="AJ184" s="80"/>
      <c r="AK184" s="86" t="s">
        <v>6943</v>
      </c>
      <c r="AL184" s="80" t="s">
        <v>7111</v>
      </c>
      <c r="AM184" s="82">
        <v>40323.659583333334</v>
      </c>
      <c r="AN184" s="80" t="s">
        <v>7570</v>
      </c>
      <c r="AO184" s="86" t="s">
        <v>7752</v>
      </c>
      <c r="AP184" s="80" t="s">
        <v>65</v>
      </c>
      <c r="AQ184" s="2"/>
      <c r="AR184" s="3"/>
      <c r="AS184" s="3"/>
      <c r="AT184" s="3"/>
      <c r="AU184" s="3"/>
    </row>
    <row r="185" spans="1:47">
      <c r="A185" s="66" t="s">
        <v>540</v>
      </c>
      <c r="B185" s="67"/>
      <c r="C185" s="67"/>
      <c r="D185" s="68"/>
      <c r="E185" s="70"/>
      <c r="F185" s="104" t="s">
        <v>7326</v>
      </c>
      <c r="G185" s="67"/>
      <c r="H185" s="71"/>
      <c r="I185" s="72"/>
      <c r="J185" s="72"/>
      <c r="K185" s="71" t="s">
        <v>8186</v>
      </c>
      <c r="L185" s="75"/>
      <c r="M185" s="76"/>
      <c r="N185" s="76"/>
      <c r="O185" s="77"/>
      <c r="P185" s="78"/>
      <c r="Q185" s="78"/>
      <c r="R185" s="88"/>
      <c r="S185" s="88"/>
      <c r="T185" s="88"/>
      <c r="U185" s="88"/>
      <c r="V185" s="52"/>
      <c r="W185" s="52"/>
      <c r="X185" s="52"/>
      <c r="Y185" s="52"/>
      <c r="Z185" s="51"/>
      <c r="AA185" s="73"/>
      <c r="AB185" s="73"/>
      <c r="AC185" s="74"/>
      <c r="AD185" s="80">
        <v>57</v>
      </c>
      <c r="AE185" s="80">
        <v>41</v>
      </c>
      <c r="AF185" s="80">
        <v>24</v>
      </c>
      <c r="AG185" s="80">
        <v>0</v>
      </c>
      <c r="AH185" s="80"/>
      <c r="AI185" s="80"/>
      <c r="AJ185" s="80"/>
      <c r="AK185" s="80"/>
      <c r="AL185" s="80"/>
      <c r="AM185" s="82">
        <v>41303.614432870374</v>
      </c>
      <c r="AN185" s="80" t="s">
        <v>7570</v>
      </c>
      <c r="AO185" s="86" t="s">
        <v>7753</v>
      </c>
      <c r="AP185" s="80" t="s">
        <v>65</v>
      </c>
      <c r="AQ185" s="2"/>
      <c r="AR185" s="3"/>
      <c r="AS185" s="3"/>
      <c r="AT185" s="3"/>
      <c r="AU185" s="3"/>
    </row>
    <row r="186" spans="1:47">
      <c r="A186" s="66" t="s">
        <v>541</v>
      </c>
      <c r="B186" s="67"/>
      <c r="C186" s="67"/>
      <c r="D186" s="68"/>
      <c r="E186" s="70"/>
      <c r="F186" s="104" t="s">
        <v>7327</v>
      </c>
      <c r="G186" s="67"/>
      <c r="H186" s="71"/>
      <c r="I186" s="72"/>
      <c r="J186" s="72"/>
      <c r="K186" s="71" t="s">
        <v>8187</v>
      </c>
      <c r="L186" s="75"/>
      <c r="M186" s="76"/>
      <c r="N186" s="76"/>
      <c r="O186" s="77"/>
      <c r="P186" s="78"/>
      <c r="Q186" s="78"/>
      <c r="R186" s="88"/>
      <c r="S186" s="88"/>
      <c r="T186" s="88"/>
      <c r="U186" s="88"/>
      <c r="V186" s="52"/>
      <c r="W186" s="52"/>
      <c r="X186" s="52"/>
      <c r="Y186" s="52"/>
      <c r="Z186" s="51"/>
      <c r="AA186" s="73"/>
      <c r="AB186" s="73"/>
      <c r="AC186" s="74"/>
      <c r="AD186" s="80">
        <v>2327</v>
      </c>
      <c r="AE186" s="80">
        <v>31287</v>
      </c>
      <c r="AF186" s="80">
        <v>8140</v>
      </c>
      <c r="AG186" s="80">
        <v>29</v>
      </c>
      <c r="AH186" s="80">
        <v>-14400</v>
      </c>
      <c r="AI186" s="80" t="s">
        <v>6370</v>
      </c>
      <c r="AJ186" s="80" t="s">
        <v>6702</v>
      </c>
      <c r="AK186" s="86" t="s">
        <v>6944</v>
      </c>
      <c r="AL186" s="80" t="s">
        <v>7111</v>
      </c>
      <c r="AM186" s="82">
        <v>39577.103831018518</v>
      </c>
      <c r="AN186" s="80" t="s">
        <v>7570</v>
      </c>
      <c r="AO186" s="86" t="s">
        <v>7754</v>
      </c>
      <c r="AP186" s="80" t="s">
        <v>65</v>
      </c>
      <c r="AQ186" s="2"/>
      <c r="AR186" s="3"/>
      <c r="AS186" s="3"/>
      <c r="AT186" s="3"/>
      <c r="AU186" s="3"/>
    </row>
    <row r="187" spans="1:47">
      <c r="A187" s="66" t="s">
        <v>542</v>
      </c>
      <c r="B187" s="67"/>
      <c r="C187" s="67"/>
      <c r="D187" s="68"/>
      <c r="E187" s="70"/>
      <c r="F187" s="104" t="s">
        <v>7328</v>
      </c>
      <c r="G187" s="67"/>
      <c r="H187" s="71"/>
      <c r="I187" s="72"/>
      <c r="J187" s="72"/>
      <c r="K187" s="71" t="s">
        <v>8188</v>
      </c>
      <c r="L187" s="75"/>
      <c r="M187" s="76"/>
      <c r="N187" s="76"/>
      <c r="O187" s="77"/>
      <c r="P187" s="78"/>
      <c r="Q187" s="78"/>
      <c r="R187" s="88"/>
      <c r="S187" s="88"/>
      <c r="T187" s="88"/>
      <c r="U187" s="88"/>
      <c r="V187" s="52"/>
      <c r="W187" s="52"/>
      <c r="X187" s="52"/>
      <c r="Y187" s="52"/>
      <c r="Z187" s="51"/>
      <c r="AA187" s="73"/>
      <c r="AB187" s="73"/>
      <c r="AC187" s="74"/>
      <c r="AD187" s="80">
        <v>718</v>
      </c>
      <c r="AE187" s="80">
        <v>539710</v>
      </c>
      <c r="AF187" s="80">
        <v>16295</v>
      </c>
      <c r="AG187" s="80">
        <v>142</v>
      </c>
      <c r="AH187" s="80">
        <v>-14400</v>
      </c>
      <c r="AI187" s="80" t="s">
        <v>6371</v>
      </c>
      <c r="AJ187" s="80" t="s">
        <v>6703</v>
      </c>
      <c r="AK187" s="86" t="s">
        <v>6945</v>
      </c>
      <c r="AL187" s="80" t="s">
        <v>7111</v>
      </c>
      <c r="AM187" s="82">
        <v>39739.066516203704</v>
      </c>
      <c r="AN187" s="80" t="s">
        <v>7570</v>
      </c>
      <c r="AO187" s="86" t="s">
        <v>7755</v>
      </c>
      <c r="AP187" s="80" t="s">
        <v>65</v>
      </c>
      <c r="AQ187" s="2"/>
      <c r="AR187" s="3"/>
      <c r="AS187" s="3"/>
      <c r="AT187" s="3"/>
      <c r="AU187" s="3"/>
    </row>
    <row r="188" spans="1:47">
      <c r="A188" s="66" t="s">
        <v>390</v>
      </c>
      <c r="B188" s="67"/>
      <c r="C188" s="67"/>
      <c r="D188" s="68"/>
      <c r="E188" s="70"/>
      <c r="F188" s="104" t="s">
        <v>7329</v>
      </c>
      <c r="G188" s="67"/>
      <c r="H188" s="71"/>
      <c r="I188" s="72"/>
      <c r="J188" s="72"/>
      <c r="K188" s="71" t="s">
        <v>8189</v>
      </c>
      <c r="L188" s="75"/>
      <c r="M188" s="76"/>
      <c r="N188" s="76"/>
      <c r="O188" s="77"/>
      <c r="P188" s="78"/>
      <c r="Q188" s="78"/>
      <c r="R188" s="88"/>
      <c r="S188" s="88"/>
      <c r="T188" s="88"/>
      <c r="U188" s="88"/>
      <c r="V188" s="52"/>
      <c r="W188" s="52"/>
      <c r="X188" s="52"/>
      <c r="Y188" s="52"/>
      <c r="Z188" s="51"/>
      <c r="AA188" s="73"/>
      <c r="AB188" s="73"/>
      <c r="AC188" s="74"/>
      <c r="AD188" s="80">
        <v>21206</v>
      </c>
      <c r="AE188" s="80">
        <v>70344</v>
      </c>
      <c r="AF188" s="80">
        <v>13785</v>
      </c>
      <c r="AG188" s="80">
        <v>809</v>
      </c>
      <c r="AH188" s="80">
        <v>-14400</v>
      </c>
      <c r="AI188" s="80" t="s">
        <v>6372</v>
      </c>
      <c r="AJ188" s="80" t="s">
        <v>6645</v>
      </c>
      <c r="AK188" s="86" t="s">
        <v>6946</v>
      </c>
      <c r="AL188" s="80" t="s">
        <v>7111</v>
      </c>
      <c r="AM188" s="82">
        <v>39364.797071759262</v>
      </c>
      <c r="AN188" s="80" t="s">
        <v>7570</v>
      </c>
      <c r="AO188" s="86" t="s">
        <v>7756</v>
      </c>
      <c r="AP188" s="80" t="s">
        <v>66</v>
      </c>
      <c r="AQ188" s="2"/>
      <c r="AR188" s="3"/>
      <c r="AS188" s="3"/>
      <c r="AT188" s="3"/>
      <c r="AU188" s="3"/>
    </row>
    <row r="189" spans="1:47">
      <c r="A189" s="66" t="s">
        <v>298</v>
      </c>
      <c r="B189" s="67"/>
      <c r="C189" s="67"/>
      <c r="D189" s="68"/>
      <c r="E189" s="70"/>
      <c r="F189" s="104" t="s">
        <v>7330</v>
      </c>
      <c r="G189" s="67"/>
      <c r="H189" s="71"/>
      <c r="I189" s="72"/>
      <c r="J189" s="72"/>
      <c r="K189" s="71" t="s">
        <v>8190</v>
      </c>
      <c r="L189" s="75"/>
      <c r="M189" s="76"/>
      <c r="N189" s="76"/>
      <c r="O189" s="77"/>
      <c r="P189" s="78"/>
      <c r="Q189" s="78"/>
      <c r="R189" s="88"/>
      <c r="S189" s="88"/>
      <c r="T189" s="88"/>
      <c r="U189" s="88"/>
      <c r="V189" s="52"/>
      <c r="W189" s="52"/>
      <c r="X189" s="52"/>
      <c r="Y189" s="52"/>
      <c r="Z189" s="51"/>
      <c r="AA189" s="73"/>
      <c r="AB189" s="73"/>
      <c r="AC189" s="74"/>
      <c r="AD189" s="80">
        <v>46</v>
      </c>
      <c r="AE189" s="80">
        <v>13</v>
      </c>
      <c r="AF189" s="80">
        <v>8</v>
      </c>
      <c r="AG189" s="80">
        <v>0</v>
      </c>
      <c r="AH189" s="80"/>
      <c r="AI189" s="80"/>
      <c r="AJ189" s="80"/>
      <c r="AK189" s="80"/>
      <c r="AL189" s="80"/>
      <c r="AM189" s="82">
        <v>40912.024305555555</v>
      </c>
      <c r="AN189" s="80" t="s">
        <v>7570</v>
      </c>
      <c r="AO189" s="86" t="s">
        <v>7757</v>
      </c>
      <c r="AP189" s="80" t="s">
        <v>66</v>
      </c>
      <c r="AQ189" s="2"/>
      <c r="AR189" s="3"/>
      <c r="AS189" s="3"/>
      <c r="AT189" s="3"/>
      <c r="AU189" s="3"/>
    </row>
    <row r="190" spans="1:47">
      <c r="A190" s="66" t="s">
        <v>543</v>
      </c>
      <c r="B190" s="67"/>
      <c r="C190" s="67"/>
      <c r="D190" s="68"/>
      <c r="E190" s="70"/>
      <c r="F190" s="104" t="s">
        <v>7331</v>
      </c>
      <c r="G190" s="67"/>
      <c r="H190" s="71"/>
      <c r="I190" s="72"/>
      <c r="J190" s="72"/>
      <c r="K190" s="71" t="s">
        <v>8191</v>
      </c>
      <c r="L190" s="75"/>
      <c r="M190" s="76"/>
      <c r="N190" s="76"/>
      <c r="O190" s="77"/>
      <c r="P190" s="78"/>
      <c r="Q190" s="78"/>
      <c r="R190" s="88"/>
      <c r="S190" s="88"/>
      <c r="T190" s="88"/>
      <c r="U190" s="88"/>
      <c r="V190" s="52"/>
      <c r="W190" s="52"/>
      <c r="X190" s="52"/>
      <c r="Y190" s="52"/>
      <c r="Z190" s="51"/>
      <c r="AA190" s="73"/>
      <c r="AB190" s="73"/>
      <c r="AC190" s="74"/>
      <c r="AD190" s="80">
        <v>135</v>
      </c>
      <c r="AE190" s="80">
        <v>33</v>
      </c>
      <c r="AF190" s="80">
        <v>25</v>
      </c>
      <c r="AG190" s="80">
        <v>0</v>
      </c>
      <c r="AH190" s="80">
        <v>-18000</v>
      </c>
      <c r="AI190" s="80"/>
      <c r="AJ190" s="80"/>
      <c r="AK190" s="80"/>
      <c r="AL190" s="80" t="s">
        <v>7117</v>
      </c>
      <c r="AM190" s="82">
        <v>40462.917731481481</v>
      </c>
      <c r="AN190" s="80" t="s">
        <v>7570</v>
      </c>
      <c r="AO190" s="86" t="s">
        <v>7758</v>
      </c>
      <c r="AP190" s="80" t="s">
        <v>65</v>
      </c>
      <c r="AQ190" s="2"/>
      <c r="AR190" s="3"/>
      <c r="AS190" s="3"/>
      <c r="AT190" s="3"/>
      <c r="AU190" s="3"/>
    </row>
    <row r="191" spans="1:47">
      <c r="A191" s="66" t="s">
        <v>299</v>
      </c>
      <c r="B191" s="67"/>
      <c r="C191" s="67"/>
      <c r="D191" s="68"/>
      <c r="E191" s="70"/>
      <c r="F191" s="104" t="s">
        <v>7332</v>
      </c>
      <c r="G191" s="67"/>
      <c r="H191" s="71"/>
      <c r="I191" s="72"/>
      <c r="J191" s="72"/>
      <c r="K191" s="71" t="s">
        <v>8192</v>
      </c>
      <c r="L191" s="75"/>
      <c r="M191" s="76"/>
      <c r="N191" s="76"/>
      <c r="O191" s="77"/>
      <c r="P191" s="78"/>
      <c r="Q191" s="78"/>
      <c r="R191" s="88"/>
      <c r="S191" s="88"/>
      <c r="T191" s="88"/>
      <c r="U191" s="88"/>
      <c r="V191" s="52"/>
      <c r="W191" s="52"/>
      <c r="X191" s="52"/>
      <c r="Y191" s="52"/>
      <c r="Z191" s="51"/>
      <c r="AA191" s="73"/>
      <c r="AB191" s="73"/>
      <c r="AC191" s="74"/>
      <c r="AD191" s="80">
        <v>200</v>
      </c>
      <c r="AE191" s="80">
        <v>53</v>
      </c>
      <c r="AF191" s="80">
        <v>49</v>
      </c>
      <c r="AG191" s="80">
        <v>0</v>
      </c>
      <c r="AH191" s="80">
        <v>-14400</v>
      </c>
      <c r="AI191" s="80" t="s">
        <v>6373</v>
      </c>
      <c r="AJ191" s="80" t="s">
        <v>6664</v>
      </c>
      <c r="AK191" s="86" t="s">
        <v>6947</v>
      </c>
      <c r="AL191" s="80" t="s">
        <v>7111</v>
      </c>
      <c r="AM191" s="82">
        <v>40968.930266203701</v>
      </c>
      <c r="AN191" s="80" t="s">
        <v>7570</v>
      </c>
      <c r="AO191" s="86" t="s">
        <v>7759</v>
      </c>
      <c r="AP191" s="80" t="s">
        <v>66</v>
      </c>
      <c r="AQ191" s="2"/>
      <c r="AR191" s="3"/>
      <c r="AS191" s="3"/>
      <c r="AT191" s="3"/>
      <c r="AU191" s="3"/>
    </row>
    <row r="192" spans="1:47">
      <c r="A192" s="66" t="s">
        <v>300</v>
      </c>
      <c r="B192" s="67"/>
      <c r="C192" s="67"/>
      <c r="D192" s="68"/>
      <c r="E192" s="70"/>
      <c r="F192" s="104" t="s">
        <v>7333</v>
      </c>
      <c r="G192" s="67"/>
      <c r="H192" s="71"/>
      <c r="I192" s="72"/>
      <c r="J192" s="72"/>
      <c r="K192" s="71" t="s">
        <v>8193</v>
      </c>
      <c r="L192" s="75"/>
      <c r="M192" s="76"/>
      <c r="N192" s="76"/>
      <c r="O192" s="77"/>
      <c r="P192" s="78"/>
      <c r="Q192" s="78"/>
      <c r="R192" s="88"/>
      <c r="S192" s="88"/>
      <c r="T192" s="88"/>
      <c r="U192" s="88"/>
      <c r="V192" s="52"/>
      <c r="W192" s="52"/>
      <c r="X192" s="52"/>
      <c r="Y192" s="52"/>
      <c r="Z192" s="51"/>
      <c r="AA192" s="73"/>
      <c r="AB192" s="73"/>
      <c r="AC192" s="74"/>
      <c r="AD192" s="80">
        <v>474</v>
      </c>
      <c r="AE192" s="80">
        <v>138</v>
      </c>
      <c r="AF192" s="80">
        <v>452</v>
      </c>
      <c r="AG192" s="80">
        <v>36</v>
      </c>
      <c r="AH192" s="80">
        <v>-18000</v>
      </c>
      <c r="AI192" s="80" t="s">
        <v>6374</v>
      </c>
      <c r="AJ192" s="80" t="s">
        <v>6704</v>
      </c>
      <c r="AK192" s="86" t="s">
        <v>6948</v>
      </c>
      <c r="AL192" s="80" t="s">
        <v>7117</v>
      </c>
      <c r="AM192" s="82">
        <v>40619.506724537037</v>
      </c>
      <c r="AN192" s="80" t="s">
        <v>7570</v>
      </c>
      <c r="AO192" s="86" t="s">
        <v>7760</v>
      </c>
      <c r="AP192" s="80" t="s">
        <v>66</v>
      </c>
      <c r="AQ192" s="2"/>
      <c r="AR192" s="3"/>
      <c r="AS192" s="3"/>
      <c r="AT192" s="3"/>
      <c r="AU192" s="3"/>
    </row>
    <row r="193" spans="1:47">
      <c r="A193" s="66" t="s">
        <v>301</v>
      </c>
      <c r="B193" s="67"/>
      <c r="C193" s="67"/>
      <c r="D193" s="68"/>
      <c r="E193" s="70"/>
      <c r="F193" s="104" t="s">
        <v>7334</v>
      </c>
      <c r="G193" s="67"/>
      <c r="H193" s="71"/>
      <c r="I193" s="72"/>
      <c r="J193" s="72"/>
      <c r="K193" s="71" t="s">
        <v>8194</v>
      </c>
      <c r="L193" s="75"/>
      <c r="M193" s="76"/>
      <c r="N193" s="76"/>
      <c r="O193" s="77"/>
      <c r="P193" s="78"/>
      <c r="Q193" s="78"/>
      <c r="R193" s="88"/>
      <c r="S193" s="88"/>
      <c r="T193" s="88"/>
      <c r="U193" s="88"/>
      <c r="V193" s="52"/>
      <c r="W193" s="52"/>
      <c r="X193" s="52"/>
      <c r="Y193" s="52"/>
      <c r="Z193" s="51"/>
      <c r="AA193" s="73"/>
      <c r="AB193" s="73"/>
      <c r="AC193" s="74"/>
      <c r="AD193" s="80">
        <v>326</v>
      </c>
      <c r="AE193" s="80">
        <v>479</v>
      </c>
      <c r="AF193" s="80">
        <v>791</v>
      </c>
      <c r="AG193" s="80">
        <v>7</v>
      </c>
      <c r="AH193" s="80">
        <v>-14400</v>
      </c>
      <c r="AI193" s="80" t="s">
        <v>6375</v>
      </c>
      <c r="AJ193" s="80" t="s">
        <v>6624</v>
      </c>
      <c r="AK193" s="86" t="s">
        <v>6949</v>
      </c>
      <c r="AL193" s="80" t="s">
        <v>7111</v>
      </c>
      <c r="AM193" s="82">
        <v>39994.742210648146</v>
      </c>
      <c r="AN193" s="80" t="s">
        <v>7570</v>
      </c>
      <c r="AO193" s="86" t="s">
        <v>7761</v>
      </c>
      <c r="AP193" s="80" t="s">
        <v>66</v>
      </c>
      <c r="AQ193" s="2"/>
      <c r="AR193" s="3"/>
      <c r="AS193" s="3"/>
      <c r="AT193" s="3"/>
      <c r="AU193" s="3"/>
    </row>
    <row r="194" spans="1:47">
      <c r="A194" s="66" t="s">
        <v>423</v>
      </c>
      <c r="B194" s="67"/>
      <c r="C194" s="67"/>
      <c r="D194" s="68"/>
      <c r="E194" s="70"/>
      <c r="F194" s="104" t="s">
        <v>7335</v>
      </c>
      <c r="G194" s="67"/>
      <c r="H194" s="71"/>
      <c r="I194" s="72"/>
      <c r="J194" s="72"/>
      <c r="K194" s="71" t="s">
        <v>8195</v>
      </c>
      <c r="L194" s="75"/>
      <c r="M194" s="76"/>
      <c r="N194" s="76"/>
      <c r="O194" s="77"/>
      <c r="P194" s="78"/>
      <c r="Q194" s="78"/>
      <c r="R194" s="88"/>
      <c r="S194" s="88"/>
      <c r="T194" s="88"/>
      <c r="U194" s="88"/>
      <c r="V194" s="52"/>
      <c r="W194" s="52"/>
      <c r="X194" s="52"/>
      <c r="Y194" s="52"/>
      <c r="Z194" s="51"/>
      <c r="AA194" s="73"/>
      <c r="AB194" s="73"/>
      <c r="AC194" s="74"/>
      <c r="AD194" s="80">
        <v>445</v>
      </c>
      <c r="AE194" s="80">
        <v>882</v>
      </c>
      <c r="AF194" s="80">
        <v>1724</v>
      </c>
      <c r="AG194" s="80">
        <v>0</v>
      </c>
      <c r="AH194" s="80">
        <v>-14400</v>
      </c>
      <c r="AI194" s="80" t="s">
        <v>6376</v>
      </c>
      <c r="AJ194" s="80" t="s">
        <v>6624</v>
      </c>
      <c r="AK194" s="86" t="s">
        <v>6950</v>
      </c>
      <c r="AL194" s="80" t="s">
        <v>7111</v>
      </c>
      <c r="AM194" s="82">
        <v>40633.623611111114</v>
      </c>
      <c r="AN194" s="80" t="s">
        <v>7570</v>
      </c>
      <c r="AO194" s="86" t="s">
        <v>7762</v>
      </c>
      <c r="AP194" s="80" t="s">
        <v>66</v>
      </c>
      <c r="AQ194" s="2"/>
      <c r="AR194" s="3"/>
      <c r="AS194" s="3"/>
      <c r="AT194" s="3"/>
      <c r="AU194" s="3"/>
    </row>
    <row r="195" spans="1:47">
      <c r="A195" s="66" t="s">
        <v>302</v>
      </c>
      <c r="B195" s="67"/>
      <c r="C195" s="67"/>
      <c r="D195" s="68"/>
      <c r="E195" s="70"/>
      <c r="F195" s="104" t="s">
        <v>7336</v>
      </c>
      <c r="G195" s="67"/>
      <c r="H195" s="71"/>
      <c r="I195" s="72"/>
      <c r="J195" s="72"/>
      <c r="K195" s="71" t="s">
        <v>8196</v>
      </c>
      <c r="L195" s="75"/>
      <c r="M195" s="76"/>
      <c r="N195" s="76"/>
      <c r="O195" s="77"/>
      <c r="P195" s="78"/>
      <c r="Q195" s="78"/>
      <c r="R195" s="88"/>
      <c r="S195" s="88"/>
      <c r="T195" s="88"/>
      <c r="U195" s="88"/>
      <c r="V195" s="52"/>
      <c r="W195" s="52"/>
      <c r="X195" s="52"/>
      <c r="Y195" s="52"/>
      <c r="Z195" s="51"/>
      <c r="AA195" s="73"/>
      <c r="AB195" s="73"/>
      <c r="AC195" s="74"/>
      <c r="AD195" s="80">
        <v>895</v>
      </c>
      <c r="AE195" s="80">
        <v>975</v>
      </c>
      <c r="AF195" s="80">
        <v>2538</v>
      </c>
      <c r="AG195" s="80">
        <v>85</v>
      </c>
      <c r="AH195" s="80">
        <v>7200</v>
      </c>
      <c r="AI195" s="80" t="s">
        <v>6377</v>
      </c>
      <c r="AJ195" s="80" t="s">
        <v>6645</v>
      </c>
      <c r="AK195" s="86" t="s">
        <v>6951</v>
      </c>
      <c r="AL195" s="80" t="s">
        <v>7133</v>
      </c>
      <c r="AM195" s="82">
        <v>39899.243900462963</v>
      </c>
      <c r="AN195" s="80" t="s">
        <v>7570</v>
      </c>
      <c r="AO195" s="86" t="s">
        <v>7763</v>
      </c>
      <c r="AP195" s="80" t="s">
        <v>66</v>
      </c>
      <c r="AQ195" s="2"/>
      <c r="AR195" s="3"/>
      <c r="AS195" s="3"/>
      <c r="AT195" s="3"/>
      <c r="AU195" s="3"/>
    </row>
    <row r="196" spans="1:47">
      <c r="A196" s="66" t="s">
        <v>303</v>
      </c>
      <c r="B196" s="67"/>
      <c r="C196" s="67"/>
      <c r="D196" s="68"/>
      <c r="E196" s="70"/>
      <c r="F196" s="104" t="s">
        <v>7337</v>
      </c>
      <c r="G196" s="67"/>
      <c r="H196" s="71"/>
      <c r="I196" s="72"/>
      <c r="J196" s="72"/>
      <c r="K196" s="71" t="s">
        <v>8197</v>
      </c>
      <c r="L196" s="75"/>
      <c r="M196" s="76"/>
      <c r="N196" s="76"/>
      <c r="O196" s="77"/>
      <c r="P196" s="78"/>
      <c r="Q196" s="78"/>
      <c r="R196" s="88"/>
      <c r="S196" s="88"/>
      <c r="T196" s="88"/>
      <c r="U196" s="88"/>
      <c r="V196" s="52"/>
      <c r="W196" s="52"/>
      <c r="X196" s="52"/>
      <c r="Y196" s="52"/>
      <c r="Z196" s="51"/>
      <c r="AA196" s="73"/>
      <c r="AB196" s="73"/>
      <c r="AC196" s="74"/>
      <c r="AD196" s="80">
        <v>1275</v>
      </c>
      <c r="AE196" s="80">
        <v>599</v>
      </c>
      <c r="AF196" s="80">
        <v>467</v>
      </c>
      <c r="AG196" s="80">
        <v>1</v>
      </c>
      <c r="AH196" s="80">
        <v>-18000</v>
      </c>
      <c r="AI196" s="80" t="s">
        <v>6378</v>
      </c>
      <c r="AJ196" s="80" t="s">
        <v>6705</v>
      </c>
      <c r="AK196" s="86" t="s">
        <v>6952</v>
      </c>
      <c r="AL196" s="80" t="s">
        <v>7117</v>
      </c>
      <c r="AM196" s="82">
        <v>40448.769733796296</v>
      </c>
      <c r="AN196" s="80" t="s">
        <v>7570</v>
      </c>
      <c r="AO196" s="86" t="s">
        <v>7764</v>
      </c>
      <c r="AP196" s="80" t="s">
        <v>66</v>
      </c>
      <c r="AQ196" s="2"/>
      <c r="AR196" s="3"/>
      <c r="AS196" s="3"/>
      <c r="AT196" s="3"/>
      <c r="AU196" s="3"/>
    </row>
    <row r="197" spans="1:47">
      <c r="A197" s="66" t="s">
        <v>304</v>
      </c>
      <c r="B197" s="67"/>
      <c r="C197" s="67"/>
      <c r="D197" s="68"/>
      <c r="E197" s="70"/>
      <c r="F197" s="104" t="s">
        <v>7338</v>
      </c>
      <c r="G197" s="67"/>
      <c r="H197" s="71"/>
      <c r="I197" s="72"/>
      <c r="J197" s="72"/>
      <c r="K197" s="71" t="s">
        <v>8198</v>
      </c>
      <c r="L197" s="75"/>
      <c r="M197" s="76"/>
      <c r="N197" s="76"/>
      <c r="O197" s="77"/>
      <c r="P197" s="78"/>
      <c r="Q197" s="78"/>
      <c r="R197" s="88"/>
      <c r="S197" s="88"/>
      <c r="T197" s="88"/>
      <c r="U197" s="88"/>
      <c r="V197" s="52"/>
      <c r="W197" s="52"/>
      <c r="X197" s="52"/>
      <c r="Y197" s="52"/>
      <c r="Z197" s="51"/>
      <c r="AA197" s="73"/>
      <c r="AB197" s="73"/>
      <c r="AC197" s="74"/>
      <c r="AD197" s="80">
        <v>390</v>
      </c>
      <c r="AE197" s="80">
        <v>4885</v>
      </c>
      <c r="AF197" s="80">
        <v>12553</v>
      </c>
      <c r="AG197" s="80">
        <v>143</v>
      </c>
      <c r="AH197" s="80">
        <v>-14400</v>
      </c>
      <c r="AI197" s="80" t="s">
        <v>6379</v>
      </c>
      <c r="AJ197" s="80" t="s">
        <v>6645</v>
      </c>
      <c r="AK197" s="86" t="s">
        <v>6953</v>
      </c>
      <c r="AL197" s="80" t="s">
        <v>7111</v>
      </c>
      <c r="AM197" s="82">
        <v>39993.88790509259</v>
      </c>
      <c r="AN197" s="80" t="s">
        <v>7570</v>
      </c>
      <c r="AO197" s="86" t="s">
        <v>7765</v>
      </c>
      <c r="AP197" s="80" t="s">
        <v>66</v>
      </c>
      <c r="AQ197" s="2"/>
      <c r="AR197" s="3"/>
      <c r="AS197" s="3"/>
      <c r="AT197" s="3"/>
      <c r="AU197" s="3"/>
    </row>
    <row r="198" spans="1:47">
      <c r="A198" s="66" t="s">
        <v>305</v>
      </c>
      <c r="B198" s="67"/>
      <c r="C198" s="67"/>
      <c r="D198" s="68"/>
      <c r="E198" s="70"/>
      <c r="F198" s="104" t="s">
        <v>7339</v>
      </c>
      <c r="G198" s="67"/>
      <c r="H198" s="71"/>
      <c r="I198" s="72"/>
      <c r="J198" s="72"/>
      <c r="K198" s="71" t="s">
        <v>8199</v>
      </c>
      <c r="L198" s="75"/>
      <c r="M198" s="76"/>
      <c r="N198" s="76"/>
      <c r="O198" s="77"/>
      <c r="P198" s="78"/>
      <c r="Q198" s="78"/>
      <c r="R198" s="88"/>
      <c r="S198" s="88"/>
      <c r="T198" s="88"/>
      <c r="U198" s="88"/>
      <c r="V198" s="52"/>
      <c r="W198" s="52"/>
      <c r="X198" s="52"/>
      <c r="Y198" s="52"/>
      <c r="Z198" s="51"/>
      <c r="AA198" s="73"/>
      <c r="AB198" s="73"/>
      <c r="AC198" s="74"/>
      <c r="AD198" s="80">
        <v>12</v>
      </c>
      <c r="AE198" s="80">
        <v>19</v>
      </c>
      <c r="AF198" s="80">
        <v>19</v>
      </c>
      <c r="AG198" s="80">
        <v>1</v>
      </c>
      <c r="AH198" s="80"/>
      <c r="AI198" s="80" t="s">
        <v>6380</v>
      </c>
      <c r="AJ198" s="80"/>
      <c r="AK198" s="80"/>
      <c r="AL198" s="80"/>
      <c r="AM198" s="82">
        <v>41487.82136574074</v>
      </c>
      <c r="AN198" s="80" t="s">
        <v>7570</v>
      </c>
      <c r="AO198" s="86" t="s">
        <v>7766</v>
      </c>
      <c r="AP198" s="80" t="s">
        <v>66</v>
      </c>
      <c r="AQ198" s="2"/>
      <c r="AR198" s="3"/>
      <c r="AS198" s="3"/>
      <c r="AT198" s="3"/>
      <c r="AU198" s="3"/>
    </row>
    <row r="199" spans="1:47">
      <c r="A199" s="66" t="s">
        <v>306</v>
      </c>
      <c r="B199" s="67"/>
      <c r="C199" s="67"/>
      <c r="D199" s="68"/>
      <c r="E199" s="70"/>
      <c r="F199" s="104" t="s">
        <v>7340</v>
      </c>
      <c r="G199" s="67"/>
      <c r="H199" s="71"/>
      <c r="I199" s="72"/>
      <c r="J199" s="72"/>
      <c r="K199" s="71" t="s">
        <v>8200</v>
      </c>
      <c r="L199" s="75"/>
      <c r="M199" s="76"/>
      <c r="N199" s="76"/>
      <c r="O199" s="77"/>
      <c r="P199" s="78"/>
      <c r="Q199" s="78"/>
      <c r="R199" s="88"/>
      <c r="S199" s="88"/>
      <c r="T199" s="88"/>
      <c r="U199" s="88"/>
      <c r="V199" s="52"/>
      <c r="W199" s="52"/>
      <c r="X199" s="52"/>
      <c r="Y199" s="52"/>
      <c r="Z199" s="51"/>
      <c r="AA199" s="73"/>
      <c r="AB199" s="73"/>
      <c r="AC199" s="74"/>
      <c r="AD199" s="80">
        <v>908</v>
      </c>
      <c r="AE199" s="80">
        <v>55972</v>
      </c>
      <c r="AF199" s="80">
        <v>38868</v>
      </c>
      <c r="AG199" s="80">
        <v>8</v>
      </c>
      <c r="AH199" s="80">
        <v>-14400</v>
      </c>
      <c r="AI199" s="80" t="s">
        <v>6381</v>
      </c>
      <c r="AJ199" s="80" t="s">
        <v>6607</v>
      </c>
      <c r="AK199" s="86" t="s">
        <v>6954</v>
      </c>
      <c r="AL199" s="80" t="s">
        <v>7111</v>
      </c>
      <c r="AM199" s="82">
        <v>39910.932372685187</v>
      </c>
      <c r="AN199" s="80" t="s">
        <v>7570</v>
      </c>
      <c r="AO199" s="86" t="s">
        <v>7767</v>
      </c>
      <c r="AP199" s="80" t="s">
        <v>66</v>
      </c>
      <c r="AQ199" s="2"/>
      <c r="AR199" s="3"/>
      <c r="AS199" s="3"/>
      <c r="AT199" s="3"/>
      <c r="AU199" s="3"/>
    </row>
    <row r="200" spans="1:47">
      <c r="A200" s="66" t="s">
        <v>307</v>
      </c>
      <c r="B200" s="67"/>
      <c r="C200" s="67"/>
      <c r="D200" s="68"/>
      <c r="E200" s="70"/>
      <c r="F200" s="104" t="s">
        <v>7341</v>
      </c>
      <c r="G200" s="67"/>
      <c r="H200" s="71"/>
      <c r="I200" s="72"/>
      <c r="J200" s="72"/>
      <c r="K200" s="71" t="s">
        <v>8201</v>
      </c>
      <c r="L200" s="75"/>
      <c r="M200" s="76"/>
      <c r="N200" s="76"/>
      <c r="O200" s="77"/>
      <c r="P200" s="78"/>
      <c r="Q200" s="78"/>
      <c r="R200" s="88"/>
      <c r="S200" s="88"/>
      <c r="T200" s="88"/>
      <c r="U200" s="88"/>
      <c r="V200" s="52"/>
      <c r="W200" s="52"/>
      <c r="X200" s="52"/>
      <c r="Y200" s="52"/>
      <c r="Z200" s="51"/>
      <c r="AA200" s="73"/>
      <c r="AB200" s="73"/>
      <c r="AC200" s="74"/>
      <c r="AD200" s="80">
        <v>1210</v>
      </c>
      <c r="AE200" s="80">
        <v>1195</v>
      </c>
      <c r="AF200" s="80">
        <v>9300</v>
      </c>
      <c r="AG200" s="80">
        <v>5</v>
      </c>
      <c r="AH200" s="80">
        <v>-14400</v>
      </c>
      <c r="AI200" s="80" t="s">
        <v>6382</v>
      </c>
      <c r="AJ200" s="80" t="s">
        <v>6706</v>
      </c>
      <c r="AK200" s="86" t="s">
        <v>6955</v>
      </c>
      <c r="AL200" s="80" t="s">
        <v>7111</v>
      </c>
      <c r="AM200" s="82">
        <v>40879.827743055554</v>
      </c>
      <c r="AN200" s="80" t="s">
        <v>7570</v>
      </c>
      <c r="AO200" s="86" t="s">
        <v>7768</v>
      </c>
      <c r="AP200" s="80" t="s">
        <v>66</v>
      </c>
      <c r="AQ200" s="2"/>
      <c r="AR200" s="3"/>
      <c r="AS200" s="3"/>
      <c r="AT200" s="3"/>
      <c r="AU200" s="3"/>
    </row>
    <row r="201" spans="1:47">
      <c r="A201" s="66" t="s">
        <v>544</v>
      </c>
      <c r="B201" s="67"/>
      <c r="C201" s="67"/>
      <c r="D201" s="68"/>
      <c r="E201" s="70"/>
      <c r="F201" s="104" t="s">
        <v>7342</v>
      </c>
      <c r="G201" s="67"/>
      <c r="H201" s="71"/>
      <c r="I201" s="72"/>
      <c r="J201" s="72"/>
      <c r="K201" s="71" t="s">
        <v>8202</v>
      </c>
      <c r="L201" s="75"/>
      <c r="M201" s="76"/>
      <c r="N201" s="76"/>
      <c r="O201" s="77"/>
      <c r="P201" s="78"/>
      <c r="Q201" s="78"/>
      <c r="R201" s="88"/>
      <c r="S201" s="88"/>
      <c r="T201" s="88"/>
      <c r="U201" s="88"/>
      <c r="V201" s="52"/>
      <c r="W201" s="52"/>
      <c r="X201" s="52"/>
      <c r="Y201" s="52"/>
      <c r="Z201" s="51"/>
      <c r="AA201" s="73"/>
      <c r="AB201" s="73"/>
      <c r="AC201" s="74"/>
      <c r="AD201" s="80">
        <v>121</v>
      </c>
      <c r="AE201" s="80">
        <v>1384</v>
      </c>
      <c r="AF201" s="80">
        <v>425</v>
      </c>
      <c r="AG201" s="80">
        <v>0</v>
      </c>
      <c r="AH201" s="80"/>
      <c r="AI201" s="80" t="s">
        <v>6383</v>
      </c>
      <c r="AJ201" s="80"/>
      <c r="AK201" s="86" t="s">
        <v>6956</v>
      </c>
      <c r="AL201" s="80"/>
      <c r="AM201" s="82">
        <v>41018.838171296295</v>
      </c>
      <c r="AN201" s="80" t="s">
        <v>7570</v>
      </c>
      <c r="AO201" s="86" t="s">
        <v>7769</v>
      </c>
      <c r="AP201" s="80" t="s">
        <v>65</v>
      </c>
      <c r="AQ201" s="2"/>
      <c r="AR201" s="3"/>
      <c r="AS201" s="3"/>
      <c r="AT201" s="3"/>
      <c r="AU201" s="3"/>
    </row>
    <row r="202" spans="1:47">
      <c r="A202" s="66" t="s">
        <v>308</v>
      </c>
      <c r="B202" s="67"/>
      <c r="C202" s="67"/>
      <c r="D202" s="68"/>
      <c r="E202" s="70"/>
      <c r="F202" s="104" t="s">
        <v>7343</v>
      </c>
      <c r="G202" s="67"/>
      <c r="H202" s="71"/>
      <c r="I202" s="72"/>
      <c r="J202" s="72"/>
      <c r="K202" s="71" t="s">
        <v>8203</v>
      </c>
      <c r="L202" s="75"/>
      <c r="M202" s="76"/>
      <c r="N202" s="76"/>
      <c r="O202" s="77"/>
      <c r="P202" s="78"/>
      <c r="Q202" s="78"/>
      <c r="R202" s="88"/>
      <c r="S202" s="88"/>
      <c r="T202" s="88"/>
      <c r="U202" s="88"/>
      <c r="V202" s="52"/>
      <c r="W202" s="52"/>
      <c r="X202" s="52"/>
      <c r="Y202" s="52"/>
      <c r="Z202" s="51"/>
      <c r="AA202" s="73"/>
      <c r="AB202" s="73"/>
      <c r="AC202" s="74"/>
      <c r="AD202" s="80">
        <v>350</v>
      </c>
      <c r="AE202" s="80">
        <v>164</v>
      </c>
      <c r="AF202" s="80">
        <v>494</v>
      </c>
      <c r="AG202" s="80">
        <v>50</v>
      </c>
      <c r="AH202" s="80">
        <v>-14400</v>
      </c>
      <c r="AI202" s="80" t="s">
        <v>6384</v>
      </c>
      <c r="AJ202" s="80" t="s">
        <v>6693</v>
      </c>
      <c r="AK202" s="80"/>
      <c r="AL202" s="80" t="s">
        <v>7111</v>
      </c>
      <c r="AM202" s="82">
        <v>40429.555532407408</v>
      </c>
      <c r="AN202" s="80" t="s">
        <v>7570</v>
      </c>
      <c r="AO202" s="86" t="s">
        <v>7770</v>
      </c>
      <c r="AP202" s="80" t="s">
        <v>66</v>
      </c>
      <c r="AQ202" s="2"/>
      <c r="AR202" s="3"/>
      <c r="AS202" s="3"/>
      <c r="AT202" s="3"/>
      <c r="AU202" s="3"/>
    </row>
    <row r="203" spans="1:47">
      <c r="A203" s="66" t="s">
        <v>545</v>
      </c>
      <c r="B203" s="67"/>
      <c r="C203" s="67"/>
      <c r="D203" s="68"/>
      <c r="E203" s="70"/>
      <c r="F203" s="104" t="s">
        <v>7344</v>
      </c>
      <c r="G203" s="67"/>
      <c r="H203" s="71"/>
      <c r="I203" s="72"/>
      <c r="J203" s="72"/>
      <c r="K203" s="71" t="s">
        <v>8204</v>
      </c>
      <c r="L203" s="75"/>
      <c r="M203" s="76"/>
      <c r="N203" s="76"/>
      <c r="O203" s="77"/>
      <c r="P203" s="78"/>
      <c r="Q203" s="78"/>
      <c r="R203" s="88"/>
      <c r="S203" s="88"/>
      <c r="T203" s="88"/>
      <c r="U203" s="88"/>
      <c r="V203" s="52"/>
      <c r="W203" s="52"/>
      <c r="X203" s="52"/>
      <c r="Y203" s="52"/>
      <c r="Z203" s="51"/>
      <c r="AA203" s="73"/>
      <c r="AB203" s="73"/>
      <c r="AC203" s="74"/>
      <c r="AD203" s="80">
        <v>80</v>
      </c>
      <c r="AE203" s="80">
        <v>114</v>
      </c>
      <c r="AF203" s="80">
        <v>503</v>
      </c>
      <c r="AG203" s="80">
        <v>38</v>
      </c>
      <c r="AH203" s="80"/>
      <c r="AI203" s="80"/>
      <c r="AJ203" s="80" t="s">
        <v>6604</v>
      </c>
      <c r="AK203" s="86" t="s">
        <v>6957</v>
      </c>
      <c r="AL203" s="80"/>
      <c r="AM203" s="82">
        <v>41280.959201388891</v>
      </c>
      <c r="AN203" s="80" t="s">
        <v>7570</v>
      </c>
      <c r="AO203" s="86" t="s">
        <v>7771</v>
      </c>
      <c r="AP203" s="80" t="s">
        <v>65</v>
      </c>
      <c r="AQ203" s="2"/>
      <c r="AR203" s="3"/>
      <c r="AS203" s="3"/>
      <c r="AT203" s="3"/>
      <c r="AU203" s="3"/>
    </row>
    <row r="204" spans="1:47">
      <c r="A204" s="66" t="s">
        <v>309</v>
      </c>
      <c r="B204" s="67"/>
      <c r="C204" s="67"/>
      <c r="D204" s="68"/>
      <c r="E204" s="70"/>
      <c r="F204" s="104" t="s">
        <v>7345</v>
      </c>
      <c r="G204" s="67"/>
      <c r="H204" s="71"/>
      <c r="I204" s="72"/>
      <c r="J204" s="72"/>
      <c r="K204" s="71" t="s">
        <v>8205</v>
      </c>
      <c r="L204" s="75"/>
      <c r="M204" s="76"/>
      <c r="N204" s="76"/>
      <c r="O204" s="77"/>
      <c r="P204" s="78"/>
      <c r="Q204" s="78"/>
      <c r="R204" s="88"/>
      <c r="S204" s="88"/>
      <c r="T204" s="88"/>
      <c r="U204" s="88"/>
      <c r="V204" s="52"/>
      <c r="W204" s="52"/>
      <c r="X204" s="52"/>
      <c r="Y204" s="52"/>
      <c r="Z204" s="51"/>
      <c r="AA204" s="73"/>
      <c r="AB204" s="73"/>
      <c r="AC204" s="74"/>
      <c r="AD204" s="80">
        <v>21</v>
      </c>
      <c r="AE204" s="80">
        <v>24</v>
      </c>
      <c r="AF204" s="80">
        <v>9</v>
      </c>
      <c r="AG204" s="80">
        <v>0</v>
      </c>
      <c r="AH204" s="80">
        <v>-28800</v>
      </c>
      <c r="AI204" s="80"/>
      <c r="AJ204" s="80"/>
      <c r="AK204" s="80"/>
      <c r="AL204" s="80" t="s">
        <v>6761</v>
      </c>
      <c r="AM204" s="82">
        <v>39499.920127314814</v>
      </c>
      <c r="AN204" s="80" t="s">
        <v>7570</v>
      </c>
      <c r="AO204" s="86" t="s">
        <v>7772</v>
      </c>
      <c r="AP204" s="80" t="s">
        <v>66</v>
      </c>
      <c r="AQ204" s="2"/>
      <c r="AR204" s="3"/>
      <c r="AS204" s="3"/>
      <c r="AT204" s="3"/>
      <c r="AU204" s="3"/>
    </row>
    <row r="205" spans="1:47">
      <c r="A205" s="66" t="s">
        <v>349</v>
      </c>
      <c r="B205" s="67"/>
      <c r="C205" s="67"/>
      <c r="D205" s="68"/>
      <c r="E205" s="70"/>
      <c r="F205" s="104" t="s">
        <v>7346</v>
      </c>
      <c r="G205" s="67"/>
      <c r="H205" s="71"/>
      <c r="I205" s="72"/>
      <c r="J205" s="72"/>
      <c r="K205" s="71" t="s">
        <v>8206</v>
      </c>
      <c r="L205" s="75"/>
      <c r="M205" s="76"/>
      <c r="N205" s="76"/>
      <c r="O205" s="77"/>
      <c r="P205" s="78"/>
      <c r="Q205" s="78"/>
      <c r="R205" s="88"/>
      <c r="S205" s="88"/>
      <c r="T205" s="88"/>
      <c r="U205" s="88"/>
      <c r="V205" s="52"/>
      <c r="W205" s="52"/>
      <c r="X205" s="52"/>
      <c r="Y205" s="52"/>
      <c r="Z205" s="51"/>
      <c r="AA205" s="73"/>
      <c r="AB205" s="73"/>
      <c r="AC205" s="74"/>
      <c r="AD205" s="80">
        <v>491</v>
      </c>
      <c r="AE205" s="80">
        <v>184</v>
      </c>
      <c r="AF205" s="80">
        <v>257</v>
      </c>
      <c r="AG205" s="80">
        <v>5</v>
      </c>
      <c r="AH205" s="80"/>
      <c r="AI205" s="80" t="s">
        <v>6385</v>
      </c>
      <c r="AJ205" s="80" t="s">
        <v>6707</v>
      </c>
      <c r="AK205" s="86" t="s">
        <v>6958</v>
      </c>
      <c r="AL205" s="80"/>
      <c r="AM205" s="82">
        <v>40340.790034722224</v>
      </c>
      <c r="AN205" s="80" t="s">
        <v>7570</v>
      </c>
      <c r="AO205" s="86" t="s">
        <v>7773</v>
      </c>
      <c r="AP205" s="80" t="s">
        <v>66</v>
      </c>
      <c r="AQ205" s="2"/>
      <c r="AR205" s="3"/>
      <c r="AS205" s="3"/>
      <c r="AT205" s="3"/>
      <c r="AU205" s="3"/>
    </row>
    <row r="206" spans="1:47">
      <c r="A206" s="66" t="s">
        <v>310</v>
      </c>
      <c r="B206" s="67"/>
      <c r="C206" s="67"/>
      <c r="D206" s="68"/>
      <c r="E206" s="70"/>
      <c r="F206" s="104" t="s">
        <v>7347</v>
      </c>
      <c r="G206" s="67"/>
      <c r="H206" s="71"/>
      <c r="I206" s="72"/>
      <c r="J206" s="72"/>
      <c r="K206" s="71" t="s">
        <v>8207</v>
      </c>
      <c r="L206" s="75"/>
      <c r="M206" s="76"/>
      <c r="N206" s="76"/>
      <c r="O206" s="77"/>
      <c r="P206" s="78"/>
      <c r="Q206" s="78"/>
      <c r="R206" s="88"/>
      <c r="S206" s="88"/>
      <c r="T206" s="88"/>
      <c r="U206" s="88"/>
      <c r="V206" s="52"/>
      <c r="W206" s="52"/>
      <c r="X206" s="52"/>
      <c r="Y206" s="52"/>
      <c r="Z206" s="51"/>
      <c r="AA206" s="73"/>
      <c r="AB206" s="73"/>
      <c r="AC206" s="74"/>
      <c r="AD206" s="80">
        <v>348</v>
      </c>
      <c r="AE206" s="80">
        <v>140</v>
      </c>
      <c r="AF206" s="80">
        <v>975</v>
      </c>
      <c r="AG206" s="80">
        <v>77</v>
      </c>
      <c r="AH206" s="80">
        <v>-14400</v>
      </c>
      <c r="AI206" s="80" t="s">
        <v>6386</v>
      </c>
      <c r="AJ206" s="80" t="s">
        <v>6708</v>
      </c>
      <c r="AK206" s="86" t="s">
        <v>6959</v>
      </c>
      <c r="AL206" s="80" t="s">
        <v>7111</v>
      </c>
      <c r="AM206" s="82">
        <v>40935.688680555555</v>
      </c>
      <c r="AN206" s="80" t="s">
        <v>7570</v>
      </c>
      <c r="AO206" s="86" t="s">
        <v>7774</v>
      </c>
      <c r="AP206" s="80" t="s">
        <v>66</v>
      </c>
      <c r="AQ206" s="2"/>
      <c r="AR206" s="3"/>
      <c r="AS206" s="3"/>
      <c r="AT206" s="3"/>
      <c r="AU206" s="3"/>
    </row>
    <row r="207" spans="1:47">
      <c r="A207" s="66" t="s">
        <v>311</v>
      </c>
      <c r="B207" s="67"/>
      <c r="C207" s="67"/>
      <c r="D207" s="68"/>
      <c r="E207" s="70"/>
      <c r="F207" s="104" t="s">
        <v>7348</v>
      </c>
      <c r="G207" s="67"/>
      <c r="H207" s="71"/>
      <c r="I207" s="72"/>
      <c r="J207" s="72"/>
      <c r="K207" s="71" t="s">
        <v>8208</v>
      </c>
      <c r="L207" s="75"/>
      <c r="M207" s="76"/>
      <c r="N207" s="76"/>
      <c r="O207" s="77"/>
      <c r="P207" s="78"/>
      <c r="Q207" s="78"/>
      <c r="R207" s="88"/>
      <c r="S207" s="88"/>
      <c r="T207" s="88"/>
      <c r="U207" s="88"/>
      <c r="V207" s="52"/>
      <c r="W207" s="52"/>
      <c r="X207" s="52"/>
      <c r="Y207" s="52"/>
      <c r="Z207" s="51"/>
      <c r="AA207" s="73"/>
      <c r="AB207" s="73"/>
      <c r="AC207" s="74"/>
      <c r="AD207" s="80">
        <v>2010</v>
      </c>
      <c r="AE207" s="80">
        <v>1831</v>
      </c>
      <c r="AF207" s="80">
        <v>3087</v>
      </c>
      <c r="AG207" s="80">
        <v>478</v>
      </c>
      <c r="AH207" s="80"/>
      <c r="AI207" s="80" t="s">
        <v>6387</v>
      </c>
      <c r="AJ207" s="80" t="s">
        <v>6709</v>
      </c>
      <c r="AK207" s="86" t="s">
        <v>6960</v>
      </c>
      <c r="AL207" s="80"/>
      <c r="AM207" s="82">
        <v>41351.58258101852</v>
      </c>
      <c r="AN207" s="80" t="s">
        <v>7570</v>
      </c>
      <c r="AO207" s="86" t="s">
        <v>7775</v>
      </c>
      <c r="AP207" s="80" t="s">
        <v>66</v>
      </c>
      <c r="AQ207" s="2"/>
      <c r="AR207" s="3"/>
      <c r="AS207" s="3"/>
      <c r="AT207" s="3"/>
      <c r="AU207" s="3"/>
    </row>
    <row r="208" spans="1:47">
      <c r="A208" s="66" t="s">
        <v>414</v>
      </c>
      <c r="B208" s="67"/>
      <c r="C208" s="67"/>
      <c r="D208" s="68"/>
      <c r="E208" s="70"/>
      <c r="F208" s="104" t="s">
        <v>7349</v>
      </c>
      <c r="G208" s="67"/>
      <c r="H208" s="71"/>
      <c r="I208" s="72"/>
      <c r="J208" s="72"/>
      <c r="K208" s="71" t="s">
        <v>8209</v>
      </c>
      <c r="L208" s="75"/>
      <c r="M208" s="76"/>
      <c r="N208" s="76"/>
      <c r="O208" s="77"/>
      <c r="P208" s="78"/>
      <c r="Q208" s="78"/>
      <c r="R208" s="88"/>
      <c r="S208" s="88"/>
      <c r="T208" s="88"/>
      <c r="U208" s="88"/>
      <c r="V208" s="52"/>
      <c r="W208" s="52"/>
      <c r="X208" s="52"/>
      <c r="Y208" s="52"/>
      <c r="Z208" s="51"/>
      <c r="AA208" s="73"/>
      <c r="AB208" s="73"/>
      <c r="AC208" s="74"/>
      <c r="AD208" s="80">
        <v>211</v>
      </c>
      <c r="AE208" s="80">
        <v>208</v>
      </c>
      <c r="AF208" s="80">
        <v>272</v>
      </c>
      <c r="AG208" s="80">
        <v>3</v>
      </c>
      <c r="AH208" s="80"/>
      <c r="AI208" s="80" t="s">
        <v>6388</v>
      </c>
      <c r="AJ208" s="80"/>
      <c r="AK208" s="86" t="s">
        <v>6961</v>
      </c>
      <c r="AL208" s="80"/>
      <c r="AM208" s="82">
        <v>41114.102060185185</v>
      </c>
      <c r="AN208" s="80" t="s">
        <v>7570</v>
      </c>
      <c r="AO208" s="86" t="s">
        <v>7776</v>
      </c>
      <c r="AP208" s="80" t="s">
        <v>66</v>
      </c>
      <c r="AQ208" s="2"/>
      <c r="AR208" s="3"/>
      <c r="AS208" s="3"/>
      <c r="AT208" s="3"/>
      <c r="AU208" s="3"/>
    </row>
    <row r="209" spans="1:47">
      <c r="A209" s="66" t="s">
        <v>312</v>
      </c>
      <c r="B209" s="67"/>
      <c r="C209" s="67"/>
      <c r="D209" s="68"/>
      <c r="E209" s="70"/>
      <c r="F209" s="104" t="s">
        <v>7350</v>
      </c>
      <c r="G209" s="67"/>
      <c r="H209" s="71"/>
      <c r="I209" s="72"/>
      <c r="J209" s="72"/>
      <c r="K209" s="71" t="s">
        <v>8210</v>
      </c>
      <c r="L209" s="75"/>
      <c r="M209" s="76"/>
      <c r="N209" s="76"/>
      <c r="O209" s="77"/>
      <c r="P209" s="78"/>
      <c r="Q209" s="78"/>
      <c r="R209" s="88"/>
      <c r="S209" s="88"/>
      <c r="T209" s="88"/>
      <c r="U209" s="88"/>
      <c r="V209" s="52"/>
      <c r="W209" s="52"/>
      <c r="X209" s="52"/>
      <c r="Y209" s="52"/>
      <c r="Z209" s="51"/>
      <c r="AA209" s="73"/>
      <c r="AB209" s="73"/>
      <c r="AC209" s="74"/>
      <c r="AD209" s="80">
        <v>554</v>
      </c>
      <c r="AE209" s="80">
        <v>889</v>
      </c>
      <c r="AF209" s="80">
        <v>734</v>
      </c>
      <c r="AG209" s="80">
        <v>80</v>
      </c>
      <c r="AH209" s="80">
        <v>39600</v>
      </c>
      <c r="AI209" s="80" t="s">
        <v>6389</v>
      </c>
      <c r="AJ209" s="80" t="s">
        <v>6641</v>
      </c>
      <c r="AK209" s="86" t="s">
        <v>6962</v>
      </c>
      <c r="AL209" s="80" t="s">
        <v>7125</v>
      </c>
      <c r="AM209" s="82">
        <v>39875.345613425925</v>
      </c>
      <c r="AN209" s="80" t="s">
        <v>7570</v>
      </c>
      <c r="AO209" s="86" t="s">
        <v>7777</v>
      </c>
      <c r="AP209" s="80" t="s">
        <v>66</v>
      </c>
      <c r="AQ209" s="2"/>
      <c r="AR209" s="3"/>
      <c r="AS209" s="3"/>
      <c r="AT209" s="3"/>
      <c r="AU209" s="3"/>
    </row>
    <row r="210" spans="1:47">
      <c r="A210" s="66" t="s">
        <v>440</v>
      </c>
      <c r="B210" s="67"/>
      <c r="C210" s="67"/>
      <c r="D210" s="68"/>
      <c r="E210" s="70"/>
      <c r="F210" s="104" t="s">
        <v>7351</v>
      </c>
      <c r="G210" s="67"/>
      <c r="H210" s="71"/>
      <c r="I210" s="72"/>
      <c r="J210" s="72"/>
      <c r="K210" s="71" t="s">
        <v>8211</v>
      </c>
      <c r="L210" s="75"/>
      <c r="M210" s="76"/>
      <c r="N210" s="76"/>
      <c r="O210" s="77"/>
      <c r="P210" s="78"/>
      <c r="Q210" s="78"/>
      <c r="R210" s="88"/>
      <c r="S210" s="88"/>
      <c r="T210" s="88"/>
      <c r="U210" s="88"/>
      <c r="V210" s="52"/>
      <c r="W210" s="52"/>
      <c r="X210" s="52"/>
      <c r="Y210" s="52"/>
      <c r="Z210" s="51"/>
      <c r="AA210" s="73"/>
      <c r="AB210" s="73"/>
      <c r="AC210" s="74"/>
      <c r="AD210" s="80">
        <v>482</v>
      </c>
      <c r="AE210" s="80">
        <v>275</v>
      </c>
      <c r="AF210" s="80">
        <v>2127</v>
      </c>
      <c r="AG210" s="80">
        <v>445</v>
      </c>
      <c r="AH210" s="80">
        <v>-25200</v>
      </c>
      <c r="AI210" s="80" t="s">
        <v>6390</v>
      </c>
      <c r="AJ210" s="80" t="s">
        <v>6710</v>
      </c>
      <c r="AK210" s="86" t="s">
        <v>6963</v>
      </c>
      <c r="AL210" s="80" t="s">
        <v>6694</v>
      </c>
      <c r="AM210" s="82">
        <v>40904.861203703702</v>
      </c>
      <c r="AN210" s="80" t="s">
        <v>7570</v>
      </c>
      <c r="AO210" s="86" t="s">
        <v>7778</v>
      </c>
      <c r="AP210" s="80" t="s">
        <v>66</v>
      </c>
      <c r="AQ210" s="2"/>
      <c r="AR210" s="3"/>
      <c r="AS210" s="3"/>
      <c r="AT210" s="3"/>
      <c r="AU210" s="3"/>
    </row>
    <row r="211" spans="1:47">
      <c r="A211" s="66" t="s">
        <v>313</v>
      </c>
      <c r="B211" s="67"/>
      <c r="C211" s="67"/>
      <c r="D211" s="68"/>
      <c r="E211" s="70"/>
      <c r="F211" s="104" t="s">
        <v>7352</v>
      </c>
      <c r="G211" s="67"/>
      <c r="H211" s="71"/>
      <c r="I211" s="72"/>
      <c r="J211" s="72"/>
      <c r="K211" s="71" t="s">
        <v>8212</v>
      </c>
      <c r="L211" s="75"/>
      <c r="M211" s="76"/>
      <c r="N211" s="76"/>
      <c r="O211" s="77"/>
      <c r="P211" s="78"/>
      <c r="Q211" s="78"/>
      <c r="R211" s="88"/>
      <c r="S211" s="88"/>
      <c r="T211" s="88"/>
      <c r="U211" s="88"/>
      <c r="V211" s="52"/>
      <c r="W211" s="52"/>
      <c r="X211" s="52"/>
      <c r="Y211" s="52"/>
      <c r="Z211" s="51"/>
      <c r="AA211" s="73"/>
      <c r="AB211" s="73"/>
      <c r="AC211" s="74"/>
      <c r="AD211" s="80">
        <v>2049</v>
      </c>
      <c r="AE211" s="80">
        <v>2161</v>
      </c>
      <c r="AF211" s="80">
        <v>27934</v>
      </c>
      <c r="AG211" s="80">
        <v>39</v>
      </c>
      <c r="AH211" s="80">
        <v>-18000</v>
      </c>
      <c r="AI211" s="80" t="s">
        <v>6391</v>
      </c>
      <c r="AJ211" s="80" t="s">
        <v>6705</v>
      </c>
      <c r="AK211" s="80"/>
      <c r="AL211" s="80" t="s">
        <v>7117</v>
      </c>
      <c r="AM211" s="82">
        <v>41291.775775462964</v>
      </c>
      <c r="AN211" s="80" t="s">
        <v>7570</v>
      </c>
      <c r="AO211" s="86" t="s">
        <v>7779</v>
      </c>
      <c r="AP211" s="80" t="s">
        <v>66</v>
      </c>
      <c r="AQ211" s="2"/>
      <c r="AR211" s="3"/>
      <c r="AS211" s="3"/>
      <c r="AT211" s="3"/>
      <c r="AU211" s="3"/>
    </row>
    <row r="212" spans="1:47">
      <c r="A212" s="66" t="s">
        <v>314</v>
      </c>
      <c r="B212" s="67"/>
      <c r="C212" s="67"/>
      <c r="D212" s="68"/>
      <c r="E212" s="70"/>
      <c r="F212" s="104" t="s">
        <v>7353</v>
      </c>
      <c r="G212" s="67"/>
      <c r="H212" s="71"/>
      <c r="I212" s="72"/>
      <c r="J212" s="72"/>
      <c r="K212" s="71" t="s">
        <v>8213</v>
      </c>
      <c r="L212" s="75"/>
      <c r="M212" s="76"/>
      <c r="N212" s="76"/>
      <c r="O212" s="77"/>
      <c r="P212" s="78"/>
      <c r="Q212" s="78"/>
      <c r="R212" s="88"/>
      <c r="S212" s="88"/>
      <c r="T212" s="88"/>
      <c r="U212" s="88"/>
      <c r="V212" s="52"/>
      <c r="W212" s="52"/>
      <c r="X212" s="52"/>
      <c r="Y212" s="52"/>
      <c r="Z212" s="51"/>
      <c r="AA212" s="73"/>
      <c r="AB212" s="73"/>
      <c r="AC212" s="74"/>
      <c r="AD212" s="80">
        <v>2150</v>
      </c>
      <c r="AE212" s="80">
        <v>3340</v>
      </c>
      <c r="AF212" s="80">
        <v>2347</v>
      </c>
      <c r="AG212" s="80">
        <v>1</v>
      </c>
      <c r="AH212" s="80">
        <v>-14400</v>
      </c>
      <c r="AI212" s="80" t="s">
        <v>6392</v>
      </c>
      <c r="AJ212" s="80" t="s">
        <v>6706</v>
      </c>
      <c r="AK212" s="86" t="s">
        <v>6964</v>
      </c>
      <c r="AL212" s="80" t="s">
        <v>7111</v>
      </c>
      <c r="AM212" s="82">
        <v>39856.233923611115</v>
      </c>
      <c r="AN212" s="80" t="s">
        <v>7570</v>
      </c>
      <c r="AO212" s="86" t="s">
        <v>7780</v>
      </c>
      <c r="AP212" s="80" t="s">
        <v>66</v>
      </c>
      <c r="AQ212" s="2"/>
      <c r="AR212" s="3"/>
      <c r="AS212" s="3"/>
      <c r="AT212" s="3"/>
      <c r="AU212" s="3"/>
    </row>
    <row r="213" spans="1:47">
      <c r="A213" s="66" t="s">
        <v>546</v>
      </c>
      <c r="B213" s="67"/>
      <c r="C213" s="67"/>
      <c r="D213" s="68"/>
      <c r="E213" s="70"/>
      <c r="F213" s="104" t="s">
        <v>7354</v>
      </c>
      <c r="G213" s="67"/>
      <c r="H213" s="71"/>
      <c r="I213" s="72"/>
      <c r="J213" s="72"/>
      <c r="K213" s="71" t="s">
        <v>8214</v>
      </c>
      <c r="L213" s="75"/>
      <c r="M213" s="76"/>
      <c r="N213" s="76"/>
      <c r="O213" s="77"/>
      <c r="P213" s="78"/>
      <c r="Q213" s="78"/>
      <c r="R213" s="88"/>
      <c r="S213" s="88"/>
      <c r="T213" s="88"/>
      <c r="U213" s="88"/>
      <c r="V213" s="52"/>
      <c r="W213" s="52"/>
      <c r="X213" s="52"/>
      <c r="Y213" s="52"/>
      <c r="Z213" s="51"/>
      <c r="AA213" s="73"/>
      <c r="AB213" s="73"/>
      <c r="AC213" s="74"/>
      <c r="AD213" s="80">
        <v>2032</v>
      </c>
      <c r="AE213" s="80">
        <v>15041</v>
      </c>
      <c r="AF213" s="80">
        <v>2874</v>
      </c>
      <c r="AG213" s="80">
        <v>251</v>
      </c>
      <c r="AH213" s="80">
        <v>-14400</v>
      </c>
      <c r="AI213" s="80" t="s">
        <v>6393</v>
      </c>
      <c r="AJ213" s="80" t="s">
        <v>6711</v>
      </c>
      <c r="AK213" s="86" t="s">
        <v>6965</v>
      </c>
      <c r="AL213" s="80" t="s">
        <v>7111</v>
      </c>
      <c r="AM213" s="82">
        <v>39162.57240740741</v>
      </c>
      <c r="AN213" s="80" t="s">
        <v>7570</v>
      </c>
      <c r="AO213" s="86" t="s">
        <v>7781</v>
      </c>
      <c r="AP213" s="80" t="s">
        <v>65</v>
      </c>
      <c r="AQ213" s="2"/>
      <c r="AR213" s="3"/>
      <c r="AS213" s="3"/>
      <c r="AT213" s="3"/>
      <c r="AU213" s="3"/>
    </row>
    <row r="214" spans="1:47">
      <c r="A214" s="66" t="s">
        <v>315</v>
      </c>
      <c r="B214" s="67"/>
      <c r="C214" s="67"/>
      <c r="D214" s="68"/>
      <c r="E214" s="70"/>
      <c r="F214" s="104" t="s">
        <v>7355</v>
      </c>
      <c r="G214" s="67"/>
      <c r="H214" s="71"/>
      <c r="I214" s="72"/>
      <c r="J214" s="72"/>
      <c r="K214" s="71" t="s">
        <v>8215</v>
      </c>
      <c r="L214" s="75"/>
      <c r="M214" s="76"/>
      <c r="N214" s="76"/>
      <c r="O214" s="77"/>
      <c r="P214" s="78"/>
      <c r="Q214" s="78"/>
      <c r="R214" s="88"/>
      <c r="S214" s="88"/>
      <c r="T214" s="88"/>
      <c r="U214" s="88"/>
      <c r="V214" s="52"/>
      <c r="W214" s="52"/>
      <c r="X214" s="52"/>
      <c r="Y214" s="52"/>
      <c r="Z214" s="51"/>
      <c r="AA214" s="73"/>
      <c r="AB214" s="73"/>
      <c r="AC214" s="74"/>
      <c r="AD214" s="80">
        <v>638</v>
      </c>
      <c r="AE214" s="80">
        <v>747</v>
      </c>
      <c r="AF214" s="80">
        <v>780</v>
      </c>
      <c r="AG214" s="80">
        <v>18</v>
      </c>
      <c r="AH214" s="80">
        <v>-28800</v>
      </c>
      <c r="AI214" s="80" t="s">
        <v>6394</v>
      </c>
      <c r="AJ214" s="80" t="s">
        <v>6712</v>
      </c>
      <c r="AK214" s="86" t="s">
        <v>6966</v>
      </c>
      <c r="AL214" s="80" t="s">
        <v>6761</v>
      </c>
      <c r="AM214" s="82">
        <v>40003.906875000001</v>
      </c>
      <c r="AN214" s="80" t="s">
        <v>7570</v>
      </c>
      <c r="AO214" s="86" t="s">
        <v>7782</v>
      </c>
      <c r="AP214" s="80" t="s">
        <v>66</v>
      </c>
      <c r="AQ214" s="2"/>
      <c r="AR214" s="3"/>
      <c r="AS214" s="3"/>
      <c r="AT214" s="3"/>
      <c r="AU214" s="3"/>
    </row>
    <row r="215" spans="1:47">
      <c r="A215" s="66" t="s">
        <v>316</v>
      </c>
      <c r="B215" s="67"/>
      <c r="C215" s="67"/>
      <c r="D215" s="68"/>
      <c r="E215" s="70"/>
      <c r="F215" s="104" t="s">
        <v>7356</v>
      </c>
      <c r="G215" s="67"/>
      <c r="H215" s="71"/>
      <c r="I215" s="72"/>
      <c r="J215" s="72"/>
      <c r="K215" s="71" t="s">
        <v>8216</v>
      </c>
      <c r="L215" s="75"/>
      <c r="M215" s="76"/>
      <c r="N215" s="76"/>
      <c r="O215" s="77"/>
      <c r="P215" s="78"/>
      <c r="Q215" s="78"/>
      <c r="R215" s="88"/>
      <c r="S215" s="88"/>
      <c r="T215" s="88"/>
      <c r="U215" s="88"/>
      <c r="V215" s="52"/>
      <c r="W215" s="52"/>
      <c r="X215" s="52"/>
      <c r="Y215" s="52"/>
      <c r="Z215" s="51"/>
      <c r="AA215" s="73"/>
      <c r="AB215" s="73"/>
      <c r="AC215" s="74"/>
      <c r="AD215" s="80">
        <v>110</v>
      </c>
      <c r="AE215" s="80">
        <v>50</v>
      </c>
      <c r="AF215" s="80">
        <v>108</v>
      </c>
      <c r="AG215" s="80">
        <v>5</v>
      </c>
      <c r="AH215" s="80">
        <v>-14400</v>
      </c>
      <c r="AI215" s="80" t="s">
        <v>6395</v>
      </c>
      <c r="AJ215" s="80"/>
      <c r="AK215" s="80"/>
      <c r="AL215" s="80" t="s">
        <v>7111</v>
      </c>
      <c r="AM215" s="82">
        <v>40789.908576388887</v>
      </c>
      <c r="AN215" s="80" t="s">
        <v>7570</v>
      </c>
      <c r="AO215" s="86" t="s">
        <v>7783</v>
      </c>
      <c r="AP215" s="80" t="s">
        <v>66</v>
      </c>
      <c r="AQ215" s="2"/>
      <c r="AR215" s="3"/>
      <c r="AS215" s="3"/>
      <c r="AT215" s="3"/>
      <c r="AU215" s="3"/>
    </row>
    <row r="216" spans="1:47">
      <c r="A216" s="66" t="s">
        <v>317</v>
      </c>
      <c r="B216" s="67"/>
      <c r="C216" s="67"/>
      <c r="D216" s="68"/>
      <c r="E216" s="70"/>
      <c r="F216" s="104" t="s">
        <v>7357</v>
      </c>
      <c r="G216" s="67"/>
      <c r="H216" s="71"/>
      <c r="I216" s="72"/>
      <c r="J216" s="72"/>
      <c r="K216" s="71" t="s">
        <v>8217</v>
      </c>
      <c r="L216" s="75"/>
      <c r="M216" s="76"/>
      <c r="N216" s="76"/>
      <c r="O216" s="77"/>
      <c r="P216" s="78"/>
      <c r="Q216" s="78"/>
      <c r="R216" s="88"/>
      <c r="S216" s="88"/>
      <c r="T216" s="88"/>
      <c r="U216" s="88"/>
      <c r="V216" s="52"/>
      <c r="W216" s="52"/>
      <c r="X216" s="52"/>
      <c r="Y216" s="52"/>
      <c r="Z216" s="51"/>
      <c r="AA216" s="73"/>
      <c r="AB216" s="73"/>
      <c r="AC216" s="74"/>
      <c r="AD216" s="80">
        <v>388</v>
      </c>
      <c r="AE216" s="80">
        <v>394</v>
      </c>
      <c r="AF216" s="80">
        <v>192</v>
      </c>
      <c r="AG216" s="80">
        <v>1</v>
      </c>
      <c r="AH216" s="80"/>
      <c r="AI216" s="80" t="s">
        <v>6396</v>
      </c>
      <c r="AJ216" s="80" t="s">
        <v>6713</v>
      </c>
      <c r="AK216" s="86" t="s">
        <v>6967</v>
      </c>
      <c r="AL216" s="80"/>
      <c r="AM216" s="82">
        <v>41249.927303240744</v>
      </c>
      <c r="AN216" s="80" t="s">
        <v>7570</v>
      </c>
      <c r="AO216" s="86" t="s">
        <v>7784</v>
      </c>
      <c r="AP216" s="80" t="s">
        <v>66</v>
      </c>
      <c r="AQ216" s="2"/>
      <c r="AR216" s="3"/>
      <c r="AS216" s="3"/>
      <c r="AT216" s="3"/>
      <c r="AU216" s="3"/>
    </row>
    <row r="217" spans="1:47">
      <c r="A217" s="66" t="s">
        <v>318</v>
      </c>
      <c r="B217" s="67"/>
      <c r="C217" s="67"/>
      <c r="D217" s="68"/>
      <c r="E217" s="70"/>
      <c r="F217" s="104" t="s">
        <v>7358</v>
      </c>
      <c r="G217" s="67"/>
      <c r="H217" s="71"/>
      <c r="I217" s="72"/>
      <c r="J217" s="72"/>
      <c r="K217" s="71" t="s">
        <v>8218</v>
      </c>
      <c r="L217" s="75"/>
      <c r="M217" s="76"/>
      <c r="N217" s="76"/>
      <c r="O217" s="77"/>
      <c r="P217" s="78"/>
      <c r="Q217" s="78"/>
      <c r="R217" s="88"/>
      <c r="S217" s="88"/>
      <c r="T217" s="88"/>
      <c r="U217" s="88"/>
      <c r="V217" s="52"/>
      <c r="W217" s="52"/>
      <c r="X217" s="52"/>
      <c r="Y217" s="52"/>
      <c r="Z217" s="51"/>
      <c r="AA217" s="73"/>
      <c r="AB217" s="73"/>
      <c r="AC217" s="74"/>
      <c r="AD217" s="80">
        <v>70</v>
      </c>
      <c r="AE217" s="80">
        <v>24</v>
      </c>
      <c r="AF217" s="80">
        <v>321</v>
      </c>
      <c r="AG217" s="80">
        <v>13</v>
      </c>
      <c r="AH217" s="80">
        <v>-25200</v>
      </c>
      <c r="AI217" s="80" t="s">
        <v>6397</v>
      </c>
      <c r="AJ217" s="80" t="s">
        <v>6714</v>
      </c>
      <c r="AK217" s="80"/>
      <c r="AL217" s="80" t="s">
        <v>7114</v>
      </c>
      <c r="AM217" s="82">
        <v>40022.76190972222</v>
      </c>
      <c r="AN217" s="80" t="s">
        <v>7570</v>
      </c>
      <c r="AO217" s="86" t="s">
        <v>7785</v>
      </c>
      <c r="AP217" s="80" t="s">
        <v>66</v>
      </c>
      <c r="AQ217" s="2"/>
      <c r="AR217" s="3"/>
      <c r="AS217" s="3"/>
      <c r="AT217" s="3"/>
      <c r="AU217" s="3"/>
    </row>
    <row r="218" spans="1:47">
      <c r="A218" s="66" t="s">
        <v>355</v>
      </c>
      <c r="B218" s="67"/>
      <c r="C218" s="67"/>
      <c r="D218" s="68"/>
      <c r="E218" s="70"/>
      <c r="F218" s="104" t="s">
        <v>7359</v>
      </c>
      <c r="G218" s="67"/>
      <c r="H218" s="71"/>
      <c r="I218" s="72"/>
      <c r="J218" s="72"/>
      <c r="K218" s="71" t="s">
        <v>8219</v>
      </c>
      <c r="L218" s="75"/>
      <c r="M218" s="76"/>
      <c r="N218" s="76"/>
      <c r="O218" s="77"/>
      <c r="P218" s="78"/>
      <c r="Q218" s="78"/>
      <c r="R218" s="88"/>
      <c r="S218" s="88"/>
      <c r="T218" s="88"/>
      <c r="U218" s="88"/>
      <c r="V218" s="52"/>
      <c r="W218" s="52"/>
      <c r="X218" s="52"/>
      <c r="Y218" s="52"/>
      <c r="Z218" s="51"/>
      <c r="AA218" s="73"/>
      <c r="AB218" s="73"/>
      <c r="AC218" s="74"/>
      <c r="AD218" s="80">
        <v>28</v>
      </c>
      <c r="AE218" s="80">
        <v>10</v>
      </c>
      <c r="AF218" s="80">
        <v>8</v>
      </c>
      <c r="AG218" s="80">
        <v>4</v>
      </c>
      <c r="AH218" s="80"/>
      <c r="AI218" s="80" t="s">
        <v>6398</v>
      </c>
      <c r="AJ218" s="80"/>
      <c r="AK218" s="80"/>
      <c r="AL218" s="80"/>
      <c r="AM218" s="82">
        <v>41554.737199074072</v>
      </c>
      <c r="AN218" s="80" t="s">
        <v>7570</v>
      </c>
      <c r="AO218" s="86" t="s">
        <v>7786</v>
      </c>
      <c r="AP218" s="80" t="s">
        <v>66</v>
      </c>
      <c r="AQ218" s="2"/>
      <c r="AR218" s="3"/>
      <c r="AS218" s="3"/>
      <c r="AT218" s="3"/>
      <c r="AU218" s="3"/>
    </row>
    <row r="219" spans="1:47">
      <c r="A219" s="66" t="s">
        <v>319</v>
      </c>
      <c r="B219" s="67"/>
      <c r="C219" s="67"/>
      <c r="D219" s="68"/>
      <c r="E219" s="70"/>
      <c r="F219" s="104" t="s">
        <v>7360</v>
      </c>
      <c r="G219" s="67"/>
      <c r="H219" s="71"/>
      <c r="I219" s="72"/>
      <c r="J219" s="72"/>
      <c r="K219" s="71" t="s">
        <v>8220</v>
      </c>
      <c r="L219" s="75"/>
      <c r="M219" s="76"/>
      <c r="N219" s="76"/>
      <c r="O219" s="77"/>
      <c r="P219" s="78"/>
      <c r="Q219" s="78"/>
      <c r="R219" s="88"/>
      <c r="S219" s="88"/>
      <c r="T219" s="88"/>
      <c r="U219" s="88"/>
      <c r="V219" s="52"/>
      <c r="W219" s="52"/>
      <c r="X219" s="52"/>
      <c r="Y219" s="52"/>
      <c r="Z219" s="51"/>
      <c r="AA219" s="73"/>
      <c r="AB219" s="73"/>
      <c r="AC219" s="74"/>
      <c r="AD219" s="80">
        <v>1221</v>
      </c>
      <c r="AE219" s="80">
        <v>3712</v>
      </c>
      <c r="AF219" s="80">
        <v>96867</v>
      </c>
      <c r="AG219" s="80">
        <v>9</v>
      </c>
      <c r="AH219" s="80">
        <v>-18000</v>
      </c>
      <c r="AI219" s="80" t="s">
        <v>6399</v>
      </c>
      <c r="AJ219" s="80"/>
      <c r="AK219" s="80"/>
      <c r="AL219" s="80" t="s">
        <v>7117</v>
      </c>
      <c r="AM219" s="82">
        <v>40188.199247685188</v>
      </c>
      <c r="AN219" s="80" t="s">
        <v>7570</v>
      </c>
      <c r="AO219" s="86" t="s">
        <v>7787</v>
      </c>
      <c r="AP219" s="80" t="s">
        <v>66</v>
      </c>
      <c r="AQ219" s="2"/>
      <c r="AR219" s="3"/>
      <c r="AS219" s="3"/>
      <c r="AT219" s="3"/>
      <c r="AU219" s="3"/>
    </row>
    <row r="220" spans="1:47">
      <c r="A220" s="66" t="s">
        <v>401</v>
      </c>
      <c r="B220" s="67"/>
      <c r="C220" s="67"/>
      <c r="D220" s="68"/>
      <c r="E220" s="70"/>
      <c r="F220" s="104" t="s">
        <v>7361</v>
      </c>
      <c r="G220" s="67"/>
      <c r="H220" s="71"/>
      <c r="I220" s="72"/>
      <c r="J220" s="72"/>
      <c r="K220" s="71" t="s">
        <v>8221</v>
      </c>
      <c r="L220" s="75"/>
      <c r="M220" s="76"/>
      <c r="N220" s="76"/>
      <c r="O220" s="77"/>
      <c r="P220" s="78"/>
      <c r="Q220" s="78"/>
      <c r="R220" s="88"/>
      <c r="S220" s="88"/>
      <c r="T220" s="88"/>
      <c r="U220" s="88"/>
      <c r="V220" s="52"/>
      <c r="W220" s="52"/>
      <c r="X220" s="52"/>
      <c r="Y220" s="52"/>
      <c r="Z220" s="51"/>
      <c r="AA220" s="73"/>
      <c r="AB220" s="73"/>
      <c r="AC220" s="74"/>
      <c r="AD220" s="80">
        <v>137</v>
      </c>
      <c r="AE220" s="80">
        <v>102</v>
      </c>
      <c r="AF220" s="80">
        <v>213</v>
      </c>
      <c r="AG220" s="80">
        <v>8</v>
      </c>
      <c r="AH220" s="80"/>
      <c r="AI220" s="80" t="s">
        <v>6400</v>
      </c>
      <c r="AJ220" s="80" t="s">
        <v>6601</v>
      </c>
      <c r="AK220" s="80"/>
      <c r="AL220" s="80"/>
      <c r="AM220" s="82">
        <v>41200.70140046296</v>
      </c>
      <c r="AN220" s="80" t="s">
        <v>7570</v>
      </c>
      <c r="AO220" s="86" t="s">
        <v>7788</v>
      </c>
      <c r="AP220" s="80" t="s">
        <v>66</v>
      </c>
      <c r="AQ220" s="2"/>
      <c r="AR220" s="3"/>
      <c r="AS220" s="3"/>
      <c r="AT220" s="3"/>
      <c r="AU220" s="3"/>
    </row>
    <row r="221" spans="1:47">
      <c r="A221" s="66" t="s">
        <v>387</v>
      </c>
      <c r="B221" s="67"/>
      <c r="C221" s="67"/>
      <c r="D221" s="68"/>
      <c r="E221" s="70"/>
      <c r="F221" s="104" t="s">
        <v>7362</v>
      </c>
      <c r="G221" s="67"/>
      <c r="H221" s="71"/>
      <c r="I221" s="72"/>
      <c r="J221" s="72"/>
      <c r="K221" s="71" t="s">
        <v>8222</v>
      </c>
      <c r="L221" s="75"/>
      <c r="M221" s="76"/>
      <c r="N221" s="76"/>
      <c r="O221" s="77"/>
      <c r="P221" s="78"/>
      <c r="Q221" s="78"/>
      <c r="R221" s="88"/>
      <c r="S221" s="88"/>
      <c r="T221" s="88"/>
      <c r="U221" s="88"/>
      <c r="V221" s="52"/>
      <c r="W221" s="52"/>
      <c r="X221" s="52"/>
      <c r="Y221" s="52"/>
      <c r="Z221" s="51"/>
      <c r="AA221" s="73"/>
      <c r="AB221" s="73"/>
      <c r="AC221" s="74"/>
      <c r="AD221" s="80">
        <v>13</v>
      </c>
      <c r="AE221" s="80">
        <v>5</v>
      </c>
      <c r="AF221" s="80">
        <v>7</v>
      </c>
      <c r="AG221" s="80">
        <v>0</v>
      </c>
      <c r="AH221" s="80"/>
      <c r="AI221" s="80" t="s">
        <v>6401</v>
      </c>
      <c r="AJ221" s="80" t="s">
        <v>6715</v>
      </c>
      <c r="AK221" s="86" t="s">
        <v>6968</v>
      </c>
      <c r="AL221" s="80"/>
      <c r="AM221" s="82">
        <v>41562.682534722226</v>
      </c>
      <c r="AN221" s="80" t="s">
        <v>7570</v>
      </c>
      <c r="AO221" s="86" t="s">
        <v>7789</v>
      </c>
      <c r="AP221" s="80" t="s">
        <v>66</v>
      </c>
      <c r="AQ221" s="2"/>
      <c r="AR221" s="3"/>
      <c r="AS221" s="3"/>
      <c r="AT221" s="3"/>
      <c r="AU221" s="3"/>
    </row>
    <row r="222" spans="1:47">
      <c r="A222" s="66" t="s">
        <v>320</v>
      </c>
      <c r="B222" s="67"/>
      <c r="C222" s="67"/>
      <c r="D222" s="68"/>
      <c r="E222" s="70"/>
      <c r="F222" s="104" t="s">
        <v>7363</v>
      </c>
      <c r="G222" s="67"/>
      <c r="H222" s="71"/>
      <c r="I222" s="72"/>
      <c r="J222" s="72"/>
      <c r="K222" s="71" t="s">
        <v>8223</v>
      </c>
      <c r="L222" s="75"/>
      <c r="M222" s="76"/>
      <c r="N222" s="76"/>
      <c r="O222" s="77"/>
      <c r="P222" s="78"/>
      <c r="Q222" s="78"/>
      <c r="R222" s="88"/>
      <c r="S222" s="88"/>
      <c r="T222" s="88"/>
      <c r="U222" s="88"/>
      <c r="V222" s="52"/>
      <c r="W222" s="52"/>
      <c r="X222" s="52"/>
      <c r="Y222" s="52"/>
      <c r="Z222" s="51"/>
      <c r="AA222" s="73"/>
      <c r="AB222" s="73"/>
      <c r="AC222" s="74"/>
      <c r="AD222" s="80">
        <v>855</v>
      </c>
      <c r="AE222" s="80">
        <v>604</v>
      </c>
      <c r="AF222" s="80">
        <v>3468</v>
      </c>
      <c r="AG222" s="80">
        <v>701</v>
      </c>
      <c r="AH222" s="80">
        <v>-18000</v>
      </c>
      <c r="AI222" s="80" t="s">
        <v>6402</v>
      </c>
      <c r="AJ222" s="80" t="s">
        <v>6716</v>
      </c>
      <c r="AK222" s="86" t="s">
        <v>6969</v>
      </c>
      <c r="AL222" s="80" t="s">
        <v>7117</v>
      </c>
      <c r="AM222" s="82">
        <v>40574.196134259262</v>
      </c>
      <c r="AN222" s="80" t="s">
        <v>7570</v>
      </c>
      <c r="AO222" s="86" t="s">
        <v>7790</v>
      </c>
      <c r="AP222" s="80" t="s">
        <v>66</v>
      </c>
      <c r="AQ222" s="2"/>
      <c r="AR222" s="3"/>
      <c r="AS222" s="3"/>
      <c r="AT222" s="3"/>
      <c r="AU222" s="3"/>
    </row>
    <row r="223" spans="1:47">
      <c r="A223" s="66" t="s">
        <v>497</v>
      </c>
      <c r="B223" s="67"/>
      <c r="C223" s="67"/>
      <c r="D223" s="68"/>
      <c r="E223" s="70"/>
      <c r="F223" s="104" t="s">
        <v>7364</v>
      </c>
      <c r="G223" s="67"/>
      <c r="H223" s="71"/>
      <c r="I223" s="72"/>
      <c r="J223" s="72"/>
      <c r="K223" s="71" t="s">
        <v>8224</v>
      </c>
      <c r="L223" s="75"/>
      <c r="M223" s="76"/>
      <c r="N223" s="76"/>
      <c r="O223" s="77"/>
      <c r="P223" s="78"/>
      <c r="Q223" s="78"/>
      <c r="R223" s="88"/>
      <c r="S223" s="88"/>
      <c r="T223" s="88"/>
      <c r="U223" s="88"/>
      <c r="V223" s="52"/>
      <c r="W223" s="52"/>
      <c r="X223" s="52"/>
      <c r="Y223" s="52"/>
      <c r="Z223" s="51"/>
      <c r="AA223" s="73"/>
      <c r="AB223" s="73"/>
      <c r="AC223" s="74"/>
      <c r="AD223" s="80">
        <v>66</v>
      </c>
      <c r="AE223" s="80">
        <v>46</v>
      </c>
      <c r="AF223" s="80">
        <v>55</v>
      </c>
      <c r="AG223" s="80">
        <v>0</v>
      </c>
      <c r="AH223" s="80">
        <v>-14400</v>
      </c>
      <c r="AI223" s="80" t="s">
        <v>6403</v>
      </c>
      <c r="AJ223" s="80" t="s">
        <v>6624</v>
      </c>
      <c r="AK223" s="80"/>
      <c r="AL223" s="80" t="s">
        <v>7111</v>
      </c>
      <c r="AM223" s="82">
        <v>40093.83222222222</v>
      </c>
      <c r="AN223" s="80" t="s">
        <v>7570</v>
      </c>
      <c r="AO223" s="86" t="s">
        <v>7791</v>
      </c>
      <c r="AP223" s="80" t="s">
        <v>66</v>
      </c>
      <c r="AQ223" s="2"/>
      <c r="AR223" s="3"/>
      <c r="AS223" s="3"/>
      <c r="AT223" s="3"/>
      <c r="AU223" s="3"/>
    </row>
    <row r="224" spans="1:47">
      <c r="A224" s="66" t="s">
        <v>498</v>
      </c>
      <c r="B224" s="67"/>
      <c r="C224" s="67"/>
      <c r="D224" s="68"/>
      <c r="E224" s="70"/>
      <c r="F224" s="104" t="s">
        <v>7365</v>
      </c>
      <c r="G224" s="67"/>
      <c r="H224" s="71"/>
      <c r="I224" s="72"/>
      <c r="J224" s="72"/>
      <c r="K224" s="71" t="s">
        <v>8225</v>
      </c>
      <c r="L224" s="75"/>
      <c r="M224" s="76"/>
      <c r="N224" s="76"/>
      <c r="O224" s="77"/>
      <c r="P224" s="78"/>
      <c r="Q224" s="78"/>
      <c r="R224" s="88"/>
      <c r="S224" s="88"/>
      <c r="T224" s="88"/>
      <c r="U224" s="88"/>
      <c r="V224" s="52"/>
      <c r="W224" s="52"/>
      <c r="X224" s="52"/>
      <c r="Y224" s="52"/>
      <c r="Z224" s="51"/>
      <c r="AA224" s="73"/>
      <c r="AB224" s="73"/>
      <c r="AC224" s="74"/>
      <c r="AD224" s="80">
        <v>167</v>
      </c>
      <c r="AE224" s="80">
        <v>61</v>
      </c>
      <c r="AF224" s="80">
        <v>119</v>
      </c>
      <c r="AG224" s="80">
        <v>697</v>
      </c>
      <c r="AH224" s="80"/>
      <c r="AI224" s="80"/>
      <c r="AJ224" s="80"/>
      <c r="AK224" s="80"/>
      <c r="AL224" s="80"/>
      <c r="AM224" s="82">
        <v>41314.195057870369</v>
      </c>
      <c r="AN224" s="80" t="s">
        <v>7570</v>
      </c>
      <c r="AO224" s="86" t="s">
        <v>7792</v>
      </c>
      <c r="AP224" s="80" t="s">
        <v>66</v>
      </c>
      <c r="AQ224" s="2"/>
      <c r="AR224" s="3"/>
      <c r="AS224" s="3"/>
      <c r="AT224" s="3"/>
      <c r="AU224" s="3"/>
    </row>
    <row r="225" spans="1:47">
      <c r="A225" s="66" t="s">
        <v>321</v>
      </c>
      <c r="B225" s="67"/>
      <c r="C225" s="67"/>
      <c r="D225" s="68"/>
      <c r="E225" s="70"/>
      <c r="F225" s="104" t="s">
        <v>7366</v>
      </c>
      <c r="G225" s="67"/>
      <c r="H225" s="71"/>
      <c r="I225" s="72"/>
      <c r="J225" s="72"/>
      <c r="K225" s="71" t="s">
        <v>8226</v>
      </c>
      <c r="L225" s="75"/>
      <c r="M225" s="76"/>
      <c r="N225" s="76"/>
      <c r="O225" s="77"/>
      <c r="P225" s="78"/>
      <c r="Q225" s="78"/>
      <c r="R225" s="88"/>
      <c r="S225" s="88"/>
      <c r="T225" s="88"/>
      <c r="U225" s="88"/>
      <c r="V225" s="52"/>
      <c r="W225" s="52"/>
      <c r="X225" s="52"/>
      <c r="Y225" s="52"/>
      <c r="Z225" s="51"/>
      <c r="AA225" s="73"/>
      <c r="AB225" s="73"/>
      <c r="AC225" s="74"/>
      <c r="AD225" s="80">
        <v>452</v>
      </c>
      <c r="AE225" s="80">
        <v>188</v>
      </c>
      <c r="AF225" s="80">
        <v>493</v>
      </c>
      <c r="AG225" s="80">
        <v>24</v>
      </c>
      <c r="AH225" s="80"/>
      <c r="AI225" s="80" t="s">
        <v>6404</v>
      </c>
      <c r="AJ225" s="80" t="s">
        <v>6717</v>
      </c>
      <c r="AK225" s="80"/>
      <c r="AL225" s="80"/>
      <c r="AM225" s="82">
        <v>40915.8202662037</v>
      </c>
      <c r="AN225" s="80" t="s">
        <v>7570</v>
      </c>
      <c r="AO225" s="86" t="s">
        <v>7793</v>
      </c>
      <c r="AP225" s="80" t="s">
        <v>66</v>
      </c>
      <c r="AQ225" s="2"/>
      <c r="AR225" s="3"/>
      <c r="AS225" s="3"/>
      <c r="AT225" s="3"/>
      <c r="AU225" s="3"/>
    </row>
    <row r="226" spans="1:47">
      <c r="A226" s="66" t="s">
        <v>446</v>
      </c>
      <c r="B226" s="67"/>
      <c r="C226" s="67"/>
      <c r="D226" s="68"/>
      <c r="E226" s="70"/>
      <c r="F226" s="104" t="s">
        <v>7367</v>
      </c>
      <c r="G226" s="67"/>
      <c r="H226" s="71"/>
      <c r="I226" s="72"/>
      <c r="J226" s="72"/>
      <c r="K226" s="71" t="s">
        <v>8227</v>
      </c>
      <c r="L226" s="75"/>
      <c r="M226" s="76"/>
      <c r="N226" s="76"/>
      <c r="O226" s="77"/>
      <c r="P226" s="78"/>
      <c r="Q226" s="78"/>
      <c r="R226" s="88"/>
      <c r="S226" s="88"/>
      <c r="T226" s="88"/>
      <c r="U226" s="88"/>
      <c r="V226" s="52"/>
      <c r="W226" s="52"/>
      <c r="X226" s="52"/>
      <c r="Y226" s="52"/>
      <c r="Z226" s="51"/>
      <c r="AA226" s="73"/>
      <c r="AB226" s="73"/>
      <c r="AC226" s="74"/>
      <c r="AD226" s="80">
        <v>345</v>
      </c>
      <c r="AE226" s="80">
        <v>173</v>
      </c>
      <c r="AF226" s="80">
        <v>604</v>
      </c>
      <c r="AG226" s="80">
        <v>292</v>
      </c>
      <c r="AH226" s="80">
        <v>-14400</v>
      </c>
      <c r="AI226" s="80" t="s">
        <v>6405</v>
      </c>
      <c r="AJ226" s="80" t="s">
        <v>6718</v>
      </c>
      <c r="AK226" s="86" t="s">
        <v>6970</v>
      </c>
      <c r="AL226" s="80" t="s">
        <v>7111</v>
      </c>
      <c r="AM226" s="82">
        <v>40810.462800925925</v>
      </c>
      <c r="AN226" s="80" t="s">
        <v>7570</v>
      </c>
      <c r="AO226" s="86" t="s">
        <v>7794</v>
      </c>
      <c r="AP226" s="80" t="s">
        <v>66</v>
      </c>
      <c r="AQ226" s="2"/>
      <c r="AR226" s="3"/>
      <c r="AS226" s="3"/>
      <c r="AT226" s="3"/>
      <c r="AU226" s="3"/>
    </row>
    <row r="227" spans="1:47">
      <c r="A227" s="66" t="s">
        <v>504</v>
      </c>
      <c r="B227" s="67"/>
      <c r="C227" s="67"/>
      <c r="D227" s="68"/>
      <c r="E227" s="70"/>
      <c r="F227" s="104" t="s">
        <v>7368</v>
      </c>
      <c r="G227" s="67"/>
      <c r="H227" s="71"/>
      <c r="I227" s="72"/>
      <c r="J227" s="72"/>
      <c r="K227" s="71" t="s">
        <v>8228</v>
      </c>
      <c r="L227" s="75"/>
      <c r="M227" s="76"/>
      <c r="N227" s="76"/>
      <c r="O227" s="77"/>
      <c r="P227" s="78"/>
      <c r="Q227" s="78"/>
      <c r="R227" s="88"/>
      <c r="S227" s="88"/>
      <c r="T227" s="88"/>
      <c r="U227" s="88"/>
      <c r="V227" s="52"/>
      <c r="W227" s="52"/>
      <c r="X227" s="52"/>
      <c r="Y227" s="52"/>
      <c r="Z227" s="51"/>
      <c r="AA227" s="73"/>
      <c r="AB227" s="73"/>
      <c r="AC227" s="74"/>
      <c r="AD227" s="80">
        <v>26</v>
      </c>
      <c r="AE227" s="80">
        <v>422</v>
      </c>
      <c r="AF227" s="80">
        <v>419</v>
      </c>
      <c r="AG227" s="80">
        <v>9</v>
      </c>
      <c r="AH227" s="80">
        <v>-18000</v>
      </c>
      <c r="AI227" s="80" t="s">
        <v>6406</v>
      </c>
      <c r="AJ227" s="80" t="s">
        <v>6719</v>
      </c>
      <c r="AK227" s="80"/>
      <c r="AL227" s="80" t="s">
        <v>7117</v>
      </c>
      <c r="AM227" s="82">
        <v>39909.737627314818</v>
      </c>
      <c r="AN227" s="80" t="s">
        <v>7570</v>
      </c>
      <c r="AO227" s="86" t="s">
        <v>7795</v>
      </c>
      <c r="AP227" s="80" t="s">
        <v>66</v>
      </c>
      <c r="AQ227" s="2"/>
      <c r="AR227" s="3"/>
      <c r="AS227" s="3"/>
      <c r="AT227" s="3"/>
      <c r="AU227" s="3"/>
    </row>
    <row r="228" spans="1:47">
      <c r="A228" s="66" t="s">
        <v>322</v>
      </c>
      <c r="B228" s="67"/>
      <c r="C228" s="67"/>
      <c r="D228" s="68"/>
      <c r="E228" s="70"/>
      <c r="F228" s="104" t="s">
        <v>7369</v>
      </c>
      <c r="G228" s="67"/>
      <c r="H228" s="71"/>
      <c r="I228" s="72"/>
      <c r="J228" s="72"/>
      <c r="K228" s="71" t="s">
        <v>8229</v>
      </c>
      <c r="L228" s="75"/>
      <c r="M228" s="76"/>
      <c r="N228" s="76"/>
      <c r="O228" s="77"/>
      <c r="P228" s="78"/>
      <c r="Q228" s="78"/>
      <c r="R228" s="88"/>
      <c r="S228" s="88"/>
      <c r="T228" s="88"/>
      <c r="U228" s="88"/>
      <c r="V228" s="52"/>
      <c r="W228" s="52"/>
      <c r="X228" s="52"/>
      <c r="Y228" s="52"/>
      <c r="Z228" s="51"/>
      <c r="AA228" s="73"/>
      <c r="AB228" s="73"/>
      <c r="AC228" s="74"/>
      <c r="AD228" s="80">
        <v>220</v>
      </c>
      <c r="AE228" s="80">
        <v>165</v>
      </c>
      <c r="AF228" s="80">
        <v>1073</v>
      </c>
      <c r="AG228" s="80">
        <v>1</v>
      </c>
      <c r="AH228" s="80">
        <v>-14400</v>
      </c>
      <c r="AI228" s="80" t="s">
        <v>6407</v>
      </c>
      <c r="AJ228" s="80" t="s">
        <v>6720</v>
      </c>
      <c r="AK228" s="86" t="s">
        <v>6971</v>
      </c>
      <c r="AL228" s="80" t="s">
        <v>7111</v>
      </c>
      <c r="AM228" s="82">
        <v>40046.61210648148</v>
      </c>
      <c r="AN228" s="80" t="s">
        <v>7570</v>
      </c>
      <c r="AO228" s="86" t="s">
        <v>7796</v>
      </c>
      <c r="AP228" s="80" t="s">
        <v>66</v>
      </c>
      <c r="AQ228" s="2"/>
      <c r="AR228" s="3"/>
      <c r="AS228" s="3"/>
      <c r="AT228" s="3"/>
      <c r="AU228" s="3"/>
    </row>
    <row r="229" spans="1:47">
      <c r="A229" s="66" t="s">
        <v>323</v>
      </c>
      <c r="B229" s="67"/>
      <c r="C229" s="67"/>
      <c r="D229" s="68"/>
      <c r="E229" s="70"/>
      <c r="F229" s="104" t="s">
        <v>7370</v>
      </c>
      <c r="G229" s="67"/>
      <c r="H229" s="71"/>
      <c r="I229" s="72"/>
      <c r="J229" s="72"/>
      <c r="K229" s="71" t="s">
        <v>8230</v>
      </c>
      <c r="L229" s="75"/>
      <c r="M229" s="76"/>
      <c r="N229" s="76"/>
      <c r="O229" s="77"/>
      <c r="P229" s="78"/>
      <c r="Q229" s="78"/>
      <c r="R229" s="88"/>
      <c r="S229" s="88"/>
      <c r="T229" s="88"/>
      <c r="U229" s="88"/>
      <c r="V229" s="52"/>
      <c r="W229" s="52"/>
      <c r="X229" s="52"/>
      <c r="Y229" s="52"/>
      <c r="Z229" s="51"/>
      <c r="AA229" s="73"/>
      <c r="AB229" s="73"/>
      <c r="AC229" s="74"/>
      <c r="AD229" s="80">
        <v>968</v>
      </c>
      <c r="AE229" s="80">
        <v>1012</v>
      </c>
      <c r="AF229" s="80">
        <v>4356</v>
      </c>
      <c r="AG229" s="80">
        <v>0</v>
      </c>
      <c r="AH229" s="80">
        <v>-14400</v>
      </c>
      <c r="AI229" s="80" t="s">
        <v>6408</v>
      </c>
      <c r="AJ229" s="80" t="s">
        <v>6721</v>
      </c>
      <c r="AK229" s="80"/>
      <c r="AL229" s="80" t="s">
        <v>7111</v>
      </c>
      <c r="AM229" s="82">
        <v>39665.635138888887</v>
      </c>
      <c r="AN229" s="80" t="s">
        <v>7570</v>
      </c>
      <c r="AO229" s="86" t="s">
        <v>7797</v>
      </c>
      <c r="AP229" s="80" t="s">
        <v>66</v>
      </c>
      <c r="AQ229" s="2"/>
      <c r="AR229" s="3"/>
      <c r="AS229" s="3"/>
      <c r="AT229" s="3"/>
      <c r="AU229" s="3"/>
    </row>
    <row r="230" spans="1:47">
      <c r="A230" s="66" t="s">
        <v>324</v>
      </c>
      <c r="B230" s="67"/>
      <c r="C230" s="67"/>
      <c r="D230" s="68"/>
      <c r="E230" s="70"/>
      <c r="F230" s="104" t="s">
        <v>7371</v>
      </c>
      <c r="G230" s="67"/>
      <c r="H230" s="71"/>
      <c r="I230" s="72"/>
      <c r="J230" s="72"/>
      <c r="K230" s="71" t="s">
        <v>8231</v>
      </c>
      <c r="L230" s="75"/>
      <c r="M230" s="76"/>
      <c r="N230" s="76"/>
      <c r="O230" s="77"/>
      <c r="P230" s="78"/>
      <c r="Q230" s="78"/>
      <c r="R230" s="88"/>
      <c r="S230" s="88"/>
      <c r="T230" s="88"/>
      <c r="U230" s="88"/>
      <c r="V230" s="52"/>
      <c r="W230" s="52"/>
      <c r="X230" s="52"/>
      <c r="Y230" s="52"/>
      <c r="Z230" s="51"/>
      <c r="AA230" s="73"/>
      <c r="AB230" s="73"/>
      <c r="AC230" s="74"/>
      <c r="AD230" s="80">
        <v>291</v>
      </c>
      <c r="AE230" s="80">
        <v>95</v>
      </c>
      <c r="AF230" s="80">
        <v>180</v>
      </c>
      <c r="AG230" s="80">
        <v>20</v>
      </c>
      <c r="AH230" s="80">
        <v>-14400</v>
      </c>
      <c r="AI230" s="80" t="s">
        <v>6409</v>
      </c>
      <c r="AJ230" s="80" t="s">
        <v>6722</v>
      </c>
      <c r="AK230" s="80"/>
      <c r="AL230" s="80" t="s">
        <v>7111</v>
      </c>
      <c r="AM230" s="82">
        <v>40540.823657407411</v>
      </c>
      <c r="AN230" s="80" t="s">
        <v>7570</v>
      </c>
      <c r="AO230" s="86" t="s">
        <v>7798</v>
      </c>
      <c r="AP230" s="80" t="s">
        <v>66</v>
      </c>
      <c r="AQ230" s="2"/>
      <c r="AR230" s="3"/>
      <c r="AS230" s="3"/>
      <c r="AT230" s="3"/>
      <c r="AU230" s="3"/>
    </row>
    <row r="231" spans="1:47">
      <c r="A231" s="66" t="s">
        <v>325</v>
      </c>
      <c r="B231" s="67"/>
      <c r="C231" s="67"/>
      <c r="D231" s="68"/>
      <c r="E231" s="70"/>
      <c r="F231" s="104" t="s">
        <v>7372</v>
      </c>
      <c r="G231" s="67"/>
      <c r="H231" s="71"/>
      <c r="I231" s="72"/>
      <c r="J231" s="72"/>
      <c r="K231" s="71" t="s">
        <v>8232</v>
      </c>
      <c r="L231" s="75"/>
      <c r="M231" s="76"/>
      <c r="N231" s="76"/>
      <c r="O231" s="77"/>
      <c r="P231" s="78"/>
      <c r="Q231" s="78"/>
      <c r="R231" s="88"/>
      <c r="S231" s="88"/>
      <c r="T231" s="88"/>
      <c r="U231" s="88"/>
      <c r="V231" s="52"/>
      <c r="W231" s="52"/>
      <c r="X231" s="52"/>
      <c r="Y231" s="52"/>
      <c r="Z231" s="51"/>
      <c r="AA231" s="73"/>
      <c r="AB231" s="73"/>
      <c r="AC231" s="74"/>
      <c r="AD231" s="80">
        <v>5011</v>
      </c>
      <c r="AE231" s="80">
        <v>4609</v>
      </c>
      <c r="AF231" s="80">
        <v>12728</v>
      </c>
      <c r="AG231" s="80">
        <v>136</v>
      </c>
      <c r="AH231" s="80">
        <v>-14400</v>
      </c>
      <c r="AI231" s="80" t="s">
        <v>6410</v>
      </c>
      <c r="AJ231" s="80" t="s">
        <v>6723</v>
      </c>
      <c r="AK231" s="86" t="s">
        <v>6972</v>
      </c>
      <c r="AL231" s="80" t="s">
        <v>7111</v>
      </c>
      <c r="AM231" s="82">
        <v>39920.849826388891</v>
      </c>
      <c r="AN231" s="80" t="s">
        <v>7570</v>
      </c>
      <c r="AO231" s="86" t="s">
        <v>7799</v>
      </c>
      <c r="AP231" s="80" t="s">
        <v>66</v>
      </c>
      <c r="AQ231" s="2"/>
      <c r="AR231" s="3"/>
      <c r="AS231" s="3"/>
      <c r="AT231" s="3"/>
      <c r="AU231" s="3"/>
    </row>
    <row r="232" spans="1:47">
      <c r="A232" s="66" t="s">
        <v>327</v>
      </c>
      <c r="B232" s="67"/>
      <c r="C232" s="67"/>
      <c r="D232" s="68"/>
      <c r="E232" s="70"/>
      <c r="F232" s="104" t="s">
        <v>7373</v>
      </c>
      <c r="G232" s="67"/>
      <c r="H232" s="71"/>
      <c r="I232" s="72"/>
      <c r="J232" s="72"/>
      <c r="K232" s="71" t="s">
        <v>8233</v>
      </c>
      <c r="L232" s="75"/>
      <c r="M232" s="76"/>
      <c r="N232" s="76"/>
      <c r="O232" s="77"/>
      <c r="P232" s="78"/>
      <c r="Q232" s="78"/>
      <c r="R232" s="88"/>
      <c r="S232" s="88"/>
      <c r="T232" s="88"/>
      <c r="U232" s="88"/>
      <c r="V232" s="52"/>
      <c r="W232" s="52"/>
      <c r="X232" s="52"/>
      <c r="Y232" s="52"/>
      <c r="Z232" s="51"/>
      <c r="AA232" s="73"/>
      <c r="AB232" s="73"/>
      <c r="AC232" s="74"/>
      <c r="AD232" s="80">
        <v>38</v>
      </c>
      <c r="AE232" s="80">
        <v>98</v>
      </c>
      <c r="AF232" s="80">
        <v>114</v>
      </c>
      <c r="AG232" s="80">
        <v>10</v>
      </c>
      <c r="AH232" s="80"/>
      <c r="AI232" s="80" t="s">
        <v>6411</v>
      </c>
      <c r="AJ232" s="80" t="s">
        <v>6624</v>
      </c>
      <c r="AK232" s="86" t="s">
        <v>6973</v>
      </c>
      <c r="AL232" s="80"/>
      <c r="AM232" s="82">
        <v>41506.107777777775</v>
      </c>
      <c r="AN232" s="80" t="s">
        <v>7570</v>
      </c>
      <c r="AO232" s="86" t="s">
        <v>7800</v>
      </c>
      <c r="AP232" s="80" t="s">
        <v>66</v>
      </c>
      <c r="AQ232" s="2"/>
      <c r="AR232" s="3"/>
      <c r="AS232" s="3"/>
      <c r="AT232" s="3"/>
      <c r="AU232" s="3"/>
    </row>
    <row r="233" spans="1:47">
      <c r="A233" s="66" t="s">
        <v>328</v>
      </c>
      <c r="B233" s="67"/>
      <c r="C233" s="67"/>
      <c r="D233" s="68"/>
      <c r="E233" s="70"/>
      <c r="F233" s="104" t="s">
        <v>7374</v>
      </c>
      <c r="G233" s="67"/>
      <c r="H233" s="71"/>
      <c r="I233" s="72"/>
      <c r="J233" s="72"/>
      <c r="K233" s="71" t="s">
        <v>8234</v>
      </c>
      <c r="L233" s="75"/>
      <c r="M233" s="76"/>
      <c r="N233" s="76"/>
      <c r="O233" s="77"/>
      <c r="P233" s="78"/>
      <c r="Q233" s="78"/>
      <c r="R233" s="88"/>
      <c r="S233" s="88"/>
      <c r="T233" s="88"/>
      <c r="U233" s="88"/>
      <c r="V233" s="52"/>
      <c r="W233" s="52"/>
      <c r="X233" s="52"/>
      <c r="Y233" s="52"/>
      <c r="Z233" s="51"/>
      <c r="AA233" s="73"/>
      <c r="AB233" s="73"/>
      <c r="AC233" s="74"/>
      <c r="AD233" s="80">
        <v>469</v>
      </c>
      <c r="AE233" s="80">
        <v>191</v>
      </c>
      <c r="AF233" s="80">
        <v>102</v>
      </c>
      <c r="AG233" s="80">
        <v>2</v>
      </c>
      <c r="AH233" s="80">
        <v>-7200</v>
      </c>
      <c r="AI233" s="80" t="s">
        <v>6412</v>
      </c>
      <c r="AJ233" s="80" t="s">
        <v>6724</v>
      </c>
      <c r="AK233" s="86" t="s">
        <v>6974</v>
      </c>
      <c r="AL233" s="80" t="s">
        <v>7123</v>
      </c>
      <c r="AM233" s="82">
        <v>40685.751736111109</v>
      </c>
      <c r="AN233" s="80" t="s">
        <v>7570</v>
      </c>
      <c r="AO233" s="86" t="s">
        <v>7801</v>
      </c>
      <c r="AP233" s="80" t="s">
        <v>66</v>
      </c>
      <c r="AQ233" s="2"/>
      <c r="AR233" s="3"/>
      <c r="AS233" s="3"/>
      <c r="AT233" s="3"/>
      <c r="AU233" s="3"/>
    </row>
    <row r="234" spans="1:47">
      <c r="A234" s="66" t="s">
        <v>329</v>
      </c>
      <c r="B234" s="67"/>
      <c r="C234" s="67"/>
      <c r="D234" s="68"/>
      <c r="E234" s="70"/>
      <c r="F234" s="104" t="s">
        <v>7375</v>
      </c>
      <c r="G234" s="67"/>
      <c r="H234" s="71"/>
      <c r="I234" s="72"/>
      <c r="J234" s="72"/>
      <c r="K234" s="71" t="s">
        <v>8235</v>
      </c>
      <c r="L234" s="75"/>
      <c r="M234" s="76"/>
      <c r="N234" s="76"/>
      <c r="O234" s="77"/>
      <c r="P234" s="78"/>
      <c r="Q234" s="78"/>
      <c r="R234" s="88"/>
      <c r="S234" s="88"/>
      <c r="T234" s="88"/>
      <c r="U234" s="88"/>
      <c r="V234" s="52"/>
      <c r="W234" s="52"/>
      <c r="X234" s="52"/>
      <c r="Y234" s="52"/>
      <c r="Z234" s="51"/>
      <c r="AA234" s="73"/>
      <c r="AB234" s="73"/>
      <c r="AC234" s="74"/>
      <c r="AD234" s="80">
        <v>221</v>
      </c>
      <c r="AE234" s="80">
        <v>82</v>
      </c>
      <c r="AF234" s="80">
        <v>2780</v>
      </c>
      <c r="AG234" s="80">
        <v>161</v>
      </c>
      <c r="AH234" s="80"/>
      <c r="AI234" s="80" t="s">
        <v>6413</v>
      </c>
      <c r="AJ234" s="80" t="s">
        <v>6725</v>
      </c>
      <c r="AK234" s="80"/>
      <c r="AL234" s="80"/>
      <c r="AM234" s="82">
        <v>39795.537916666668</v>
      </c>
      <c r="AN234" s="80" t="s">
        <v>7570</v>
      </c>
      <c r="AO234" s="86" t="s">
        <v>7802</v>
      </c>
      <c r="AP234" s="80" t="s">
        <v>66</v>
      </c>
      <c r="AQ234" s="2"/>
      <c r="AR234" s="3"/>
      <c r="AS234" s="3"/>
      <c r="AT234" s="3"/>
      <c r="AU234" s="3"/>
    </row>
    <row r="235" spans="1:47">
      <c r="A235" s="66" t="s">
        <v>330</v>
      </c>
      <c r="B235" s="67"/>
      <c r="C235" s="67"/>
      <c r="D235" s="68"/>
      <c r="E235" s="70"/>
      <c r="F235" s="104" t="s">
        <v>7376</v>
      </c>
      <c r="G235" s="67"/>
      <c r="H235" s="71"/>
      <c r="I235" s="72"/>
      <c r="J235" s="72"/>
      <c r="K235" s="71" t="s">
        <v>8236</v>
      </c>
      <c r="L235" s="75"/>
      <c r="M235" s="76"/>
      <c r="N235" s="76"/>
      <c r="O235" s="77"/>
      <c r="P235" s="78"/>
      <c r="Q235" s="78"/>
      <c r="R235" s="88"/>
      <c r="S235" s="88"/>
      <c r="T235" s="88"/>
      <c r="U235" s="88"/>
      <c r="V235" s="52"/>
      <c r="W235" s="52"/>
      <c r="X235" s="52"/>
      <c r="Y235" s="52"/>
      <c r="Z235" s="51"/>
      <c r="AA235" s="73"/>
      <c r="AB235" s="73"/>
      <c r="AC235" s="74"/>
      <c r="AD235" s="80">
        <v>141</v>
      </c>
      <c r="AE235" s="80">
        <v>77</v>
      </c>
      <c r="AF235" s="80">
        <v>496</v>
      </c>
      <c r="AG235" s="80">
        <v>6</v>
      </c>
      <c r="AH235" s="80"/>
      <c r="AI235" s="80" t="s">
        <v>6414</v>
      </c>
      <c r="AJ235" s="80"/>
      <c r="AK235" s="80"/>
      <c r="AL235" s="80"/>
      <c r="AM235" s="82">
        <v>40612.755370370367</v>
      </c>
      <c r="AN235" s="80" t="s">
        <v>7570</v>
      </c>
      <c r="AO235" s="86" t="s">
        <v>7803</v>
      </c>
      <c r="AP235" s="80" t="s">
        <v>66</v>
      </c>
      <c r="AQ235" s="2"/>
      <c r="AR235" s="3"/>
      <c r="AS235" s="3"/>
      <c r="AT235" s="3"/>
      <c r="AU235" s="3"/>
    </row>
    <row r="236" spans="1:47">
      <c r="A236" s="66" t="s">
        <v>331</v>
      </c>
      <c r="B236" s="67"/>
      <c r="C236" s="67"/>
      <c r="D236" s="68"/>
      <c r="E236" s="70"/>
      <c r="F236" s="104" t="s">
        <v>7377</v>
      </c>
      <c r="G236" s="67"/>
      <c r="H236" s="71"/>
      <c r="I236" s="72"/>
      <c r="J236" s="72"/>
      <c r="K236" s="71" t="s">
        <v>8237</v>
      </c>
      <c r="L236" s="75"/>
      <c r="M236" s="76"/>
      <c r="N236" s="76"/>
      <c r="O236" s="77"/>
      <c r="P236" s="78"/>
      <c r="Q236" s="78"/>
      <c r="R236" s="88"/>
      <c r="S236" s="88"/>
      <c r="T236" s="88"/>
      <c r="U236" s="88"/>
      <c r="V236" s="52"/>
      <c r="W236" s="52"/>
      <c r="X236" s="52"/>
      <c r="Y236" s="52"/>
      <c r="Z236" s="51"/>
      <c r="AA236" s="73"/>
      <c r="AB236" s="73"/>
      <c r="AC236" s="74"/>
      <c r="AD236" s="80">
        <v>229</v>
      </c>
      <c r="AE236" s="80">
        <v>158</v>
      </c>
      <c r="AF236" s="80">
        <v>1432</v>
      </c>
      <c r="AG236" s="80">
        <v>19</v>
      </c>
      <c r="AH236" s="80">
        <v>-14400</v>
      </c>
      <c r="AI236" s="80" t="s">
        <v>6415</v>
      </c>
      <c r="AJ236" s="80" t="s">
        <v>6624</v>
      </c>
      <c r="AK236" s="80"/>
      <c r="AL236" s="80" t="s">
        <v>7111</v>
      </c>
      <c r="AM236" s="82">
        <v>40001.148761574077</v>
      </c>
      <c r="AN236" s="80" t="s">
        <v>7570</v>
      </c>
      <c r="AO236" s="86" t="s">
        <v>7804</v>
      </c>
      <c r="AP236" s="80" t="s">
        <v>66</v>
      </c>
      <c r="AQ236" s="2"/>
      <c r="AR236" s="3"/>
      <c r="AS236" s="3"/>
      <c r="AT236" s="3"/>
      <c r="AU236" s="3"/>
    </row>
    <row r="237" spans="1:47">
      <c r="A237" s="66" t="s">
        <v>335</v>
      </c>
      <c r="B237" s="67"/>
      <c r="C237" s="67"/>
      <c r="D237" s="68"/>
      <c r="E237" s="70"/>
      <c r="F237" s="104" t="s">
        <v>7378</v>
      </c>
      <c r="G237" s="67"/>
      <c r="H237" s="71"/>
      <c r="I237" s="72"/>
      <c r="J237" s="72"/>
      <c r="K237" s="71" t="s">
        <v>8238</v>
      </c>
      <c r="L237" s="75"/>
      <c r="M237" s="76"/>
      <c r="N237" s="76"/>
      <c r="O237" s="77"/>
      <c r="P237" s="78"/>
      <c r="Q237" s="78"/>
      <c r="R237" s="88"/>
      <c r="S237" s="88"/>
      <c r="T237" s="88"/>
      <c r="U237" s="88"/>
      <c r="V237" s="52"/>
      <c r="W237" s="52"/>
      <c r="X237" s="52"/>
      <c r="Y237" s="52"/>
      <c r="Z237" s="51"/>
      <c r="AA237" s="73"/>
      <c r="AB237" s="73"/>
      <c r="AC237" s="74"/>
      <c r="AD237" s="80">
        <v>349</v>
      </c>
      <c r="AE237" s="80">
        <v>403</v>
      </c>
      <c r="AF237" s="80">
        <v>1195</v>
      </c>
      <c r="AG237" s="80">
        <v>39</v>
      </c>
      <c r="AH237" s="80">
        <v>-18000</v>
      </c>
      <c r="AI237" s="80" t="s">
        <v>6416</v>
      </c>
      <c r="AJ237" s="80" t="s">
        <v>6624</v>
      </c>
      <c r="AK237" s="86" t="s">
        <v>6975</v>
      </c>
      <c r="AL237" s="80" t="s">
        <v>7116</v>
      </c>
      <c r="AM237" s="82">
        <v>39651.598726851851</v>
      </c>
      <c r="AN237" s="80" t="s">
        <v>7570</v>
      </c>
      <c r="AO237" s="86" t="s">
        <v>7805</v>
      </c>
      <c r="AP237" s="80" t="s">
        <v>66</v>
      </c>
      <c r="AQ237" s="2"/>
      <c r="AR237" s="3"/>
      <c r="AS237" s="3"/>
      <c r="AT237" s="3"/>
      <c r="AU237" s="3"/>
    </row>
    <row r="238" spans="1:47">
      <c r="A238" s="66" t="s">
        <v>332</v>
      </c>
      <c r="B238" s="67"/>
      <c r="C238" s="67"/>
      <c r="D238" s="68"/>
      <c r="E238" s="70"/>
      <c r="F238" s="104" t="s">
        <v>7379</v>
      </c>
      <c r="G238" s="67"/>
      <c r="H238" s="71"/>
      <c r="I238" s="72"/>
      <c r="J238" s="72"/>
      <c r="K238" s="71" t="s">
        <v>8239</v>
      </c>
      <c r="L238" s="75"/>
      <c r="M238" s="76"/>
      <c r="N238" s="76"/>
      <c r="O238" s="77"/>
      <c r="P238" s="78"/>
      <c r="Q238" s="78"/>
      <c r="R238" s="88"/>
      <c r="S238" s="88"/>
      <c r="T238" s="88"/>
      <c r="U238" s="88"/>
      <c r="V238" s="52"/>
      <c r="W238" s="52"/>
      <c r="X238" s="52"/>
      <c r="Y238" s="52"/>
      <c r="Z238" s="51"/>
      <c r="AA238" s="73"/>
      <c r="AB238" s="73"/>
      <c r="AC238" s="74"/>
      <c r="AD238" s="80">
        <v>263</v>
      </c>
      <c r="AE238" s="80">
        <v>597</v>
      </c>
      <c r="AF238" s="80">
        <v>5349</v>
      </c>
      <c r="AG238" s="80">
        <v>49</v>
      </c>
      <c r="AH238" s="80">
        <v>-14400</v>
      </c>
      <c r="AI238" s="80" t="s">
        <v>6417</v>
      </c>
      <c r="AJ238" s="80" t="s">
        <v>6604</v>
      </c>
      <c r="AK238" s="80"/>
      <c r="AL238" s="80" t="s">
        <v>7111</v>
      </c>
      <c r="AM238" s="82">
        <v>40591.661122685182</v>
      </c>
      <c r="AN238" s="80" t="s">
        <v>7570</v>
      </c>
      <c r="AO238" s="86" t="s">
        <v>7806</v>
      </c>
      <c r="AP238" s="80" t="s">
        <v>66</v>
      </c>
      <c r="AQ238" s="2"/>
      <c r="AR238" s="3"/>
      <c r="AS238" s="3"/>
      <c r="AT238" s="3"/>
      <c r="AU238" s="3"/>
    </row>
    <row r="239" spans="1:47">
      <c r="A239" s="66" t="s">
        <v>333</v>
      </c>
      <c r="B239" s="67"/>
      <c r="C239" s="67"/>
      <c r="D239" s="68"/>
      <c r="E239" s="70"/>
      <c r="F239" s="104" t="s">
        <v>7380</v>
      </c>
      <c r="G239" s="67"/>
      <c r="H239" s="71"/>
      <c r="I239" s="72"/>
      <c r="J239" s="72"/>
      <c r="K239" s="71" t="s">
        <v>8240</v>
      </c>
      <c r="L239" s="75"/>
      <c r="M239" s="76"/>
      <c r="N239" s="76"/>
      <c r="O239" s="77"/>
      <c r="P239" s="78"/>
      <c r="Q239" s="78"/>
      <c r="R239" s="88"/>
      <c r="S239" s="88"/>
      <c r="T239" s="88"/>
      <c r="U239" s="88"/>
      <c r="V239" s="52"/>
      <c r="W239" s="52"/>
      <c r="X239" s="52"/>
      <c r="Y239" s="52"/>
      <c r="Z239" s="51"/>
      <c r="AA239" s="73"/>
      <c r="AB239" s="73"/>
      <c r="AC239" s="74"/>
      <c r="AD239" s="80">
        <v>3</v>
      </c>
      <c r="AE239" s="80">
        <v>4</v>
      </c>
      <c r="AF239" s="80">
        <v>9</v>
      </c>
      <c r="AG239" s="80">
        <v>0</v>
      </c>
      <c r="AH239" s="80"/>
      <c r="AI239" s="80"/>
      <c r="AJ239" s="80"/>
      <c r="AK239" s="80"/>
      <c r="AL239" s="80"/>
      <c r="AM239" s="82">
        <v>40125.242488425924</v>
      </c>
      <c r="AN239" s="80" t="s">
        <v>7570</v>
      </c>
      <c r="AO239" s="86" t="s">
        <v>7807</v>
      </c>
      <c r="AP239" s="80" t="s">
        <v>66</v>
      </c>
      <c r="AQ239" s="2"/>
      <c r="AR239" s="3"/>
      <c r="AS239" s="3"/>
      <c r="AT239" s="3"/>
      <c r="AU239" s="3"/>
    </row>
    <row r="240" spans="1:47">
      <c r="A240" s="66" t="s">
        <v>334</v>
      </c>
      <c r="B240" s="67"/>
      <c r="C240" s="67"/>
      <c r="D240" s="68"/>
      <c r="E240" s="70"/>
      <c r="F240" s="104" t="s">
        <v>7381</v>
      </c>
      <c r="G240" s="67"/>
      <c r="H240" s="71"/>
      <c r="I240" s="72"/>
      <c r="J240" s="72"/>
      <c r="K240" s="71" t="s">
        <v>8241</v>
      </c>
      <c r="L240" s="75"/>
      <c r="M240" s="76"/>
      <c r="N240" s="76"/>
      <c r="O240" s="77"/>
      <c r="P240" s="78"/>
      <c r="Q240" s="78"/>
      <c r="R240" s="88"/>
      <c r="S240" s="88"/>
      <c r="T240" s="88"/>
      <c r="U240" s="88"/>
      <c r="V240" s="52"/>
      <c r="W240" s="52"/>
      <c r="X240" s="52"/>
      <c r="Y240" s="52"/>
      <c r="Z240" s="51"/>
      <c r="AA240" s="73"/>
      <c r="AB240" s="73"/>
      <c r="AC240" s="74"/>
      <c r="AD240" s="80">
        <v>126</v>
      </c>
      <c r="AE240" s="80">
        <v>42</v>
      </c>
      <c r="AF240" s="80">
        <v>51</v>
      </c>
      <c r="AG240" s="80">
        <v>2</v>
      </c>
      <c r="AH240" s="80"/>
      <c r="AI240" s="80"/>
      <c r="AJ240" s="80" t="s">
        <v>6606</v>
      </c>
      <c r="AK240" s="86" t="s">
        <v>6976</v>
      </c>
      <c r="AL240" s="80"/>
      <c r="AM240" s="82">
        <v>41447.02003472222</v>
      </c>
      <c r="AN240" s="80" t="s">
        <v>7570</v>
      </c>
      <c r="AO240" s="86" t="s">
        <v>7808</v>
      </c>
      <c r="AP240" s="80" t="s">
        <v>66</v>
      </c>
      <c r="AQ240" s="2"/>
      <c r="AR240" s="3"/>
      <c r="AS240" s="3"/>
      <c r="AT240" s="3"/>
      <c r="AU240" s="3"/>
    </row>
    <row r="241" spans="1:47">
      <c r="A241" s="66" t="s">
        <v>547</v>
      </c>
      <c r="B241" s="67"/>
      <c r="C241" s="67"/>
      <c r="D241" s="68"/>
      <c r="E241" s="70"/>
      <c r="F241" s="104" t="s">
        <v>7150</v>
      </c>
      <c r="G241" s="67"/>
      <c r="H241" s="71"/>
      <c r="I241" s="72"/>
      <c r="J241" s="72"/>
      <c r="K241" s="71" t="s">
        <v>8242</v>
      </c>
      <c r="L241" s="75"/>
      <c r="M241" s="76"/>
      <c r="N241" s="76"/>
      <c r="O241" s="77"/>
      <c r="P241" s="78"/>
      <c r="Q241" s="78"/>
      <c r="R241" s="88"/>
      <c r="S241" s="88"/>
      <c r="T241" s="88"/>
      <c r="U241" s="88"/>
      <c r="V241" s="52"/>
      <c r="W241" s="52"/>
      <c r="X241" s="52"/>
      <c r="Y241" s="52"/>
      <c r="Z241" s="51"/>
      <c r="AA241" s="73"/>
      <c r="AB241" s="73"/>
      <c r="AC241" s="74"/>
      <c r="AD241" s="80">
        <v>3</v>
      </c>
      <c r="AE241" s="80">
        <v>1</v>
      </c>
      <c r="AF241" s="80">
        <v>2</v>
      </c>
      <c r="AG241" s="80">
        <v>0</v>
      </c>
      <c r="AH241" s="80">
        <v>-18000</v>
      </c>
      <c r="AI241" s="80"/>
      <c r="AJ241" s="80"/>
      <c r="AK241" s="80"/>
      <c r="AL241" s="80" t="s">
        <v>7117</v>
      </c>
      <c r="AM241" s="82">
        <v>39965.595046296294</v>
      </c>
      <c r="AN241" s="80" t="s">
        <v>7570</v>
      </c>
      <c r="AO241" s="86" t="s">
        <v>7809</v>
      </c>
      <c r="AP241" s="80" t="s">
        <v>65</v>
      </c>
      <c r="AQ241" s="2"/>
      <c r="AR241" s="3"/>
      <c r="AS241" s="3"/>
      <c r="AT241" s="3"/>
      <c r="AU241" s="3"/>
    </row>
    <row r="242" spans="1:47">
      <c r="A242" s="66" t="s">
        <v>548</v>
      </c>
      <c r="B242" s="67"/>
      <c r="C242" s="67"/>
      <c r="D242" s="68"/>
      <c r="E242" s="70"/>
      <c r="F242" s="104" t="s">
        <v>7382</v>
      </c>
      <c r="G242" s="67"/>
      <c r="H242" s="71"/>
      <c r="I242" s="72"/>
      <c r="J242" s="72"/>
      <c r="K242" s="71" t="s">
        <v>8243</v>
      </c>
      <c r="L242" s="75"/>
      <c r="M242" s="76"/>
      <c r="N242" s="76"/>
      <c r="O242" s="77"/>
      <c r="P242" s="78"/>
      <c r="Q242" s="78"/>
      <c r="R242" s="88"/>
      <c r="S242" s="88"/>
      <c r="T242" s="88"/>
      <c r="U242" s="88"/>
      <c r="V242" s="52"/>
      <c r="W242" s="52"/>
      <c r="X242" s="52"/>
      <c r="Y242" s="52"/>
      <c r="Z242" s="51"/>
      <c r="AA242" s="73"/>
      <c r="AB242" s="73"/>
      <c r="AC242" s="74"/>
      <c r="AD242" s="80">
        <v>1861</v>
      </c>
      <c r="AE242" s="80">
        <v>6399</v>
      </c>
      <c r="AF242" s="80">
        <v>4660</v>
      </c>
      <c r="AG242" s="80">
        <v>9</v>
      </c>
      <c r="AH242" s="80">
        <v>-14400</v>
      </c>
      <c r="AI242" s="80" t="s">
        <v>6418</v>
      </c>
      <c r="AJ242" s="80" t="s">
        <v>6624</v>
      </c>
      <c r="AK242" s="86" t="s">
        <v>6977</v>
      </c>
      <c r="AL242" s="80" t="s">
        <v>7111</v>
      </c>
      <c r="AM242" s="82">
        <v>40233.646689814814</v>
      </c>
      <c r="AN242" s="80" t="s">
        <v>7570</v>
      </c>
      <c r="AO242" s="86" t="s">
        <v>7810</v>
      </c>
      <c r="AP242" s="80" t="s">
        <v>65</v>
      </c>
      <c r="AQ242" s="2"/>
      <c r="AR242" s="3"/>
      <c r="AS242" s="3"/>
      <c r="AT242" s="3"/>
      <c r="AU242" s="3"/>
    </row>
    <row r="243" spans="1:47">
      <c r="A243" s="66" t="s">
        <v>336</v>
      </c>
      <c r="B243" s="67"/>
      <c r="C243" s="67"/>
      <c r="D243" s="68"/>
      <c r="E243" s="70"/>
      <c r="F243" s="104" t="s">
        <v>7383</v>
      </c>
      <c r="G243" s="67"/>
      <c r="H243" s="71"/>
      <c r="I243" s="72"/>
      <c r="J243" s="72"/>
      <c r="K243" s="71" t="s">
        <v>8244</v>
      </c>
      <c r="L243" s="75"/>
      <c r="M243" s="76"/>
      <c r="N243" s="76"/>
      <c r="O243" s="77"/>
      <c r="P243" s="78"/>
      <c r="Q243" s="78"/>
      <c r="R243" s="88"/>
      <c r="S243" s="88"/>
      <c r="T243" s="88"/>
      <c r="U243" s="88"/>
      <c r="V243" s="52"/>
      <c r="W243" s="52"/>
      <c r="X243" s="52"/>
      <c r="Y243" s="52"/>
      <c r="Z243" s="51"/>
      <c r="AA243" s="73"/>
      <c r="AB243" s="73"/>
      <c r="AC243" s="74"/>
      <c r="AD243" s="80">
        <v>320</v>
      </c>
      <c r="AE243" s="80">
        <v>199</v>
      </c>
      <c r="AF243" s="80">
        <v>1048</v>
      </c>
      <c r="AG243" s="80">
        <v>563</v>
      </c>
      <c r="AH243" s="80">
        <v>-25200</v>
      </c>
      <c r="AI243" s="80" t="s">
        <v>6419</v>
      </c>
      <c r="AJ243" s="80" t="s">
        <v>6726</v>
      </c>
      <c r="AK243" s="86" t="s">
        <v>6978</v>
      </c>
      <c r="AL243" s="80" t="s">
        <v>7114</v>
      </c>
      <c r="AM243" s="82">
        <v>40740.951412037037</v>
      </c>
      <c r="AN243" s="80" t="s">
        <v>7570</v>
      </c>
      <c r="AO243" s="86" t="s">
        <v>7811</v>
      </c>
      <c r="AP243" s="80" t="s">
        <v>66</v>
      </c>
      <c r="AQ243" s="2"/>
      <c r="AR243" s="3"/>
      <c r="AS243" s="3"/>
      <c r="AT243" s="3"/>
      <c r="AU243" s="3"/>
    </row>
    <row r="244" spans="1:47">
      <c r="A244" s="66" t="s">
        <v>549</v>
      </c>
      <c r="B244" s="67"/>
      <c r="C244" s="67"/>
      <c r="D244" s="68"/>
      <c r="E244" s="70"/>
      <c r="F244" s="104" t="s">
        <v>7384</v>
      </c>
      <c r="G244" s="67"/>
      <c r="H244" s="71"/>
      <c r="I244" s="72"/>
      <c r="J244" s="72"/>
      <c r="K244" s="71" t="s">
        <v>8245</v>
      </c>
      <c r="L244" s="75"/>
      <c r="M244" s="76"/>
      <c r="N244" s="76"/>
      <c r="O244" s="77"/>
      <c r="P244" s="78"/>
      <c r="Q244" s="78"/>
      <c r="R244" s="88"/>
      <c r="S244" s="88"/>
      <c r="T244" s="88"/>
      <c r="U244" s="88"/>
      <c r="V244" s="52"/>
      <c r="W244" s="52"/>
      <c r="X244" s="52"/>
      <c r="Y244" s="52"/>
      <c r="Z244" s="51"/>
      <c r="AA244" s="73"/>
      <c r="AB244" s="73"/>
      <c r="AC244" s="74"/>
      <c r="AD244" s="80">
        <v>2741</v>
      </c>
      <c r="AE244" s="80">
        <v>14834</v>
      </c>
      <c r="AF244" s="80">
        <v>4332</v>
      </c>
      <c r="AG244" s="80">
        <v>398</v>
      </c>
      <c r="AH244" s="80">
        <v>-25200</v>
      </c>
      <c r="AI244" s="80"/>
      <c r="AJ244" s="80"/>
      <c r="AK244" s="80"/>
      <c r="AL244" s="80" t="s">
        <v>7114</v>
      </c>
      <c r="AM244" s="82">
        <v>39191.770497685182</v>
      </c>
      <c r="AN244" s="80" t="s">
        <v>7570</v>
      </c>
      <c r="AO244" s="86" t="s">
        <v>7812</v>
      </c>
      <c r="AP244" s="80" t="s">
        <v>65</v>
      </c>
      <c r="AQ244" s="2"/>
      <c r="AR244" s="3"/>
      <c r="AS244" s="3"/>
      <c r="AT244" s="3"/>
      <c r="AU244" s="3"/>
    </row>
    <row r="245" spans="1:47">
      <c r="A245" s="66" t="s">
        <v>337</v>
      </c>
      <c r="B245" s="67"/>
      <c r="C245" s="67"/>
      <c r="D245" s="68"/>
      <c r="E245" s="70"/>
      <c r="F245" s="104" t="s">
        <v>7385</v>
      </c>
      <c r="G245" s="67"/>
      <c r="H245" s="71"/>
      <c r="I245" s="72"/>
      <c r="J245" s="72"/>
      <c r="K245" s="71" t="s">
        <v>8246</v>
      </c>
      <c r="L245" s="75"/>
      <c r="M245" s="76"/>
      <c r="N245" s="76"/>
      <c r="O245" s="77"/>
      <c r="P245" s="78"/>
      <c r="Q245" s="78"/>
      <c r="R245" s="88"/>
      <c r="S245" s="88"/>
      <c r="T245" s="88"/>
      <c r="U245" s="88"/>
      <c r="V245" s="52"/>
      <c r="W245" s="52"/>
      <c r="X245" s="52"/>
      <c r="Y245" s="52"/>
      <c r="Z245" s="51"/>
      <c r="AA245" s="73"/>
      <c r="AB245" s="73"/>
      <c r="AC245" s="74"/>
      <c r="AD245" s="80">
        <v>307</v>
      </c>
      <c r="AE245" s="80">
        <v>120</v>
      </c>
      <c r="AF245" s="80">
        <v>302</v>
      </c>
      <c r="AG245" s="80">
        <v>260</v>
      </c>
      <c r="AH245" s="80">
        <v>-25200</v>
      </c>
      <c r="AI245" s="80" t="s">
        <v>6420</v>
      </c>
      <c r="AJ245" s="80" t="s">
        <v>6727</v>
      </c>
      <c r="AK245" s="86" t="s">
        <v>6979</v>
      </c>
      <c r="AL245" s="80" t="s">
        <v>7114</v>
      </c>
      <c r="AM245" s="82">
        <v>41099.607523148145</v>
      </c>
      <c r="AN245" s="80" t="s">
        <v>7570</v>
      </c>
      <c r="AO245" s="86" t="s">
        <v>7813</v>
      </c>
      <c r="AP245" s="80" t="s">
        <v>66</v>
      </c>
      <c r="AQ245" s="2"/>
      <c r="AR245" s="3"/>
      <c r="AS245" s="3"/>
      <c r="AT245" s="3"/>
      <c r="AU245" s="3"/>
    </row>
    <row r="246" spans="1:47">
      <c r="A246" s="66" t="s">
        <v>338</v>
      </c>
      <c r="B246" s="67"/>
      <c r="C246" s="67"/>
      <c r="D246" s="68"/>
      <c r="E246" s="70"/>
      <c r="F246" s="104" t="s">
        <v>7386</v>
      </c>
      <c r="G246" s="67"/>
      <c r="H246" s="71"/>
      <c r="I246" s="72"/>
      <c r="J246" s="72"/>
      <c r="K246" s="71" t="s">
        <v>8247</v>
      </c>
      <c r="L246" s="75"/>
      <c r="M246" s="76"/>
      <c r="N246" s="76"/>
      <c r="O246" s="77"/>
      <c r="P246" s="78"/>
      <c r="Q246" s="78"/>
      <c r="R246" s="88"/>
      <c r="S246" s="88"/>
      <c r="T246" s="88"/>
      <c r="U246" s="88"/>
      <c r="V246" s="52"/>
      <c r="W246" s="52"/>
      <c r="X246" s="52"/>
      <c r="Y246" s="52"/>
      <c r="Z246" s="51"/>
      <c r="AA246" s="73"/>
      <c r="AB246" s="73"/>
      <c r="AC246" s="74"/>
      <c r="AD246" s="80">
        <v>138</v>
      </c>
      <c r="AE246" s="80">
        <v>174</v>
      </c>
      <c r="AF246" s="80">
        <v>444</v>
      </c>
      <c r="AG246" s="80">
        <v>5</v>
      </c>
      <c r="AH246" s="80"/>
      <c r="AI246" s="80" t="s">
        <v>6421</v>
      </c>
      <c r="AJ246" s="80" t="s">
        <v>6728</v>
      </c>
      <c r="AK246" s="86" t="s">
        <v>6980</v>
      </c>
      <c r="AL246" s="80"/>
      <c r="AM246" s="82">
        <v>40956.839247685188</v>
      </c>
      <c r="AN246" s="80" t="s">
        <v>7570</v>
      </c>
      <c r="AO246" s="86" t="s">
        <v>7814</v>
      </c>
      <c r="AP246" s="80" t="s">
        <v>66</v>
      </c>
      <c r="AQ246" s="2"/>
      <c r="AR246" s="3"/>
      <c r="AS246" s="3"/>
      <c r="AT246" s="3"/>
      <c r="AU246" s="3"/>
    </row>
    <row r="247" spans="1:47">
      <c r="A247" s="66" t="s">
        <v>550</v>
      </c>
      <c r="B247" s="67"/>
      <c r="C247" s="67"/>
      <c r="D247" s="68"/>
      <c r="E247" s="70"/>
      <c r="F247" s="104" t="s">
        <v>7387</v>
      </c>
      <c r="G247" s="67"/>
      <c r="H247" s="71"/>
      <c r="I247" s="72"/>
      <c r="J247" s="72"/>
      <c r="K247" s="71" t="s">
        <v>8248</v>
      </c>
      <c r="L247" s="75"/>
      <c r="M247" s="76"/>
      <c r="N247" s="76"/>
      <c r="O247" s="77"/>
      <c r="P247" s="78"/>
      <c r="Q247" s="78"/>
      <c r="R247" s="88"/>
      <c r="S247" s="88"/>
      <c r="T247" s="88"/>
      <c r="U247" s="88"/>
      <c r="V247" s="52"/>
      <c r="W247" s="52"/>
      <c r="X247" s="52"/>
      <c r="Y247" s="52"/>
      <c r="Z247" s="51"/>
      <c r="AA247" s="73"/>
      <c r="AB247" s="73"/>
      <c r="AC247" s="74"/>
      <c r="AD247" s="80">
        <v>26</v>
      </c>
      <c r="AE247" s="80">
        <v>22</v>
      </c>
      <c r="AF247" s="80">
        <v>7</v>
      </c>
      <c r="AG247" s="80">
        <v>0</v>
      </c>
      <c r="AH247" s="80"/>
      <c r="AI247" s="80"/>
      <c r="AJ247" s="80"/>
      <c r="AK247" s="86" t="s">
        <v>6981</v>
      </c>
      <c r="AL247" s="80"/>
      <c r="AM247" s="82">
        <v>41117.865601851852</v>
      </c>
      <c r="AN247" s="80" t="s">
        <v>7570</v>
      </c>
      <c r="AO247" s="86" t="s">
        <v>7815</v>
      </c>
      <c r="AP247" s="80" t="s">
        <v>65</v>
      </c>
      <c r="AQ247" s="2"/>
      <c r="AR247" s="3"/>
      <c r="AS247" s="3"/>
      <c r="AT247" s="3"/>
      <c r="AU247" s="3"/>
    </row>
    <row r="248" spans="1:47">
      <c r="A248" s="66" t="s">
        <v>551</v>
      </c>
      <c r="B248" s="67"/>
      <c r="C248" s="67"/>
      <c r="D248" s="68"/>
      <c r="E248" s="70"/>
      <c r="F248" s="104" t="s">
        <v>7388</v>
      </c>
      <c r="G248" s="67"/>
      <c r="H248" s="71"/>
      <c r="I248" s="72"/>
      <c r="J248" s="72"/>
      <c r="K248" s="71" t="s">
        <v>8249</v>
      </c>
      <c r="L248" s="75"/>
      <c r="M248" s="76"/>
      <c r="N248" s="76"/>
      <c r="O248" s="77"/>
      <c r="P248" s="78"/>
      <c r="Q248" s="78"/>
      <c r="R248" s="88"/>
      <c r="S248" s="88"/>
      <c r="T248" s="88"/>
      <c r="U248" s="88"/>
      <c r="V248" s="52"/>
      <c r="W248" s="52"/>
      <c r="X248" s="52"/>
      <c r="Y248" s="52"/>
      <c r="Z248" s="51"/>
      <c r="AA248" s="73"/>
      <c r="AB248" s="73"/>
      <c r="AC248" s="74"/>
      <c r="AD248" s="80">
        <v>427</v>
      </c>
      <c r="AE248" s="80">
        <v>117</v>
      </c>
      <c r="AF248" s="80">
        <v>578</v>
      </c>
      <c r="AG248" s="80">
        <v>0</v>
      </c>
      <c r="AH248" s="80">
        <v>-14400</v>
      </c>
      <c r="AI248" s="80" t="s">
        <v>6422</v>
      </c>
      <c r="AJ248" s="80" t="s">
        <v>6601</v>
      </c>
      <c r="AK248" s="86" t="s">
        <v>6982</v>
      </c>
      <c r="AL248" s="80" t="s">
        <v>7111</v>
      </c>
      <c r="AM248" s="82">
        <v>41132.904293981483</v>
      </c>
      <c r="AN248" s="80" t="s">
        <v>7570</v>
      </c>
      <c r="AO248" s="86" t="s">
        <v>7816</v>
      </c>
      <c r="AP248" s="80" t="s">
        <v>65</v>
      </c>
      <c r="AQ248" s="2"/>
      <c r="AR248" s="3"/>
      <c r="AS248" s="3"/>
      <c r="AT248" s="3"/>
      <c r="AU248" s="3"/>
    </row>
    <row r="249" spans="1:47">
      <c r="A249" s="66" t="s">
        <v>340</v>
      </c>
      <c r="B249" s="67"/>
      <c r="C249" s="67"/>
      <c r="D249" s="68"/>
      <c r="E249" s="70"/>
      <c r="F249" s="104" t="s">
        <v>7389</v>
      </c>
      <c r="G249" s="67"/>
      <c r="H249" s="71"/>
      <c r="I249" s="72"/>
      <c r="J249" s="72"/>
      <c r="K249" s="71" t="s">
        <v>8250</v>
      </c>
      <c r="L249" s="75"/>
      <c r="M249" s="76"/>
      <c r="N249" s="76"/>
      <c r="O249" s="77"/>
      <c r="P249" s="78"/>
      <c r="Q249" s="78"/>
      <c r="R249" s="88"/>
      <c r="S249" s="88"/>
      <c r="T249" s="88"/>
      <c r="U249" s="88"/>
      <c r="V249" s="52"/>
      <c r="W249" s="52"/>
      <c r="X249" s="52"/>
      <c r="Y249" s="52"/>
      <c r="Z249" s="51"/>
      <c r="AA249" s="73"/>
      <c r="AB249" s="73"/>
      <c r="AC249" s="74"/>
      <c r="AD249" s="80">
        <v>116</v>
      </c>
      <c r="AE249" s="80">
        <v>50</v>
      </c>
      <c r="AF249" s="80">
        <v>241</v>
      </c>
      <c r="AG249" s="80">
        <v>87</v>
      </c>
      <c r="AH249" s="80">
        <v>7200</v>
      </c>
      <c r="AI249" s="80" t="s">
        <v>6423</v>
      </c>
      <c r="AJ249" s="80" t="s">
        <v>6729</v>
      </c>
      <c r="AK249" s="86" t="s">
        <v>6983</v>
      </c>
      <c r="AL249" s="80" t="s">
        <v>6729</v>
      </c>
      <c r="AM249" s="82">
        <v>39896.660624999997</v>
      </c>
      <c r="AN249" s="80" t="s">
        <v>7570</v>
      </c>
      <c r="AO249" s="86" t="s">
        <v>7817</v>
      </c>
      <c r="AP249" s="80" t="s">
        <v>66</v>
      </c>
      <c r="AQ249" s="2"/>
      <c r="AR249" s="3"/>
      <c r="AS249" s="3"/>
      <c r="AT249" s="3"/>
      <c r="AU249" s="3"/>
    </row>
    <row r="250" spans="1:47">
      <c r="A250" s="66" t="s">
        <v>552</v>
      </c>
      <c r="B250" s="67"/>
      <c r="C250" s="67"/>
      <c r="D250" s="68"/>
      <c r="E250" s="70"/>
      <c r="F250" s="104" t="s">
        <v>7390</v>
      </c>
      <c r="G250" s="67"/>
      <c r="H250" s="71"/>
      <c r="I250" s="72"/>
      <c r="J250" s="72"/>
      <c r="K250" s="71" t="s">
        <v>8251</v>
      </c>
      <c r="L250" s="75"/>
      <c r="M250" s="76"/>
      <c r="N250" s="76"/>
      <c r="O250" s="77"/>
      <c r="P250" s="78"/>
      <c r="Q250" s="78"/>
      <c r="R250" s="88"/>
      <c r="S250" s="88"/>
      <c r="T250" s="88"/>
      <c r="U250" s="88"/>
      <c r="V250" s="52"/>
      <c r="W250" s="52"/>
      <c r="X250" s="52"/>
      <c r="Y250" s="52"/>
      <c r="Z250" s="51"/>
      <c r="AA250" s="73"/>
      <c r="AB250" s="73"/>
      <c r="AC250" s="74"/>
      <c r="AD250" s="80">
        <v>21</v>
      </c>
      <c r="AE250" s="80">
        <v>336</v>
      </c>
      <c r="AF250" s="80">
        <v>9</v>
      </c>
      <c r="AG250" s="80">
        <v>0</v>
      </c>
      <c r="AH250" s="80">
        <v>-25200</v>
      </c>
      <c r="AI250" s="80" t="s">
        <v>6424</v>
      </c>
      <c r="AJ250" s="80"/>
      <c r="AK250" s="86" t="s">
        <v>6984</v>
      </c>
      <c r="AL250" s="80" t="s">
        <v>7114</v>
      </c>
      <c r="AM250" s="82">
        <v>39865.758055555554</v>
      </c>
      <c r="AN250" s="80" t="s">
        <v>7570</v>
      </c>
      <c r="AO250" s="86" t="s">
        <v>7818</v>
      </c>
      <c r="AP250" s="80" t="s">
        <v>65</v>
      </c>
      <c r="AQ250" s="2"/>
      <c r="AR250" s="3"/>
      <c r="AS250" s="3"/>
      <c r="AT250" s="3"/>
      <c r="AU250" s="3"/>
    </row>
    <row r="251" spans="1:47">
      <c r="A251" s="66" t="s">
        <v>463</v>
      </c>
      <c r="B251" s="67"/>
      <c r="C251" s="67"/>
      <c r="D251" s="68"/>
      <c r="E251" s="70"/>
      <c r="F251" s="104" t="s">
        <v>7391</v>
      </c>
      <c r="G251" s="67"/>
      <c r="H251" s="71"/>
      <c r="I251" s="72"/>
      <c r="J251" s="72"/>
      <c r="K251" s="71" t="s">
        <v>8252</v>
      </c>
      <c r="L251" s="75"/>
      <c r="M251" s="76"/>
      <c r="N251" s="76"/>
      <c r="O251" s="77"/>
      <c r="P251" s="78"/>
      <c r="Q251" s="78"/>
      <c r="R251" s="88"/>
      <c r="S251" s="88"/>
      <c r="T251" s="88"/>
      <c r="U251" s="88"/>
      <c r="V251" s="52"/>
      <c r="W251" s="52"/>
      <c r="X251" s="52"/>
      <c r="Y251" s="52"/>
      <c r="Z251" s="51"/>
      <c r="AA251" s="73"/>
      <c r="AB251" s="73"/>
      <c r="AC251" s="74"/>
      <c r="AD251" s="80">
        <v>577</v>
      </c>
      <c r="AE251" s="80">
        <v>1523</v>
      </c>
      <c r="AF251" s="80">
        <v>1227</v>
      </c>
      <c r="AG251" s="80">
        <v>9</v>
      </c>
      <c r="AH251" s="80">
        <v>39600</v>
      </c>
      <c r="AI251" s="80" t="s">
        <v>6425</v>
      </c>
      <c r="AJ251" s="80"/>
      <c r="AK251" s="86" t="s">
        <v>6985</v>
      </c>
      <c r="AL251" s="80" t="s">
        <v>7125</v>
      </c>
      <c r="AM251" s="82">
        <v>40666.985173611109</v>
      </c>
      <c r="AN251" s="80" t="s">
        <v>7570</v>
      </c>
      <c r="AO251" s="86" t="s">
        <v>7819</v>
      </c>
      <c r="AP251" s="80" t="s">
        <v>66</v>
      </c>
      <c r="AQ251" s="2"/>
      <c r="AR251" s="3"/>
      <c r="AS251" s="3"/>
      <c r="AT251" s="3"/>
      <c r="AU251" s="3"/>
    </row>
    <row r="252" spans="1:47">
      <c r="A252" s="66" t="s">
        <v>341</v>
      </c>
      <c r="B252" s="67"/>
      <c r="C252" s="67"/>
      <c r="D252" s="68"/>
      <c r="E252" s="70"/>
      <c r="F252" s="104" t="s">
        <v>7392</v>
      </c>
      <c r="G252" s="67"/>
      <c r="H252" s="71"/>
      <c r="I252" s="72"/>
      <c r="J252" s="72"/>
      <c r="K252" s="71" t="s">
        <v>8253</v>
      </c>
      <c r="L252" s="75"/>
      <c r="M252" s="76"/>
      <c r="N252" s="76"/>
      <c r="O252" s="77"/>
      <c r="P252" s="78"/>
      <c r="Q252" s="78"/>
      <c r="R252" s="88"/>
      <c r="S252" s="88"/>
      <c r="T252" s="88"/>
      <c r="U252" s="88"/>
      <c r="V252" s="52"/>
      <c r="W252" s="52"/>
      <c r="X252" s="52"/>
      <c r="Y252" s="52"/>
      <c r="Z252" s="51"/>
      <c r="AA252" s="73"/>
      <c r="AB252" s="73"/>
      <c r="AC252" s="74"/>
      <c r="AD252" s="80">
        <v>271</v>
      </c>
      <c r="AE252" s="80">
        <v>468</v>
      </c>
      <c r="AF252" s="80">
        <v>2240</v>
      </c>
      <c r="AG252" s="80">
        <v>15</v>
      </c>
      <c r="AH252" s="80">
        <v>-18000</v>
      </c>
      <c r="AI252" s="80" t="s">
        <v>6426</v>
      </c>
      <c r="AJ252" s="80" t="s">
        <v>6621</v>
      </c>
      <c r="AK252" s="86" t="s">
        <v>6986</v>
      </c>
      <c r="AL252" s="80" t="s">
        <v>7117</v>
      </c>
      <c r="AM252" s="82">
        <v>39994.210694444446</v>
      </c>
      <c r="AN252" s="80" t="s">
        <v>7570</v>
      </c>
      <c r="AO252" s="86" t="s">
        <v>7820</v>
      </c>
      <c r="AP252" s="80" t="s">
        <v>66</v>
      </c>
      <c r="AQ252" s="2"/>
      <c r="AR252" s="3"/>
      <c r="AS252" s="3"/>
      <c r="AT252" s="3"/>
      <c r="AU252" s="3"/>
    </row>
    <row r="253" spans="1:47">
      <c r="A253" s="66" t="s">
        <v>395</v>
      </c>
      <c r="B253" s="67"/>
      <c r="C253" s="67"/>
      <c r="D253" s="68"/>
      <c r="E253" s="70"/>
      <c r="F253" s="104" t="s">
        <v>7393</v>
      </c>
      <c r="G253" s="67"/>
      <c r="H253" s="71"/>
      <c r="I253" s="72"/>
      <c r="J253" s="72"/>
      <c r="K253" s="71" t="s">
        <v>8254</v>
      </c>
      <c r="L253" s="75"/>
      <c r="M253" s="76"/>
      <c r="N253" s="76"/>
      <c r="O253" s="77"/>
      <c r="P253" s="78"/>
      <c r="Q253" s="78"/>
      <c r="R253" s="88"/>
      <c r="S253" s="88"/>
      <c r="T253" s="88"/>
      <c r="U253" s="88"/>
      <c r="V253" s="52"/>
      <c r="W253" s="52"/>
      <c r="X253" s="52"/>
      <c r="Y253" s="52"/>
      <c r="Z253" s="51"/>
      <c r="AA253" s="73"/>
      <c r="AB253" s="73"/>
      <c r="AC253" s="74"/>
      <c r="AD253" s="80">
        <v>111</v>
      </c>
      <c r="AE253" s="80">
        <v>108</v>
      </c>
      <c r="AF253" s="80">
        <v>322</v>
      </c>
      <c r="AG253" s="80">
        <v>0</v>
      </c>
      <c r="AH253" s="80">
        <v>-18000</v>
      </c>
      <c r="AI253" s="80" t="s">
        <v>6427</v>
      </c>
      <c r="AJ253" s="80" t="s">
        <v>6730</v>
      </c>
      <c r="AK253" s="86" t="s">
        <v>6987</v>
      </c>
      <c r="AL253" s="80" t="s">
        <v>7116</v>
      </c>
      <c r="AM253" s="82">
        <v>40445.57234953704</v>
      </c>
      <c r="AN253" s="80" t="s">
        <v>7570</v>
      </c>
      <c r="AO253" s="86" t="s">
        <v>7821</v>
      </c>
      <c r="AP253" s="80" t="s">
        <v>66</v>
      </c>
      <c r="AQ253" s="2"/>
      <c r="AR253" s="3"/>
      <c r="AS253" s="3"/>
      <c r="AT253" s="3"/>
      <c r="AU253" s="3"/>
    </row>
    <row r="254" spans="1:47">
      <c r="A254" s="66" t="s">
        <v>342</v>
      </c>
      <c r="B254" s="67"/>
      <c r="C254" s="67"/>
      <c r="D254" s="68"/>
      <c r="E254" s="70"/>
      <c r="F254" s="104" t="s">
        <v>7394</v>
      </c>
      <c r="G254" s="67"/>
      <c r="H254" s="71"/>
      <c r="I254" s="72"/>
      <c r="J254" s="72"/>
      <c r="K254" s="71" t="s">
        <v>8255</v>
      </c>
      <c r="L254" s="75"/>
      <c r="M254" s="76"/>
      <c r="N254" s="76"/>
      <c r="O254" s="77"/>
      <c r="P254" s="78"/>
      <c r="Q254" s="78"/>
      <c r="R254" s="88"/>
      <c r="S254" s="88"/>
      <c r="T254" s="88"/>
      <c r="U254" s="88"/>
      <c r="V254" s="52"/>
      <c r="W254" s="52"/>
      <c r="X254" s="52"/>
      <c r="Y254" s="52"/>
      <c r="Z254" s="51"/>
      <c r="AA254" s="73"/>
      <c r="AB254" s="73"/>
      <c r="AC254" s="74"/>
      <c r="AD254" s="80">
        <v>857</v>
      </c>
      <c r="AE254" s="80">
        <v>467</v>
      </c>
      <c r="AF254" s="80">
        <v>15359</v>
      </c>
      <c r="AG254" s="80">
        <v>24</v>
      </c>
      <c r="AH254" s="80">
        <v>-14400</v>
      </c>
      <c r="AI254" s="80" t="s">
        <v>6428</v>
      </c>
      <c r="AJ254" s="80"/>
      <c r="AK254" s="80"/>
      <c r="AL254" s="80" t="s">
        <v>7111</v>
      </c>
      <c r="AM254" s="82">
        <v>39735.819976851853</v>
      </c>
      <c r="AN254" s="80" t="s">
        <v>7570</v>
      </c>
      <c r="AO254" s="86" t="s">
        <v>7822</v>
      </c>
      <c r="AP254" s="80" t="s">
        <v>66</v>
      </c>
      <c r="AQ254" s="2"/>
      <c r="AR254" s="3"/>
      <c r="AS254" s="3"/>
      <c r="AT254" s="3"/>
      <c r="AU254" s="3"/>
    </row>
    <row r="255" spans="1:47">
      <c r="A255" s="66" t="s">
        <v>344</v>
      </c>
      <c r="B255" s="67"/>
      <c r="C255" s="67"/>
      <c r="D255" s="68"/>
      <c r="E255" s="70"/>
      <c r="F255" s="104" t="s">
        <v>7395</v>
      </c>
      <c r="G255" s="67"/>
      <c r="H255" s="71"/>
      <c r="I255" s="72"/>
      <c r="J255" s="72"/>
      <c r="K255" s="71" t="s">
        <v>8256</v>
      </c>
      <c r="L255" s="75"/>
      <c r="M255" s="76"/>
      <c r="N255" s="76"/>
      <c r="O255" s="77"/>
      <c r="P255" s="78"/>
      <c r="Q255" s="78"/>
      <c r="R255" s="88"/>
      <c r="S255" s="88"/>
      <c r="T255" s="88"/>
      <c r="U255" s="88"/>
      <c r="V255" s="52"/>
      <c r="W255" s="52"/>
      <c r="X255" s="52"/>
      <c r="Y255" s="52"/>
      <c r="Z255" s="51"/>
      <c r="AA255" s="73"/>
      <c r="AB255" s="73"/>
      <c r="AC255" s="74"/>
      <c r="AD255" s="80">
        <v>196</v>
      </c>
      <c r="AE255" s="80">
        <v>91</v>
      </c>
      <c r="AF255" s="80">
        <v>71</v>
      </c>
      <c r="AG255" s="80">
        <v>26</v>
      </c>
      <c r="AH255" s="80">
        <v>-10800</v>
      </c>
      <c r="AI255" s="80" t="s">
        <v>6429</v>
      </c>
      <c r="AJ255" s="80" t="s">
        <v>6731</v>
      </c>
      <c r="AK255" s="80"/>
      <c r="AL255" s="80" t="s">
        <v>7113</v>
      </c>
      <c r="AM255" s="82">
        <v>40971.907962962963</v>
      </c>
      <c r="AN255" s="80" t="s">
        <v>7570</v>
      </c>
      <c r="AO255" s="86" t="s">
        <v>7823</v>
      </c>
      <c r="AP255" s="80" t="s">
        <v>66</v>
      </c>
      <c r="AQ255" s="2"/>
      <c r="AR255" s="3"/>
      <c r="AS255" s="3"/>
      <c r="AT255" s="3"/>
      <c r="AU255" s="3"/>
    </row>
    <row r="256" spans="1:47">
      <c r="A256" s="66" t="s">
        <v>345</v>
      </c>
      <c r="B256" s="67"/>
      <c r="C256" s="67"/>
      <c r="D256" s="68"/>
      <c r="E256" s="70"/>
      <c r="F256" s="104" t="s">
        <v>7396</v>
      </c>
      <c r="G256" s="67"/>
      <c r="H256" s="71"/>
      <c r="I256" s="72"/>
      <c r="J256" s="72"/>
      <c r="K256" s="71" t="s">
        <v>8257</v>
      </c>
      <c r="L256" s="75"/>
      <c r="M256" s="76"/>
      <c r="N256" s="76"/>
      <c r="O256" s="77"/>
      <c r="P256" s="78"/>
      <c r="Q256" s="78"/>
      <c r="R256" s="88"/>
      <c r="S256" s="88"/>
      <c r="T256" s="88"/>
      <c r="U256" s="88"/>
      <c r="V256" s="52"/>
      <c r="W256" s="52"/>
      <c r="X256" s="52"/>
      <c r="Y256" s="52"/>
      <c r="Z256" s="51"/>
      <c r="AA256" s="73"/>
      <c r="AB256" s="73"/>
      <c r="AC256" s="74"/>
      <c r="AD256" s="80">
        <v>167</v>
      </c>
      <c r="AE256" s="80">
        <v>723</v>
      </c>
      <c r="AF256" s="80">
        <v>595</v>
      </c>
      <c r="AG256" s="80">
        <v>10</v>
      </c>
      <c r="AH256" s="80">
        <v>-10800</v>
      </c>
      <c r="AI256" s="80" t="s">
        <v>6430</v>
      </c>
      <c r="AJ256" s="80" t="s">
        <v>6669</v>
      </c>
      <c r="AK256" s="86" t="s">
        <v>6988</v>
      </c>
      <c r="AL256" s="80" t="s">
        <v>7113</v>
      </c>
      <c r="AM256" s="82">
        <v>41011.767129629632</v>
      </c>
      <c r="AN256" s="80" t="s">
        <v>7570</v>
      </c>
      <c r="AO256" s="86" t="s">
        <v>7824</v>
      </c>
      <c r="AP256" s="80" t="s">
        <v>66</v>
      </c>
      <c r="AQ256" s="2"/>
      <c r="AR256" s="3"/>
      <c r="AS256" s="3"/>
      <c r="AT256" s="3"/>
      <c r="AU256" s="3"/>
    </row>
    <row r="257" spans="1:47">
      <c r="A257" s="66" t="s">
        <v>346</v>
      </c>
      <c r="B257" s="67"/>
      <c r="C257" s="67"/>
      <c r="D257" s="68"/>
      <c r="E257" s="70"/>
      <c r="F257" s="104" t="s">
        <v>7397</v>
      </c>
      <c r="G257" s="67"/>
      <c r="H257" s="71"/>
      <c r="I257" s="72"/>
      <c r="J257" s="72"/>
      <c r="K257" s="71" t="s">
        <v>8258</v>
      </c>
      <c r="L257" s="75"/>
      <c r="M257" s="76"/>
      <c r="N257" s="76"/>
      <c r="O257" s="77"/>
      <c r="P257" s="78"/>
      <c r="Q257" s="78"/>
      <c r="R257" s="88"/>
      <c r="S257" s="88"/>
      <c r="T257" s="88"/>
      <c r="U257" s="88"/>
      <c r="V257" s="52"/>
      <c r="W257" s="52"/>
      <c r="X257" s="52"/>
      <c r="Y257" s="52"/>
      <c r="Z257" s="51"/>
      <c r="AA257" s="73"/>
      <c r="AB257" s="73"/>
      <c r="AC257" s="74"/>
      <c r="AD257" s="80">
        <v>365</v>
      </c>
      <c r="AE257" s="80">
        <v>146</v>
      </c>
      <c r="AF257" s="80">
        <v>155</v>
      </c>
      <c r="AG257" s="80">
        <v>2</v>
      </c>
      <c r="AH257" s="80"/>
      <c r="AI257" s="80" t="s">
        <v>6431</v>
      </c>
      <c r="AJ257" s="80" t="s">
        <v>6668</v>
      </c>
      <c r="AK257" s="80"/>
      <c r="AL257" s="80"/>
      <c r="AM257" s="82">
        <v>40551.703923611109</v>
      </c>
      <c r="AN257" s="80" t="s">
        <v>7570</v>
      </c>
      <c r="AO257" s="86" t="s">
        <v>7825</v>
      </c>
      <c r="AP257" s="80" t="s">
        <v>66</v>
      </c>
      <c r="AQ257" s="2"/>
      <c r="AR257" s="3"/>
      <c r="AS257" s="3"/>
      <c r="AT257" s="3"/>
      <c r="AU257" s="3"/>
    </row>
    <row r="258" spans="1:47">
      <c r="A258" s="66" t="s">
        <v>553</v>
      </c>
      <c r="B258" s="67"/>
      <c r="C258" s="67"/>
      <c r="D258" s="68"/>
      <c r="E258" s="70"/>
      <c r="F258" s="104" t="s">
        <v>7398</v>
      </c>
      <c r="G258" s="67"/>
      <c r="H258" s="71"/>
      <c r="I258" s="72"/>
      <c r="J258" s="72"/>
      <c r="K258" s="71" t="s">
        <v>8259</v>
      </c>
      <c r="L258" s="75"/>
      <c r="M258" s="76"/>
      <c r="N258" s="76"/>
      <c r="O258" s="77"/>
      <c r="P258" s="78"/>
      <c r="Q258" s="78"/>
      <c r="R258" s="88"/>
      <c r="S258" s="88"/>
      <c r="T258" s="88"/>
      <c r="U258" s="88"/>
      <c r="V258" s="52"/>
      <c r="W258" s="52"/>
      <c r="X258" s="52"/>
      <c r="Y258" s="52"/>
      <c r="Z258" s="51"/>
      <c r="AA258" s="73"/>
      <c r="AB258" s="73"/>
      <c r="AC258" s="74"/>
      <c r="AD258" s="80">
        <v>263</v>
      </c>
      <c r="AE258" s="80">
        <v>297</v>
      </c>
      <c r="AF258" s="80">
        <v>228</v>
      </c>
      <c r="AG258" s="80">
        <v>2</v>
      </c>
      <c r="AH258" s="80">
        <v>-14400</v>
      </c>
      <c r="AI258" s="80" t="s">
        <v>6432</v>
      </c>
      <c r="AJ258" s="80" t="s">
        <v>6732</v>
      </c>
      <c r="AK258" s="86" t="s">
        <v>6989</v>
      </c>
      <c r="AL258" s="80" t="s">
        <v>7111</v>
      </c>
      <c r="AM258" s="82">
        <v>40633.092395833337</v>
      </c>
      <c r="AN258" s="80" t="s">
        <v>7570</v>
      </c>
      <c r="AO258" s="86" t="s">
        <v>7826</v>
      </c>
      <c r="AP258" s="80" t="s">
        <v>65</v>
      </c>
      <c r="AQ258" s="2"/>
      <c r="AR258" s="3"/>
      <c r="AS258" s="3"/>
      <c r="AT258" s="3"/>
      <c r="AU258" s="3"/>
    </row>
    <row r="259" spans="1:47">
      <c r="A259" s="66" t="s">
        <v>416</v>
      </c>
      <c r="B259" s="67"/>
      <c r="C259" s="67"/>
      <c r="D259" s="68"/>
      <c r="E259" s="70"/>
      <c r="F259" s="104" t="s">
        <v>7399</v>
      </c>
      <c r="G259" s="67"/>
      <c r="H259" s="71"/>
      <c r="I259" s="72"/>
      <c r="J259" s="72"/>
      <c r="K259" s="71" t="s">
        <v>8260</v>
      </c>
      <c r="L259" s="75"/>
      <c r="M259" s="76"/>
      <c r="N259" s="76"/>
      <c r="O259" s="77"/>
      <c r="P259" s="78"/>
      <c r="Q259" s="78"/>
      <c r="R259" s="88"/>
      <c r="S259" s="88"/>
      <c r="T259" s="88"/>
      <c r="U259" s="88"/>
      <c r="V259" s="52"/>
      <c r="W259" s="52"/>
      <c r="X259" s="52"/>
      <c r="Y259" s="52"/>
      <c r="Z259" s="51"/>
      <c r="AA259" s="73"/>
      <c r="AB259" s="73"/>
      <c r="AC259" s="74"/>
      <c r="AD259" s="80">
        <v>650</v>
      </c>
      <c r="AE259" s="80">
        <v>281</v>
      </c>
      <c r="AF259" s="80">
        <v>875</v>
      </c>
      <c r="AG259" s="80">
        <v>5</v>
      </c>
      <c r="AH259" s="80">
        <v>-36000</v>
      </c>
      <c r="AI259" s="80" t="s">
        <v>6433</v>
      </c>
      <c r="AJ259" s="80" t="s">
        <v>6733</v>
      </c>
      <c r="AK259" s="86" t="s">
        <v>6990</v>
      </c>
      <c r="AL259" s="80" t="s">
        <v>7115</v>
      </c>
      <c r="AM259" s="82">
        <v>41352.510428240741</v>
      </c>
      <c r="AN259" s="80" t="s">
        <v>7570</v>
      </c>
      <c r="AO259" s="86" t="s">
        <v>7827</v>
      </c>
      <c r="AP259" s="80" t="s">
        <v>66</v>
      </c>
      <c r="AQ259" s="2"/>
      <c r="AR259" s="3"/>
      <c r="AS259" s="3"/>
      <c r="AT259" s="3"/>
      <c r="AU259" s="3"/>
    </row>
    <row r="260" spans="1:47">
      <c r="A260" s="66" t="s">
        <v>347</v>
      </c>
      <c r="B260" s="67"/>
      <c r="C260" s="67"/>
      <c r="D260" s="68"/>
      <c r="E260" s="70"/>
      <c r="F260" s="104" t="s">
        <v>7400</v>
      </c>
      <c r="G260" s="67"/>
      <c r="H260" s="71"/>
      <c r="I260" s="72"/>
      <c r="J260" s="72"/>
      <c r="K260" s="71" t="s">
        <v>8261</v>
      </c>
      <c r="L260" s="75"/>
      <c r="M260" s="76"/>
      <c r="N260" s="76"/>
      <c r="O260" s="77"/>
      <c r="P260" s="78"/>
      <c r="Q260" s="78"/>
      <c r="R260" s="88"/>
      <c r="S260" s="88"/>
      <c r="T260" s="88"/>
      <c r="U260" s="88"/>
      <c r="V260" s="52"/>
      <c r="W260" s="52"/>
      <c r="X260" s="52"/>
      <c r="Y260" s="52"/>
      <c r="Z260" s="51"/>
      <c r="AA260" s="73"/>
      <c r="AB260" s="73"/>
      <c r="AC260" s="74"/>
      <c r="AD260" s="80">
        <v>1379</v>
      </c>
      <c r="AE260" s="80">
        <v>1472</v>
      </c>
      <c r="AF260" s="80">
        <v>3576</v>
      </c>
      <c r="AG260" s="80">
        <v>397</v>
      </c>
      <c r="AH260" s="80">
        <v>7200</v>
      </c>
      <c r="AI260" s="80" t="s">
        <v>6434</v>
      </c>
      <c r="AJ260" s="80" t="s">
        <v>6734</v>
      </c>
      <c r="AK260" s="86" t="s">
        <v>6991</v>
      </c>
      <c r="AL260" s="80" t="s">
        <v>7134</v>
      </c>
      <c r="AM260" s="82">
        <v>41082.596377314818</v>
      </c>
      <c r="AN260" s="80" t="s">
        <v>7570</v>
      </c>
      <c r="AO260" s="86" t="s">
        <v>7828</v>
      </c>
      <c r="AP260" s="80" t="s">
        <v>66</v>
      </c>
      <c r="AQ260" s="2"/>
      <c r="AR260" s="3"/>
      <c r="AS260" s="3"/>
      <c r="AT260" s="3"/>
      <c r="AU260" s="3"/>
    </row>
    <row r="261" spans="1:47">
      <c r="A261" s="66" t="s">
        <v>348</v>
      </c>
      <c r="B261" s="67"/>
      <c r="C261" s="67"/>
      <c r="D261" s="68"/>
      <c r="E261" s="70"/>
      <c r="F261" s="104" t="s">
        <v>7401</v>
      </c>
      <c r="G261" s="67"/>
      <c r="H261" s="71"/>
      <c r="I261" s="72"/>
      <c r="J261" s="72"/>
      <c r="K261" s="71" t="s">
        <v>8262</v>
      </c>
      <c r="L261" s="75"/>
      <c r="M261" s="76"/>
      <c r="N261" s="76"/>
      <c r="O261" s="77"/>
      <c r="P261" s="78"/>
      <c r="Q261" s="78"/>
      <c r="R261" s="88"/>
      <c r="S261" s="88"/>
      <c r="T261" s="88"/>
      <c r="U261" s="88"/>
      <c r="V261" s="52"/>
      <c r="W261" s="52"/>
      <c r="X261" s="52"/>
      <c r="Y261" s="52"/>
      <c r="Z261" s="51"/>
      <c r="AA261" s="73"/>
      <c r="AB261" s="73"/>
      <c r="AC261" s="74"/>
      <c r="AD261" s="80">
        <v>1059</v>
      </c>
      <c r="AE261" s="80">
        <v>336</v>
      </c>
      <c r="AF261" s="80">
        <v>1330</v>
      </c>
      <c r="AG261" s="80">
        <v>119</v>
      </c>
      <c r="AH261" s="80">
        <v>-18000</v>
      </c>
      <c r="AI261" s="80" t="s">
        <v>6435</v>
      </c>
      <c r="AJ261" s="80" t="s">
        <v>6735</v>
      </c>
      <c r="AK261" s="80"/>
      <c r="AL261" s="80" t="s">
        <v>7117</v>
      </c>
      <c r="AM261" s="82">
        <v>40681.122372685182</v>
      </c>
      <c r="AN261" s="80" t="s">
        <v>7570</v>
      </c>
      <c r="AO261" s="86" t="s">
        <v>7829</v>
      </c>
      <c r="AP261" s="80" t="s">
        <v>66</v>
      </c>
      <c r="AQ261" s="2"/>
      <c r="AR261" s="3"/>
      <c r="AS261" s="3"/>
      <c r="AT261" s="3"/>
      <c r="AU261" s="3"/>
    </row>
    <row r="262" spans="1:47">
      <c r="A262" s="66" t="s">
        <v>350</v>
      </c>
      <c r="B262" s="67"/>
      <c r="C262" s="67"/>
      <c r="D262" s="68"/>
      <c r="E262" s="70"/>
      <c r="F262" s="104" t="s">
        <v>7402</v>
      </c>
      <c r="G262" s="67"/>
      <c r="H262" s="71"/>
      <c r="I262" s="72"/>
      <c r="J262" s="72"/>
      <c r="K262" s="71" t="s">
        <v>8263</v>
      </c>
      <c r="L262" s="75"/>
      <c r="M262" s="76"/>
      <c r="N262" s="76"/>
      <c r="O262" s="77"/>
      <c r="P262" s="78"/>
      <c r="Q262" s="78"/>
      <c r="R262" s="88"/>
      <c r="S262" s="88"/>
      <c r="T262" s="88"/>
      <c r="U262" s="88"/>
      <c r="V262" s="52"/>
      <c r="W262" s="52"/>
      <c r="X262" s="52"/>
      <c r="Y262" s="52"/>
      <c r="Z262" s="51"/>
      <c r="AA262" s="73"/>
      <c r="AB262" s="73"/>
      <c r="AC262" s="74"/>
      <c r="AD262" s="80">
        <v>1906</v>
      </c>
      <c r="AE262" s="80">
        <v>1004</v>
      </c>
      <c r="AF262" s="80">
        <v>4726</v>
      </c>
      <c r="AG262" s="80">
        <v>38</v>
      </c>
      <c r="AH262" s="80">
        <v>-25200</v>
      </c>
      <c r="AI262" s="80" t="s">
        <v>6436</v>
      </c>
      <c r="AJ262" s="80" t="s">
        <v>6707</v>
      </c>
      <c r="AK262" s="86" t="s">
        <v>6992</v>
      </c>
      <c r="AL262" s="80" t="s">
        <v>7114</v>
      </c>
      <c r="AM262" s="82">
        <v>39499.362442129626</v>
      </c>
      <c r="AN262" s="80" t="s">
        <v>7570</v>
      </c>
      <c r="AO262" s="86" t="s">
        <v>7830</v>
      </c>
      <c r="AP262" s="80" t="s">
        <v>66</v>
      </c>
      <c r="AQ262" s="2"/>
      <c r="AR262" s="3"/>
      <c r="AS262" s="3"/>
      <c r="AT262" s="3"/>
      <c r="AU262" s="3"/>
    </row>
    <row r="263" spans="1:47">
      <c r="A263" s="66" t="s">
        <v>351</v>
      </c>
      <c r="B263" s="67"/>
      <c r="C263" s="67"/>
      <c r="D263" s="68"/>
      <c r="E263" s="70"/>
      <c r="F263" s="104" t="s">
        <v>7403</v>
      </c>
      <c r="G263" s="67"/>
      <c r="H263" s="71"/>
      <c r="I263" s="72"/>
      <c r="J263" s="72"/>
      <c r="K263" s="71" t="s">
        <v>8264</v>
      </c>
      <c r="L263" s="75"/>
      <c r="M263" s="76"/>
      <c r="N263" s="76"/>
      <c r="O263" s="77"/>
      <c r="P263" s="78"/>
      <c r="Q263" s="78"/>
      <c r="R263" s="88"/>
      <c r="S263" s="88"/>
      <c r="T263" s="88"/>
      <c r="U263" s="88"/>
      <c r="V263" s="52"/>
      <c r="W263" s="52"/>
      <c r="X263" s="52"/>
      <c r="Y263" s="52"/>
      <c r="Z263" s="51"/>
      <c r="AA263" s="73"/>
      <c r="AB263" s="73"/>
      <c r="AC263" s="74"/>
      <c r="AD263" s="80">
        <v>468</v>
      </c>
      <c r="AE263" s="80">
        <v>408</v>
      </c>
      <c r="AF263" s="80">
        <v>2064</v>
      </c>
      <c r="AG263" s="80">
        <v>40</v>
      </c>
      <c r="AH263" s="80">
        <v>-18000</v>
      </c>
      <c r="AI263" s="80" t="s">
        <v>6437</v>
      </c>
      <c r="AJ263" s="80" t="s">
        <v>6736</v>
      </c>
      <c r="AK263" s="80"/>
      <c r="AL263" s="80" t="s">
        <v>7117</v>
      </c>
      <c r="AM263" s="82">
        <v>40660.842870370368</v>
      </c>
      <c r="AN263" s="80" t="s">
        <v>7570</v>
      </c>
      <c r="AO263" s="86" t="s">
        <v>7831</v>
      </c>
      <c r="AP263" s="80" t="s">
        <v>66</v>
      </c>
      <c r="AQ263" s="2"/>
      <c r="AR263" s="3"/>
      <c r="AS263" s="3"/>
      <c r="AT263" s="3"/>
      <c r="AU263" s="3"/>
    </row>
    <row r="264" spans="1:47">
      <c r="A264" s="66" t="s">
        <v>352</v>
      </c>
      <c r="B264" s="67"/>
      <c r="C264" s="67"/>
      <c r="D264" s="68"/>
      <c r="E264" s="70"/>
      <c r="F264" s="104" t="s">
        <v>7404</v>
      </c>
      <c r="G264" s="67"/>
      <c r="H264" s="71"/>
      <c r="I264" s="72"/>
      <c r="J264" s="72"/>
      <c r="K264" s="71" t="s">
        <v>8265</v>
      </c>
      <c r="L264" s="75"/>
      <c r="M264" s="76"/>
      <c r="N264" s="76"/>
      <c r="O264" s="77"/>
      <c r="P264" s="78"/>
      <c r="Q264" s="78"/>
      <c r="R264" s="88"/>
      <c r="S264" s="88"/>
      <c r="T264" s="88"/>
      <c r="U264" s="88"/>
      <c r="V264" s="52"/>
      <c r="W264" s="52"/>
      <c r="X264" s="52"/>
      <c r="Y264" s="52"/>
      <c r="Z264" s="51"/>
      <c r="AA264" s="73"/>
      <c r="AB264" s="73"/>
      <c r="AC264" s="74"/>
      <c r="AD264" s="80">
        <v>20</v>
      </c>
      <c r="AE264" s="80">
        <v>13</v>
      </c>
      <c r="AF264" s="80">
        <v>20</v>
      </c>
      <c r="AG264" s="80">
        <v>0</v>
      </c>
      <c r="AH264" s="80"/>
      <c r="AI264" s="80" t="s">
        <v>6438</v>
      </c>
      <c r="AJ264" s="80"/>
      <c r="AK264" s="80"/>
      <c r="AL264" s="80"/>
      <c r="AM264" s="82">
        <v>41559.796539351853</v>
      </c>
      <c r="AN264" s="80" t="s">
        <v>7570</v>
      </c>
      <c r="AO264" s="86" t="s">
        <v>7832</v>
      </c>
      <c r="AP264" s="80" t="s">
        <v>66</v>
      </c>
      <c r="AQ264" s="2"/>
      <c r="AR264" s="3"/>
      <c r="AS264" s="3"/>
      <c r="AT264" s="3"/>
      <c r="AU264" s="3"/>
    </row>
    <row r="265" spans="1:47">
      <c r="A265" s="66" t="s">
        <v>399</v>
      </c>
      <c r="B265" s="67"/>
      <c r="C265" s="67"/>
      <c r="D265" s="68"/>
      <c r="E265" s="70"/>
      <c r="F265" s="104" t="s">
        <v>7405</v>
      </c>
      <c r="G265" s="67"/>
      <c r="H265" s="71"/>
      <c r="I265" s="72"/>
      <c r="J265" s="72"/>
      <c r="K265" s="71" t="s">
        <v>8266</v>
      </c>
      <c r="L265" s="75"/>
      <c r="M265" s="76"/>
      <c r="N265" s="76"/>
      <c r="O265" s="77"/>
      <c r="P265" s="78"/>
      <c r="Q265" s="78"/>
      <c r="R265" s="88"/>
      <c r="S265" s="88"/>
      <c r="T265" s="88"/>
      <c r="U265" s="88"/>
      <c r="V265" s="52"/>
      <c r="W265" s="52"/>
      <c r="X265" s="52"/>
      <c r="Y265" s="52"/>
      <c r="Z265" s="51"/>
      <c r="AA265" s="73"/>
      <c r="AB265" s="73"/>
      <c r="AC265" s="74"/>
      <c r="AD265" s="80">
        <v>44</v>
      </c>
      <c r="AE265" s="80">
        <v>95</v>
      </c>
      <c r="AF265" s="80">
        <v>139</v>
      </c>
      <c r="AG265" s="80">
        <v>0</v>
      </c>
      <c r="AH265" s="80"/>
      <c r="AI265" s="80" t="s">
        <v>6439</v>
      </c>
      <c r="AJ265" s="80"/>
      <c r="AK265" s="80"/>
      <c r="AL265" s="80"/>
      <c r="AM265" s="82">
        <v>40633.149467592593</v>
      </c>
      <c r="AN265" s="80" t="s">
        <v>7570</v>
      </c>
      <c r="AO265" s="86" t="s">
        <v>7833</v>
      </c>
      <c r="AP265" s="80" t="s">
        <v>66</v>
      </c>
      <c r="AQ265" s="2"/>
      <c r="AR265" s="3"/>
      <c r="AS265" s="3"/>
      <c r="AT265" s="3"/>
      <c r="AU265" s="3"/>
    </row>
    <row r="266" spans="1:47">
      <c r="A266" s="66" t="s">
        <v>554</v>
      </c>
      <c r="B266" s="67"/>
      <c r="C266" s="67"/>
      <c r="D266" s="68"/>
      <c r="E266" s="70"/>
      <c r="F266" s="104" t="s">
        <v>7406</v>
      </c>
      <c r="G266" s="67"/>
      <c r="H266" s="71"/>
      <c r="I266" s="72"/>
      <c r="J266" s="72"/>
      <c r="K266" s="71" t="s">
        <v>8267</v>
      </c>
      <c r="L266" s="75"/>
      <c r="M266" s="76"/>
      <c r="N266" s="76"/>
      <c r="O266" s="77"/>
      <c r="P266" s="78"/>
      <c r="Q266" s="78"/>
      <c r="R266" s="88"/>
      <c r="S266" s="88"/>
      <c r="T266" s="88"/>
      <c r="U266" s="88"/>
      <c r="V266" s="52"/>
      <c r="W266" s="52"/>
      <c r="X266" s="52"/>
      <c r="Y266" s="52"/>
      <c r="Z266" s="51"/>
      <c r="AA266" s="73"/>
      <c r="AB266" s="73"/>
      <c r="AC266" s="74"/>
      <c r="AD266" s="80">
        <v>17</v>
      </c>
      <c r="AE266" s="80">
        <v>34</v>
      </c>
      <c r="AF266" s="80">
        <v>6</v>
      </c>
      <c r="AG266" s="80">
        <v>0</v>
      </c>
      <c r="AH266" s="80"/>
      <c r="AI266" s="80"/>
      <c r="AJ266" s="80"/>
      <c r="AK266" s="80"/>
      <c r="AL266" s="80"/>
      <c r="AM266" s="82">
        <v>40858.895821759259</v>
      </c>
      <c r="AN266" s="80" t="s">
        <v>7570</v>
      </c>
      <c r="AO266" s="86" t="s">
        <v>7834</v>
      </c>
      <c r="AP266" s="80" t="s">
        <v>65</v>
      </c>
      <c r="AQ266" s="2"/>
      <c r="AR266" s="3"/>
      <c r="AS266" s="3"/>
      <c r="AT266" s="3"/>
      <c r="AU266" s="3"/>
    </row>
    <row r="267" spans="1:47">
      <c r="A267" s="66" t="s">
        <v>358</v>
      </c>
      <c r="B267" s="67"/>
      <c r="C267" s="67"/>
      <c r="D267" s="68"/>
      <c r="E267" s="70"/>
      <c r="F267" s="104" t="s">
        <v>7407</v>
      </c>
      <c r="G267" s="67"/>
      <c r="H267" s="71"/>
      <c r="I267" s="72"/>
      <c r="J267" s="72"/>
      <c r="K267" s="71" t="s">
        <v>8268</v>
      </c>
      <c r="L267" s="75"/>
      <c r="M267" s="76"/>
      <c r="N267" s="76"/>
      <c r="O267" s="77"/>
      <c r="P267" s="78"/>
      <c r="Q267" s="78"/>
      <c r="R267" s="88"/>
      <c r="S267" s="88"/>
      <c r="T267" s="88"/>
      <c r="U267" s="88"/>
      <c r="V267" s="52"/>
      <c r="W267" s="52"/>
      <c r="X267" s="52"/>
      <c r="Y267" s="52"/>
      <c r="Z267" s="51"/>
      <c r="AA267" s="73"/>
      <c r="AB267" s="73"/>
      <c r="AC267" s="74"/>
      <c r="AD267" s="80">
        <v>2001</v>
      </c>
      <c r="AE267" s="80">
        <v>738</v>
      </c>
      <c r="AF267" s="80">
        <v>4225</v>
      </c>
      <c r="AG267" s="80">
        <v>1</v>
      </c>
      <c r="AH267" s="80">
        <v>-18000</v>
      </c>
      <c r="AI267" s="80" t="s">
        <v>6440</v>
      </c>
      <c r="AJ267" s="80" t="s">
        <v>6737</v>
      </c>
      <c r="AK267" s="86" t="s">
        <v>6993</v>
      </c>
      <c r="AL267" s="80" t="s">
        <v>7116</v>
      </c>
      <c r="AM267" s="82">
        <v>40416.846851851849</v>
      </c>
      <c r="AN267" s="80" t="s">
        <v>7570</v>
      </c>
      <c r="AO267" s="86" t="s">
        <v>7835</v>
      </c>
      <c r="AP267" s="80" t="s">
        <v>66</v>
      </c>
      <c r="AQ267" s="2"/>
      <c r="AR267" s="3"/>
      <c r="AS267" s="3"/>
      <c r="AT267" s="3"/>
      <c r="AU267" s="3"/>
    </row>
    <row r="268" spans="1:47">
      <c r="A268" s="66" t="s">
        <v>353</v>
      </c>
      <c r="B268" s="67"/>
      <c r="C268" s="67"/>
      <c r="D268" s="68"/>
      <c r="E268" s="70"/>
      <c r="F268" s="104" t="s">
        <v>7408</v>
      </c>
      <c r="G268" s="67"/>
      <c r="H268" s="71"/>
      <c r="I268" s="72"/>
      <c r="J268" s="72"/>
      <c r="K268" s="71" t="s">
        <v>8269</v>
      </c>
      <c r="L268" s="75"/>
      <c r="M268" s="76"/>
      <c r="N268" s="76"/>
      <c r="O268" s="77"/>
      <c r="P268" s="78"/>
      <c r="Q268" s="78"/>
      <c r="R268" s="88"/>
      <c r="S268" s="88"/>
      <c r="T268" s="88"/>
      <c r="U268" s="88"/>
      <c r="V268" s="52"/>
      <c r="W268" s="52"/>
      <c r="X268" s="52"/>
      <c r="Y268" s="52"/>
      <c r="Z268" s="51"/>
      <c r="AA268" s="73"/>
      <c r="AB268" s="73"/>
      <c r="AC268" s="74"/>
      <c r="AD268" s="80">
        <v>181</v>
      </c>
      <c r="AE268" s="80">
        <v>43</v>
      </c>
      <c r="AF268" s="80">
        <v>59</v>
      </c>
      <c r="AG268" s="80">
        <v>2</v>
      </c>
      <c r="AH268" s="80"/>
      <c r="AI268" s="80"/>
      <c r="AJ268" s="80" t="s">
        <v>6738</v>
      </c>
      <c r="AK268" s="80"/>
      <c r="AL268" s="80"/>
      <c r="AM268" s="82">
        <v>40674.681921296295</v>
      </c>
      <c r="AN268" s="80" t="s">
        <v>7570</v>
      </c>
      <c r="AO268" s="86" t="s">
        <v>7836</v>
      </c>
      <c r="AP268" s="80" t="s">
        <v>66</v>
      </c>
      <c r="AQ268" s="2"/>
      <c r="AR268" s="3"/>
      <c r="AS268" s="3"/>
      <c r="AT268" s="3"/>
      <c r="AU268" s="3"/>
    </row>
    <row r="269" spans="1:47">
      <c r="A269" s="66" t="s">
        <v>354</v>
      </c>
      <c r="B269" s="67"/>
      <c r="C269" s="67"/>
      <c r="D269" s="68"/>
      <c r="E269" s="70"/>
      <c r="F269" s="104" t="s">
        <v>7409</v>
      </c>
      <c r="G269" s="67"/>
      <c r="H269" s="71"/>
      <c r="I269" s="72"/>
      <c r="J269" s="72"/>
      <c r="K269" s="71" t="s">
        <v>8270</v>
      </c>
      <c r="L269" s="75"/>
      <c r="M269" s="76"/>
      <c r="N269" s="76"/>
      <c r="O269" s="77"/>
      <c r="P269" s="78"/>
      <c r="Q269" s="78"/>
      <c r="R269" s="88"/>
      <c r="S269" s="88"/>
      <c r="T269" s="88"/>
      <c r="U269" s="88"/>
      <c r="V269" s="52"/>
      <c r="W269" s="52"/>
      <c r="X269" s="52"/>
      <c r="Y269" s="52"/>
      <c r="Z269" s="51"/>
      <c r="AA269" s="73"/>
      <c r="AB269" s="73"/>
      <c r="AC269" s="74"/>
      <c r="AD269" s="80">
        <v>169</v>
      </c>
      <c r="AE269" s="80">
        <v>47</v>
      </c>
      <c r="AF269" s="80">
        <v>108</v>
      </c>
      <c r="AG269" s="80">
        <v>6</v>
      </c>
      <c r="AH269" s="80"/>
      <c r="AI269" s="80" t="s">
        <v>6441</v>
      </c>
      <c r="AJ269" s="80" t="s">
        <v>6739</v>
      </c>
      <c r="AK269" s="80"/>
      <c r="AL269" s="80"/>
      <c r="AM269" s="82">
        <v>41013.73778935185</v>
      </c>
      <c r="AN269" s="80" t="s">
        <v>7570</v>
      </c>
      <c r="AO269" s="86" t="s">
        <v>7837</v>
      </c>
      <c r="AP269" s="80" t="s">
        <v>66</v>
      </c>
      <c r="AQ269" s="2"/>
      <c r="AR269" s="3"/>
      <c r="AS269" s="3"/>
      <c r="AT269" s="3"/>
      <c r="AU269" s="3"/>
    </row>
    <row r="270" spans="1:47">
      <c r="A270" s="66" t="s">
        <v>555</v>
      </c>
      <c r="B270" s="67"/>
      <c r="C270" s="67"/>
      <c r="D270" s="68"/>
      <c r="E270" s="70"/>
      <c r="F270" s="104" t="s">
        <v>7410</v>
      </c>
      <c r="G270" s="67"/>
      <c r="H270" s="71"/>
      <c r="I270" s="72"/>
      <c r="J270" s="72"/>
      <c r="K270" s="71" t="s">
        <v>8271</v>
      </c>
      <c r="L270" s="75"/>
      <c r="M270" s="76"/>
      <c r="N270" s="76"/>
      <c r="O270" s="77"/>
      <c r="P270" s="78"/>
      <c r="Q270" s="78"/>
      <c r="R270" s="88"/>
      <c r="S270" s="88"/>
      <c r="T270" s="88"/>
      <c r="U270" s="88"/>
      <c r="V270" s="52"/>
      <c r="W270" s="52"/>
      <c r="X270" s="52"/>
      <c r="Y270" s="52"/>
      <c r="Z270" s="51"/>
      <c r="AA270" s="73"/>
      <c r="AB270" s="73"/>
      <c r="AC270" s="74"/>
      <c r="AD270" s="80">
        <v>185</v>
      </c>
      <c r="AE270" s="80">
        <v>773</v>
      </c>
      <c r="AF270" s="80">
        <v>1391</v>
      </c>
      <c r="AG270" s="80">
        <v>1</v>
      </c>
      <c r="AH270" s="80">
        <v>-14400</v>
      </c>
      <c r="AI270" s="80" t="s">
        <v>6442</v>
      </c>
      <c r="AJ270" s="80" t="s">
        <v>6740</v>
      </c>
      <c r="AK270" s="86" t="s">
        <v>6994</v>
      </c>
      <c r="AL270" s="80" t="s">
        <v>7111</v>
      </c>
      <c r="AM270" s="82">
        <v>39947.682962962965</v>
      </c>
      <c r="AN270" s="80" t="s">
        <v>7570</v>
      </c>
      <c r="AO270" s="86" t="s">
        <v>7838</v>
      </c>
      <c r="AP270" s="80" t="s">
        <v>65</v>
      </c>
      <c r="AQ270" s="2"/>
      <c r="AR270" s="3"/>
      <c r="AS270" s="3"/>
      <c r="AT270" s="3"/>
      <c r="AU270" s="3"/>
    </row>
    <row r="271" spans="1:47">
      <c r="A271" s="66" t="s">
        <v>357</v>
      </c>
      <c r="B271" s="67"/>
      <c r="C271" s="67"/>
      <c r="D271" s="68"/>
      <c r="E271" s="70"/>
      <c r="F271" s="104" t="s">
        <v>7411</v>
      </c>
      <c r="G271" s="67"/>
      <c r="H271" s="71"/>
      <c r="I271" s="72"/>
      <c r="J271" s="72"/>
      <c r="K271" s="71" t="s">
        <v>8272</v>
      </c>
      <c r="L271" s="75"/>
      <c r="M271" s="76"/>
      <c r="N271" s="76"/>
      <c r="O271" s="77"/>
      <c r="P271" s="78"/>
      <c r="Q271" s="78"/>
      <c r="R271" s="88"/>
      <c r="S271" s="88"/>
      <c r="T271" s="88"/>
      <c r="U271" s="88"/>
      <c r="V271" s="52"/>
      <c r="W271" s="52"/>
      <c r="X271" s="52"/>
      <c r="Y271" s="52"/>
      <c r="Z271" s="51"/>
      <c r="AA271" s="73"/>
      <c r="AB271" s="73"/>
      <c r="AC271" s="74"/>
      <c r="AD271" s="80">
        <v>309</v>
      </c>
      <c r="AE271" s="80">
        <v>93</v>
      </c>
      <c r="AF271" s="80">
        <v>654</v>
      </c>
      <c r="AG271" s="80">
        <v>105</v>
      </c>
      <c r="AH271" s="80">
        <v>-25200</v>
      </c>
      <c r="AI271" s="80" t="s">
        <v>6443</v>
      </c>
      <c r="AJ271" s="80" t="s">
        <v>6741</v>
      </c>
      <c r="AK271" s="86" t="s">
        <v>6995</v>
      </c>
      <c r="AL271" s="80" t="s">
        <v>7114</v>
      </c>
      <c r="AM271" s="82">
        <v>40793.700335648151</v>
      </c>
      <c r="AN271" s="80" t="s">
        <v>7570</v>
      </c>
      <c r="AO271" s="86" t="s">
        <v>7839</v>
      </c>
      <c r="AP271" s="80" t="s">
        <v>66</v>
      </c>
      <c r="AQ271" s="2"/>
      <c r="AR271" s="3"/>
      <c r="AS271" s="3"/>
      <c r="AT271" s="3"/>
      <c r="AU271" s="3"/>
    </row>
    <row r="272" spans="1:47">
      <c r="A272" s="66" t="s">
        <v>359</v>
      </c>
      <c r="B272" s="67"/>
      <c r="C272" s="67"/>
      <c r="D272" s="68"/>
      <c r="E272" s="70"/>
      <c r="F272" s="104" t="s">
        <v>7412</v>
      </c>
      <c r="G272" s="67"/>
      <c r="H272" s="71"/>
      <c r="I272" s="72"/>
      <c r="J272" s="72"/>
      <c r="K272" s="71" t="s">
        <v>8273</v>
      </c>
      <c r="L272" s="75"/>
      <c r="M272" s="76"/>
      <c r="N272" s="76"/>
      <c r="O272" s="77"/>
      <c r="P272" s="78"/>
      <c r="Q272" s="78"/>
      <c r="R272" s="88"/>
      <c r="S272" s="88"/>
      <c r="T272" s="88"/>
      <c r="U272" s="88"/>
      <c r="V272" s="52"/>
      <c r="W272" s="52"/>
      <c r="X272" s="52"/>
      <c r="Y272" s="52"/>
      <c r="Z272" s="51"/>
      <c r="AA272" s="73"/>
      <c r="AB272" s="73"/>
      <c r="AC272" s="74"/>
      <c r="AD272" s="80">
        <v>163</v>
      </c>
      <c r="AE272" s="80">
        <v>38</v>
      </c>
      <c r="AF272" s="80">
        <v>4</v>
      </c>
      <c r="AG272" s="80">
        <v>0</v>
      </c>
      <c r="AH272" s="80"/>
      <c r="AI272" s="80"/>
      <c r="AJ272" s="80"/>
      <c r="AK272" s="80"/>
      <c r="AL272" s="80"/>
      <c r="AM272" s="82">
        <v>40192.167708333334</v>
      </c>
      <c r="AN272" s="80" t="s">
        <v>7570</v>
      </c>
      <c r="AO272" s="86" t="s">
        <v>7840</v>
      </c>
      <c r="AP272" s="80" t="s">
        <v>66</v>
      </c>
      <c r="AQ272" s="2"/>
      <c r="AR272" s="3"/>
      <c r="AS272" s="3"/>
      <c r="AT272" s="3"/>
      <c r="AU272" s="3"/>
    </row>
    <row r="273" spans="1:47">
      <c r="A273" s="66" t="s">
        <v>360</v>
      </c>
      <c r="B273" s="67"/>
      <c r="C273" s="67"/>
      <c r="D273" s="68"/>
      <c r="E273" s="70"/>
      <c r="F273" s="104" t="s">
        <v>7413</v>
      </c>
      <c r="G273" s="67"/>
      <c r="H273" s="71"/>
      <c r="I273" s="72"/>
      <c r="J273" s="72"/>
      <c r="K273" s="71" t="s">
        <v>8274</v>
      </c>
      <c r="L273" s="75"/>
      <c r="M273" s="76"/>
      <c r="N273" s="76"/>
      <c r="O273" s="77"/>
      <c r="P273" s="78"/>
      <c r="Q273" s="78"/>
      <c r="R273" s="88"/>
      <c r="S273" s="88"/>
      <c r="T273" s="88"/>
      <c r="U273" s="88"/>
      <c r="V273" s="52"/>
      <c r="W273" s="52"/>
      <c r="X273" s="52"/>
      <c r="Y273" s="52"/>
      <c r="Z273" s="51"/>
      <c r="AA273" s="73"/>
      <c r="AB273" s="73"/>
      <c r="AC273" s="74"/>
      <c r="AD273" s="80">
        <v>61</v>
      </c>
      <c r="AE273" s="80">
        <v>29</v>
      </c>
      <c r="AF273" s="80">
        <v>66</v>
      </c>
      <c r="AG273" s="80">
        <v>2</v>
      </c>
      <c r="AH273" s="80"/>
      <c r="AI273" s="80"/>
      <c r="AJ273" s="80" t="s">
        <v>6742</v>
      </c>
      <c r="AK273" s="86" t="s">
        <v>6996</v>
      </c>
      <c r="AL273" s="80"/>
      <c r="AM273" s="82">
        <v>40801.946064814816</v>
      </c>
      <c r="AN273" s="80" t="s">
        <v>7570</v>
      </c>
      <c r="AO273" s="86" t="s">
        <v>7841</v>
      </c>
      <c r="AP273" s="80" t="s">
        <v>66</v>
      </c>
      <c r="AQ273" s="2"/>
      <c r="AR273" s="3"/>
      <c r="AS273" s="3"/>
      <c r="AT273" s="3"/>
      <c r="AU273" s="3"/>
    </row>
    <row r="274" spans="1:47">
      <c r="A274" s="66" t="s">
        <v>361</v>
      </c>
      <c r="B274" s="67"/>
      <c r="C274" s="67"/>
      <c r="D274" s="68"/>
      <c r="E274" s="70"/>
      <c r="F274" s="104" t="s">
        <v>7414</v>
      </c>
      <c r="G274" s="67"/>
      <c r="H274" s="71"/>
      <c r="I274" s="72"/>
      <c r="J274" s="72"/>
      <c r="K274" s="71" t="s">
        <v>8275</v>
      </c>
      <c r="L274" s="75"/>
      <c r="M274" s="76"/>
      <c r="N274" s="76"/>
      <c r="O274" s="77"/>
      <c r="P274" s="78"/>
      <c r="Q274" s="78"/>
      <c r="R274" s="88"/>
      <c r="S274" s="88"/>
      <c r="T274" s="88"/>
      <c r="U274" s="88"/>
      <c r="V274" s="52"/>
      <c r="W274" s="52"/>
      <c r="X274" s="52"/>
      <c r="Y274" s="52"/>
      <c r="Z274" s="51"/>
      <c r="AA274" s="73"/>
      <c r="AB274" s="73"/>
      <c r="AC274" s="74"/>
      <c r="AD274" s="80">
        <v>870</v>
      </c>
      <c r="AE274" s="80">
        <v>314</v>
      </c>
      <c r="AF274" s="80">
        <v>506</v>
      </c>
      <c r="AG274" s="80">
        <v>11</v>
      </c>
      <c r="AH274" s="80">
        <v>-14400</v>
      </c>
      <c r="AI274" s="80" t="s">
        <v>6444</v>
      </c>
      <c r="AJ274" s="80" t="s">
        <v>6743</v>
      </c>
      <c r="AK274" s="86" t="s">
        <v>6997</v>
      </c>
      <c r="AL274" s="80" t="s">
        <v>7111</v>
      </c>
      <c r="AM274" s="82">
        <v>41310.736296296294</v>
      </c>
      <c r="AN274" s="80" t="s">
        <v>7570</v>
      </c>
      <c r="AO274" s="86" t="s">
        <v>7842</v>
      </c>
      <c r="AP274" s="80" t="s">
        <v>66</v>
      </c>
      <c r="AQ274" s="2"/>
      <c r="AR274" s="3"/>
      <c r="AS274" s="3"/>
      <c r="AT274" s="3"/>
      <c r="AU274" s="3"/>
    </row>
    <row r="275" spans="1:47">
      <c r="A275" s="66" t="s">
        <v>362</v>
      </c>
      <c r="B275" s="67"/>
      <c r="C275" s="67"/>
      <c r="D275" s="68"/>
      <c r="E275" s="70"/>
      <c r="F275" s="104" t="s">
        <v>7415</v>
      </c>
      <c r="G275" s="67"/>
      <c r="H275" s="71"/>
      <c r="I275" s="72"/>
      <c r="J275" s="72"/>
      <c r="K275" s="71" t="s">
        <v>8276</v>
      </c>
      <c r="L275" s="75"/>
      <c r="M275" s="76"/>
      <c r="N275" s="76"/>
      <c r="O275" s="77"/>
      <c r="P275" s="78"/>
      <c r="Q275" s="78"/>
      <c r="R275" s="88"/>
      <c r="S275" s="88"/>
      <c r="T275" s="88"/>
      <c r="U275" s="88"/>
      <c r="V275" s="52"/>
      <c r="W275" s="52"/>
      <c r="X275" s="52"/>
      <c r="Y275" s="52"/>
      <c r="Z275" s="51"/>
      <c r="AA275" s="73"/>
      <c r="AB275" s="73"/>
      <c r="AC275" s="74"/>
      <c r="AD275" s="80">
        <v>131</v>
      </c>
      <c r="AE275" s="80">
        <v>44</v>
      </c>
      <c r="AF275" s="80">
        <v>260</v>
      </c>
      <c r="AG275" s="80">
        <v>33</v>
      </c>
      <c r="AH275" s="80"/>
      <c r="AI275" s="80" t="s">
        <v>6445</v>
      </c>
      <c r="AJ275" s="80"/>
      <c r="AK275" s="80"/>
      <c r="AL275" s="80"/>
      <c r="AM275" s="82">
        <v>41209.821122685185</v>
      </c>
      <c r="AN275" s="80" t="s">
        <v>7570</v>
      </c>
      <c r="AO275" s="86" t="s">
        <v>7843</v>
      </c>
      <c r="AP275" s="80" t="s">
        <v>66</v>
      </c>
      <c r="AQ275" s="2"/>
      <c r="AR275" s="3"/>
      <c r="AS275" s="3"/>
      <c r="AT275" s="3"/>
      <c r="AU275" s="3"/>
    </row>
    <row r="276" spans="1:47">
      <c r="A276" s="66" t="s">
        <v>556</v>
      </c>
      <c r="B276" s="67"/>
      <c r="C276" s="67"/>
      <c r="D276" s="68"/>
      <c r="E276" s="70"/>
      <c r="F276" s="104" t="s">
        <v>7416</v>
      </c>
      <c r="G276" s="67"/>
      <c r="H276" s="71"/>
      <c r="I276" s="72"/>
      <c r="J276" s="72"/>
      <c r="K276" s="71" t="s">
        <v>8277</v>
      </c>
      <c r="L276" s="75"/>
      <c r="M276" s="76"/>
      <c r="N276" s="76"/>
      <c r="O276" s="77"/>
      <c r="P276" s="78"/>
      <c r="Q276" s="78"/>
      <c r="R276" s="88"/>
      <c r="S276" s="88"/>
      <c r="T276" s="88"/>
      <c r="U276" s="88"/>
      <c r="V276" s="52"/>
      <c r="W276" s="52"/>
      <c r="X276" s="52"/>
      <c r="Y276" s="52"/>
      <c r="Z276" s="51"/>
      <c r="AA276" s="73"/>
      <c r="AB276" s="73"/>
      <c r="AC276" s="74"/>
      <c r="AD276" s="80">
        <v>144</v>
      </c>
      <c r="AE276" s="80">
        <v>42</v>
      </c>
      <c r="AF276" s="80">
        <v>83</v>
      </c>
      <c r="AG276" s="80">
        <v>2</v>
      </c>
      <c r="AH276" s="80">
        <v>-25200</v>
      </c>
      <c r="AI276" s="80"/>
      <c r="AJ276" s="80" t="s">
        <v>6744</v>
      </c>
      <c r="AK276" s="80"/>
      <c r="AL276" s="80" t="s">
        <v>7114</v>
      </c>
      <c r="AM276" s="82">
        <v>39935.682650462964</v>
      </c>
      <c r="AN276" s="80" t="s">
        <v>7570</v>
      </c>
      <c r="AO276" s="86" t="s">
        <v>7844</v>
      </c>
      <c r="AP276" s="80" t="s">
        <v>65</v>
      </c>
      <c r="AQ276" s="2"/>
      <c r="AR276" s="3"/>
      <c r="AS276" s="3"/>
      <c r="AT276" s="3"/>
      <c r="AU276" s="3"/>
    </row>
    <row r="277" spans="1:47">
      <c r="A277" s="66" t="s">
        <v>363</v>
      </c>
      <c r="B277" s="67"/>
      <c r="C277" s="67"/>
      <c r="D277" s="68"/>
      <c r="E277" s="70"/>
      <c r="F277" s="104" t="s">
        <v>7417</v>
      </c>
      <c r="G277" s="67"/>
      <c r="H277" s="71"/>
      <c r="I277" s="72"/>
      <c r="J277" s="72"/>
      <c r="K277" s="71" t="s">
        <v>8278</v>
      </c>
      <c r="L277" s="75"/>
      <c r="M277" s="76"/>
      <c r="N277" s="76"/>
      <c r="O277" s="77"/>
      <c r="P277" s="78"/>
      <c r="Q277" s="78"/>
      <c r="R277" s="88"/>
      <c r="S277" s="88"/>
      <c r="T277" s="88"/>
      <c r="U277" s="88"/>
      <c r="V277" s="52"/>
      <c r="W277" s="52"/>
      <c r="X277" s="52"/>
      <c r="Y277" s="52"/>
      <c r="Z277" s="51"/>
      <c r="AA277" s="73"/>
      <c r="AB277" s="73"/>
      <c r="AC277" s="74"/>
      <c r="AD277" s="80">
        <v>362</v>
      </c>
      <c r="AE277" s="80">
        <v>174</v>
      </c>
      <c r="AF277" s="80">
        <v>1203</v>
      </c>
      <c r="AG277" s="80">
        <v>1121</v>
      </c>
      <c r="AH277" s="80">
        <v>-25200</v>
      </c>
      <c r="AI277" s="80" t="s">
        <v>6446</v>
      </c>
      <c r="AJ277" s="80" t="s">
        <v>6745</v>
      </c>
      <c r="AK277" s="86" t="s">
        <v>6998</v>
      </c>
      <c r="AL277" s="80" t="s">
        <v>7114</v>
      </c>
      <c r="AM277" s="82">
        <v>39925.906689814816</v>
      </c>
      <c r="AN277" s="80" t="s">
        <v>7570</v>
      </c>
      <c r="AO277" s="86" t="s">
        <v>7845</v>
      </c>
      <c r="AP277" s="80" t="s">
        <v>66</v>
      </c>
      <c r="AQ277" s="2"/>
      <c r="AR277" s="3"/>
      <c r="AS277" s="3"/>
      <c r="AT277" s="3"/>
      <c r="AU277" s="3"/>
    </row>
    <row r="278" spans="1:47">
      <c r="A278" s="66" t="s">
        <v>364</v>
      </c>
      <c r="B278" s="67"/>
      <c r="C278" s="67"/>
      <c r="D278" s="68"/>
      <c r="E278" s="70"/>
      <c r="F278" s="104" t="s">
        <v>7418</v>
      </c>
      <c r="G278" s="67"/>
      <c r="H278" s="71"/>
      <c r="I278" s="72"/>
      <c r="J278" s="72"/>
      <c r="K278" s="71" t="s">
        <v>8279</v>
      </c>
      <c r="L278" s="75"/>
      <c r="M278" s="76"/>
      <c r="N278" s="76"/>
      <c r="O278" s="77"/>
      <c r="P278" s="78"/>
      <c r="Q278" s="78"/>
      <c r="R278" s="88"/>
      <c r="S278" s="88"/>
      <c r="T278" s="88"/>
      <c r="U278" s="88"/>
      <c r="V278" s="52"/>
      <c r="W278" s="52"/>
      <c r="X278" s="52"/>
      <c r="Y278" s="52"/>
      <c r="Z278" s="51"/>
      <c r="AA278" s="73"/>
      <c r="AB278" s="73"/>
      <c r="AC278" s="74"/>
      <c r="AD278" s="80">
        <v>61</v>
      </c>
      <c r="AE278" s="80">
        <v>50</v>
      </c>
      <c r="AF278" s="80">
        <v>73</v>
      </c>
      <c r="AG278" s="80">
        <v>30</v>
      </c>
      <c r="AH278" s="80"/>
      <c r="AI278" s="80" t="s">
        <v>6447</v>
      </c>
      <c r="AJ278" s="80" t="s">
        <v>6624</v>
      </c>
      <c r="AK278" s="86" t="s">
        <v>6999</v>
      </c>
      <c r="AL278" s="80"/>
      <c r="AM278" s="82">
        <v>41333.015706018516</v>
      </c>
      <c r="AN278" s="80" t="s">
        <v>7570</v>
      </c>
      <c r="AO278" s="86" t="s">
        <v>7846</v>
      </c>
      <c r="AP278" s="80" t="s">
        <v>66</v>
      </c>
      <c r="AQ278" s="2"/>
      <c r="AR278" s="3"/>
      <c r="AS278" s="3"/>
      <c r="AT278" s="3"/>
      <c r="AU278" s="3"/>
    </row>
    <row r="279" spans="1:47">
      <c r="A279" s="66" t="s">
        <v>366</v>
      </c>
      <c r="B279" s="67"/>
      <c r="C279" s="67"/>
      <c r="D279" s="68"/>
      <c r="E279" s="70"/>
      <c r="F279" s="104" t="s">
        <v>7419</v>
      </c>
      <c r="G279" s="67"/>
      <c r="H279" s="71"/>
      <c r="I279" s="72"/>
      <c r="J279" s="72"/>
      <c r="K279" s="71" t="s">
        <v>8280</v>
      </c>
      <c r="L279" s="75"/>
      <c r="M279" s="76"/>
      <c r="N279" s="76"/>
      <c r="O279" s="77"/>
      <c r="P279" s="78"/>
      <c r="Q279" s="78"/>
      <c r="R279" s="88"/>
      <c r="S279" s="88"/>
      <c r="T279" s="88"/>
      <c r="U279" s="88"/>
      <c r="V279" s="52"/>
      <c r="W279" s="52"/>
      <c r="X279" s="52"/>
      <c r="Y279" s="52"/>
      <c r="Z279" s="51"/>
      <c r="AA279" s="73"/>
      <c r="AB279" s="73"/>
      <c r="AC279" s="74"/>
      <c r="AD279" s="80">
        <v>1076</v>
      </c>
      <c r="AE279" s="80">
        <v>1109</v>
      </c>
      <c r="AF279" s="80">
        <v>2736</v>
      </c>
      <c r="AG279" s="80">
        <v>94</v>
      </c>
      <c r="AH279" s="80">
        <v>-18000</v>
      </c>
      <c r="AI279" s="80" t="s">
        <v>6448</v>
      </c>
      <c r="AJ279" s="80" t="s">
        <v>6746</v>
      </c>
      <c r="AK279" s="86" t="s">
        <v>7000</v>
      </c>
      <c r="AL279" s="80" t="s">
        <v>7117</v>
      </c>
      <c r="AM279" s="82">
        <v>40738.78837962963</v>
      </c>
      <c r="AN279" s="80" t="s">
        <v>7570</v>
      </c>
      <c r="AO279" s="86" t="s">
        <v>7847</v>
      </c>
      <c r="AP279" s="80" t="s">
        <v>66</v>
      </c>
      <c r="AQ279" s="2"/>
      <c r="AR279" s="3"/>
      <c r="AS279" s="3"/>
      <c r="AT279" s="3"/>
      <c r="AU279" s="3"/>
    </row>
    <row r="280" spans="1:47">
      <c r="A280" s="66" t="s">
        <v>557</v>
      </c>
      <c r="B280" s="67"/>
      <c r="C280" s="67"/>
      <c r="D280" s="68"/>
      <c r="E280" s="70"/>
      <c r="F280" s="104" t="s">
        <v>7420</v>
      </c>
      <c r="G280" s="67"/>
      <c r="H280" s="71"/>
      <c r="I280" s="72"/>
      <c r="J280" s="72"/>
      <c r="K280" s="71" t="s">
        <v>8281</v>
      </c>
      <c r="L280" s="75"/>
      <c r="M280" s="76"/>
      <c r="N280" s="76"/>
      <c r="O280" s="77"/>
      <c r="P280" s="78"/>
      <c r="Q280" s="78"/>
      <c r="R280" s="88"/>
      <c r="S280" s="88"/>
      <c r="T280" s="88"/>
      <c r="U280" s="88"/>
      <c r="V280" s="52"/>
      <c r="W280" s="52"/>
      <c r="X280" s="52"/>
      <c r="Y280" s="52"/>
      <c r="Z280" s="51"/>
      <c r="AA280" s="73"/>
      <c r="AB280" s="73"/>
      <c r="AC280" s="74"/>
      <c r="AD280" s="80">
        <v>1069</v>
      </c>
      <c r="AE280" s="80">
        <v>3603</v>
      </c>
      <c r="AF280" s="80">
        <v>2530</v>
      </c>
      <c r="AG280" s="80">
        <v>389</v>
      </c>
      <c r="AH280" s="80">
        <v>-14400</v>
      </c>
      <c r="AI280" s="80" t="s">
        <v>6449</v>
      </c>
      <c r="AJ280" s="80" t="s">
        <v>6747</v>
      </c>
      <c r="AK280" s="86" t="s">
        <v>7001</v>
      </c>
      <c r="AL280" s="80" t="s">
        <v>7111</v>
      </c>
      <c r="AM280" s="82">
        <v>40595.691886574074</v>
      </c>
      <c r="AN280" s="80" t="s">
        <v>7570</v>
      </c>
      <c r="AO280" s="86" t="s">
        <v>7848</v>
      </c>
      <c r="AP280" s="80" t="s">
        <v>65</v>
      </c>
      <c r="AQ280" s="2"/>
      <c r="AR280" s="3"/>
      <c r="AS280" s="3"/>
      <c r="AT280" s="3"/>
      <c r="AU280" s="3"/>
    </row>
    <row r="281" spans="1:47">
      <c r="A281" s="66" t="s">
        <v>367</v>
      </c>
      <c r="B281" s="67"/>
      <c r="C281" s="67"/>
      <c r="D281" s="68"/>
      <c r="E281" s="70"/>
      <c r="F281" s="104" t="s">
        <v>7421</v>
      </c>
      <c r="G281" s="67"/>
      <c r="H281" s="71"/>
      <c r="I281" s="72"/>
      <c r="J281" s="72"/>
      <c r="K281" s="71" t="s">
        <v>8282</v>
      </c>
      <c r="L281" s="75"/>
      <c r="M281" s="76"/>
      <c r="N281" s="76"/>
      <c r="O281" s="77"/>
      <c r="P281" s="78"/>
      <c r="Q281" s="78"/>
      <c r="R281" s="88"/>
      <c r="S281" s="88"/>
      <c r="T281" s="88"/>
      <c r="U281" s="88"/>
      <c r="V281" s="52"/>
      <c r="W281" s="52"/>
      <c r="X281" s="52"/>
      <c r="Y281" s="52"/>
      <c r="Z281" s="51"/>
      <c r="AA281" s="73"/>
      <c r="AB281" s="73"/>
      <c r="AC281" s="74"/>
      <c r="AD281" s="80">
        <v>272</v>
      </c>
      <c r="AE281" s="80">
        <v>107</v>
      </c>
      <c r="AF281" s="80">
        <v>138</v>
      </c>
      <c r="AG281" s="80">
        <v>1241</v>
      </c>
      <c r="AH281" s="80">
        <v>-14400</v>
      </c>
      <c r="AI281" s="80" t="s">
        <v>6450</v>
      </c>
      <c r="AJ281" s="80" t="s">
        <v>6748</v>
      </c>
      <c r="AK281" s="86" t="s">
        <v>7002</v>
      </c>
      <c r="AL281" s="80" t="s">
        <v>7111</v>
      </c>
      <c r="AM281" s="82">
        <v>40043.152013888888</v>
      </c>
      <c r="AN281" s="80" t="s">
        <v>7570</v>
      </c>
      <c r="AO281" s="86" t="s">
        <v>7849</v>
      </c>
      <c r="AP281" s="80" t="s">
        <v>66</v>
      </c>
      <c r="AQ281" s="2"/>
      <c r="AR281" s="3"/>
      <c r="AS281" s="3"/>
      <c r="AT281" s="3"/>
      <c r="AU281" s="3"/>
    </row>
    <row r="282" spans="1:47">
      <c r="A282" s="66" t="s">
        <v>558</v>
      </c>
      <c r="B282" s="67"/>
      <c r="C282" s="67"/>
      <c r="D282" s="68"/>
      <c r="E282" s="70"/>
      <c r="F282" s="104" t="s">
        <v>7422</v>
      </c>
      <c r="G282" s="67"/>
      <c r="H282" s="71"/>
      <c r="I282" s="72"/>
      <c r="J282" s="72"/>
      <c r="K282" s="71" t="s">
        <v>8283</v>
      </c>
      <c r="L282" s="75"/>
      <c r="M282" s="76"/>
      <c r="N282" s="76"/>
      <c r="O282" s="77"/>
      <c r="P282" s="78"/>
      <c r="Q282" s="78"/>
      <c r="R282" s="88"/>
      <c r="S282" s="88"/>
      <c r="T282" s="88"/>
      <c r="U282" s="88"/>
      <c r="V282" s="52"/>
      <c r="W282" s="52"/>
      <c r="X282" s="52"/>
      <c r="Y282" s="52"/>
      <c r="Z282" s="51"/>
      <c r="AA282" s="73"/>
      <c r="AB282" s="73"/>
      <c r="AC282" s="74"/>
      <c r="AD282" s="80">
        <v>56</v>
      </c>
      <c r="AE282" s="80">
        <v>38</v>
      </c>
      <c r="AF282" s="80">
        <v>25</v>
      </c>
      <c r="AG282" s="80">
        <v>8</v>
      </c>
      <c r="AH282" s="80">
        <v>-18000</v>
      </c>
      <c r="AI282" s="80" t="s">
        <v>6451</v>
      </c>
      <c r="AJ282" s="80" t="s">
        <v>6749</v>
      </c>
      <c r="AK282" s="86" t="s">
        <v>7003</v>
      </c>
      <c r="AL282" s="80" t="s">
        <v>7117</v>
      </c>
      <c r="AM282" s="82">
        <v>40852.886608796296</v>
      </c>
      <c r="AN282" s="80" t="s">
        <v>7570</v>
      </c>
      <c r="AO282" s="86" t="s">
        <v>7850</v>
      </c>
      <c r="AP282" s="80" t="s">
        <v>65</v>
      </c>
      <c r="AQ282" s="2"/>
      <c r="AR282" s="3"/>
      <c r="AS282" s="3"/>
      <c r="AT282" s="3"/>
      <c r="AU282" s="3"/>
    </row>
    <row r="283" spans="1:47">
      <c r="A283" s="66" t="s">
        <v>559</v>
      </c>
      <c r="B283" s="67"/>
      <c r="C283" s="67"/>
      <c r="D283" s="68"/>
      <c r="E283" s="70"/>
      <c r="F283" s="104" t="s">
        <v>7423</v>
      </c>
      <c r="G283" s="67"/>
      <c r="H283" s="71"/>
      <c r="I283" s="72"/>
      <c r="J283" s="72"/>
      <c r="K283" s="71" t="s">
        <v>8284</v>
      </c>
      <c r="L283" s="75"/>
      <c r="M283" s="76"/>
      <c r="N283" s="76"/>
      <c r="O283" s="77"/>
      <c r="P283" s="78"/>
      <c r="Q283" s="78"/>
      <c r="R283" s="88"/>
      <c r="S283" s="88"/>
      <c r="T283" s="88"/>
      <c r="U283" s="88"/>
      <c r="V283" s="52"/>
      <c r="W283" s="52"/>
      <c r="X283" s="52"/>
      <c r="Y283" s="52"/>
      <c r="Z283" s="51"/>
      <c r="AA283" s="73"/>
      <c r="AB283" s="73"/>
      <c r="AC283" s="74"/>
      <c r="AD283" s="80">
        <v>162</v>
      </c>
      <c r="AE283" s="80">
        <v>118</v>
      </c>
      <c r="AF283" s="80">
        <v>140</v>
      </c>
      <c r="AG283" s="80">
        <v>29</v>
      </c>
      <c r="AH283" s="80">
        <v>-18000</v>
      </c>
      <c r="AI283" s="80" t="s">
        <v>6452</v>
      </c>
      <c r="AJ283" s="80" t="s">
        <v>6665</v>
      </c>
      <c r="AK283" s="80"/>
      <c r="AL283" s="80" t="s">
        <v>7117</v>
      </c>
      <c r="AM283" s="82">
        <v>39925.008252314816</v>
      </c>
      <c r="AN283" s="80" t="s">
        <v>7570</v>
      </c>
      <c r="AO283" s="86" t="s">
        <v>7851</v>
      </c>
      <c r="AP283" s="80" t="s">
        <v>65</v>
      </c>
      <c r="AQ283" s="2"/>
      <c r="AR283" s="3"/>
      <c r="AS283" s="3"/>
      <c r="AT283" s="3"/>
      <c r="AU283" s="3"/>
    </row>
    <row r="284" spans="1:47">
      <c r="A284" s="66" t="s">
        <v>560</v>
      </c>
      <c r="B284" s="67"/>
      <c r="C284" s="67"/>
      <c r="D284" s="68"/>
      <c r="E284" s="70"/>
      <c r="F284" s="104" t="s">
        <v>7424</v>
      </c>
      <c r="G284" s="67"/>
      <c r="H284" s="71"/>
      <c r="I284" s="72"/>
      <c r="J284" s="72"/>
      <c r="K284" s="71" t="s">
        <v>8285</v>
      </c>
      <c r="L284" s="75"/>
      <c r="M284" s="76"/>
      <c r="N284" s="76"/>
      <c r="O284" s="77"/>
      <c r="P284" s="78"/>
      <c r="Q284" s="78"/>
      <c r="R284" s="88"/>
      <c r="S284" s="88"/>
      <c r="T284" s="88"/>
      <c r="U284" s="88"/>
      <c r="V284" s="52"/>
      <c r="W284" s="52"/>
      <c r="X284" s="52"/>
      <c r="Y284" s="52"/>
      <c r="Z284" s="51"/>
      <c r="AA284" s="73"/>
      <c r="AB284" s="73"/>
      <c r="AC284" s="74"/>
      <c r="AD284" s="80">
        <v>200</v>
      </c>
      <c r="AE284" s="80">
        <v>55666</v>
      </c>
      <c r="AF284" s="80">
        <v>3352</v>
      </c>
      <c r="AG284" s="80">
        <v>22</v>
      </c>
      <c r="AH284" s="80">
        <v>-14400</v>
      </c>
      <c r="AI284" s="80" t="s">
        <v>6453</v>
      </c>
      <c r="AJ284" s="80" t="s">
        <v>6624</v>
      </c>
      <c r="AK284" s="86" t="s">
        <v>7004</v>
      </c>
      <c r="AL284" s="80" t="s">
        <v>7111</v>
      </c>
      <c r="AM284" s="82">
        <v>39750.696331018517</v>
      </c>
      <c r="AN284" s="80" t="s">
        <v>7570</v>
      </c>
      <c r="AO284" s="86" t="s">
        <v>7852</v>
      </c>
      <c r="AP284" s="80" t="s">
        <v>65</v>
      </c>
      <c r="AQ284" s="2"/>
      <c r="AR284" s="3"/>
      <c r="AS284" s="3"/>
      <c r="AT284" s="3"/>
      <c r="AU284" s="3"/>
    </row>
    <row r="285" spans="1:47">
      <c r="A285" s="66" t="s">
        <v>561</v>
      </c>
      <c r="B285" s="67"/>
      <c r="C285" s="67"/>
      <c r="D285" s="68"/>
      <c r="E285" s="70"/>
      <c r="F285" s="104" t="s">
        <v>7425</v>
      </c>
      <c r="G285" s="67"/>
      <c r="H285" s="71"/>
      <c r="I285" s="72"/>
      <c r="J285" s="72"/>
      <c r="K285" s="71" t="s">
        <v>8286</v>
      </c>
      <c r="L285" s="75"/>
      <c r="M285" s="76"/>
      <c r="N285" s="76"/>
      <c r="O285" s="77"/>
      <c r="P285" s="78"/>
      <c r="Q285" s="78"/>
      <c r="R285" s="88"/>
      <c r="S285" s="88"/>
      <c r="T285" s="88"/>
      <c r="U285" s="88"/>
      <c r="V285" s="52"/>
      <c r="W285" s="52"/>
      <c r="X285" s="52"/>
      <c r="Y285" s="52"/>
      <c r="Z285" s="51"/>
      <c r="AA285" s="73"/>
      <c r="AB285" s="73"/>
      <c r="AC285" s="74"/>
      <c r="AD285" s="80">
        <v>2001</v>
      </c>
      <c r="AE285" s="80">
        <v>1809</v>
      </c>
      <c r="AF285" s="80">
        <v>987</v>
      </c>
      <c r="AG285" s="80">
        <v>59</v>
      </c>
      <c r="AH285" s="80">
        <v>-14400</v>
      </c>
      <c r="AI285" s="80" t="s">
        <v>6454</v>
      </c>
      <c r="AJ285" s="80"/>
      <c r="AK285" s="86" t="s">
        <v>7005</v>
      </c>
      <c r="AL285" s="80" t="s">
        <v>7111</v>
      </c>
      <c r="AM285" s="82">
        <v>41305.722812499997</v>
      </c>
      <c r="AN285" s="80" t="s">
        <v>7570</v>
      </c>
      <c r="AO285" s="86" t="s">
        <v>7853</v>
      </c>
      <c r="AP285" s="80" t="s">
        <v>65</v>
      </c>
      <c r="AQ285" s="2"/>
      <c r="AR285" s="3"/>
      <c r="AS285" s="3"/>
      <c r="AT285" s="3"/>
      <c r="AU285" s="3"/>
    </row>
    <row r="286" spans="1:47">
      <c r="A286" s="66" t="s">
        <v>369</v>
      </c>
      <c r="B286" s="67"/>
      <c r="C286" s="67"/>
      <c r="D286" s="68"/>
      <c r="E286" s="70"/>
      <c r="F286" s="104" t="s">
        <v>7426</v>
      </c>
      <c r="G286" s="67"/>
      <c r="H286" s="71"/>
      <c r="I286" s="72"/>
      <c r="J286" s="72"/>
      <c r="K286" s="71" t="s">
        <v>8287</v>
      </c>
      <c r="L286" s="75"/>
      <c r="M286" s="76"/>
      <c r="N286" s="76"/>
      <c r="O286" s="77"/>
      <c r="P286" s="78"/>
      <c r="Q286" s="78"/>
      <c r="R286" s="88"/>
      <c r="S286" s="88"/>
      <c r="T286" s="88"/>
      <c r="U286" s="88"/>
      <c r="V286" s="52"/>
      <c r="W286" s="52"/>
      <c r="X286" s="52"/>
      <c r="Y286" s="52"/>
      <c r="Z286" s="51"/>
      <c r="AA286" s="73"/>
      <c r="AB286" s="73"/>
      <c r="AC286" s="74"/>
      <c r="AD286" s="80">
        <v>66</v>
      </c>
      <c r="AE286" s="80">
        <v>12</v>
      </c>
      <c r="AF286" s="80">
        <v>60</v>
      </c>
      <c r="AG286" s="80">
        <v>0</v>
      </c>
      <c r="AH286" s="80"/>
      <c r="AI286" s="80" t="s">
        <v>6455</v>
      </c>
      <c r="AJ286" s="80" t="s">
        <v>6750</v>
      </c>
      <c r="AK286" s="86" t="s">
        <v>7006</v>
      </c>
      <c r="AL286" s="80"/>
      <c r="AM286" s="82">
        <v>41225.846435185187</v>
      </c>
      <c r="AN286" s="80" t="s">
        <v>7570</v>
      </c>
      <c r="AO286" s="86" t="s">
        <v>7854</v>
      </c>
      <c r="AP286" s="80" t="s">
        <v>66</v>
      </c>
      <c r="AQ286" s="2"/>
      <c r="AR286" s="3"/>
      <c r="AS286" s="3"/>
      <c r="AT286" s="3"/>
      <c r="AU286" s="3"/>
    </row>
    <row r="287" spans="1:47">
      <c r="A287" s="66" t="s">
        <v>370</v>
      </c>
      <c r="B287" s="67"/>
      <c r="C287" s="67"/>
      <c r="D287" s="68"/>
      <c r="E287" s="70"/>
      <c r="F287" s="104" t="s">
        <v>7427</v>
      </c>
      <c r="G287" s="67"/>
      <c r="H287" s="71"/>
      <c r="I287" s="72"/>
      <c r="J287" s="72"/>
      <c r="K287" s="71" t="s">
        <v>8288</v>
      </c>
      <c r="L287" s="75"/>
      <c r="M287" s="76"/>
      <c r="N287" s="76"/>
      <c r="O287" s="77"/>
      <c r="P287" s="78"/>
      <c r="Q287" s="78"/>
      <c r="R287" s="88"/>
      <c r="S287" s="88"/>
      <c r="T287" s="88"/>
      <c r="U287" s="88"/>
      <c r="V287" s="52"/>
      <c r="W287" s="52"/>
      <c r="X287" s="52"/>
      <c r="Y287" s="52"/>
      <c r="Z287" s="51"/>
      <c r="AA287" s="73"/>
      <c r="AB287" s="73"/>
      <c r="AC287" s="74"/>
      <c r="AD287" s="80">
        <v>728</v>
      </c>
      <c r="AE287" s="80">
        <v>713</v>
      </c>
      <c r="AF287" s="80">
        <v>1121</v>
      </c>
      <c r="AG287" s="80">
        <v>12</v>
      </c>
      <c r="AH287" s="80">
        <v>-14400</v>
      </c>
      <c r="AI287" s="80" t="s">
        <v>6456</v>
      </c>
      <c r="AJ287" s="80"/>
      <c r="AK287" s="86" t="s">
        <v>7007</v>
      </c>
      <c r="AL287" s="80" t="s">
        <v>7111</v>
      </c>
      <c r="AM287" s="82">
        <v>39945.112754629627</v>
      </c>
      <c r="AN287" s="80" t="s">
        <v>7570</v>
      </c>
      <c r="AO287" s="86" t="s">
        <v>7855</v>
      </c>
      <c r="AP287" s="80" t="s">
        <v>66</v>
      </c>
      <c r="AQ287" s="2"/>
      <c r="AR287" s="3"/>
      <c r="AS287" s="3"/>
      <c r="AT287" s="3"/>
      <c r="AU287" s="3"/>
    </row>
    <row r="288" spans="1:47">
      <c r="A288" s="66" t="s">
        <v>562</v>
      </c>
      <c r="B288" s="67"/>
      <c r="C288" s="67"/>
      <c r="D288" s="68"/>
      <c r="E288" s="70"/>
      <c r="F288" s="104" t="s">
        <v>7428</v>
      </c>
      <c r="G288" s="67"/>
      <c r="H288" s="71"/>
      <c r="I288" s="72"/>
      <c r="J288" s="72"/>
      <c r="K288" s="71" t="s">
        <v>8289</v>
      </c>
      <c r="L288" s="75"/>
      <c r="M288" s="76"/>
      <c r="N288" s="76"/>
      <c r="O288" s="77"/>
      <c r="P288" s="78"/>
      <c r="Q288" s="78"/>
      <c r="R288" s="88"/>
      <c r="S288" s="88"/>
      <c r="T288" s="88"/>
      <c r="U288" s="88"/>
      <c r="V288" s="52"/>
      <c r="W288" s="52"/>
      <c r="X288" s="52"/>
      <c r="Y288" s="52"/>
      <c r="Z288" s="51"/>
      <c r="AA288" s="73"/>
      <c r="AB288" s="73"/>
      <c r="AC288" s="74"/>
      <c r="AD288" s="80">
        <v>3633</v>
      </c>
      <c r="AE288" s="80">
        <v>34212</v>
      </c>
      <c r="AF288" s="80">
        <v>5631</v>
      </c>
      <c r="AG288" s="80">
        <v>635</v>
      </c>
      <c r="AH288" s="80">
        <v>-18000</v>
      </c>
      <c r="AI288" s="80" t="s">
        <v>6457</v>
      </c>
      <c r="AJ288" s="80" t="s">
        <v>6652</v>
      </c>
      <c r="AK288" s="86" t="s">
        <v>7008</v>
      </c>
      <c r="AL288" s="80" t="s">
        <v>7116</v>
      </c>
      <c r="AM288" s="82">
        <v>40239.601701388892</v>
      </c>
      <c r="AN288" s="80" t="s">
        <v>7570</v>
      </c>
      <c r="AO288" s="86" t="s">
        <v>7856</v>
      </c>
      <c r="AP288" s="80" t="s">
        <v>65</v>
      </c>
      <c r="AQ288" s="2"/>
      <c r="AR288" s="3"/>
      <c r="AS288" s="3"/>
      <c r="AT288" s="3"/>
      <c r="AU288" s="3"/>
    </row>
    <row r="289" spans="1:47">
      <c r="A289" s="66" t="s">
        <v>434</v>
      </c>
      <c r="B289" s="67"/>
      <c r="C289" s="67"/>
      <c r="D289" s="68"/>
      <c r="E289" s="70"/>
      <c r="F289" s="104" t="s">
        <v>7429</v>
      </c>
      <c r="G289" s="67"/>
      <c r="H289" s="71"/>
      <c r="I289" s="72"/>
      <c r="J289" s="72"/>
      <c r="K289" s="71" t="s">
        <v>8290</v>
      </c>
      <c r="L289" s="75"/>
      <c r="M289" s="76"/>
      <c r="N289" s="76"/>
      <c r="O289" s="77"/>
      <c r="P289" s="78"/>
      <c r="Q289" s="78"/>
      <c r="R289" s="88"/>
      <c r="S289" s="88"/>
      <c r="T289" s="88"/>
      <c r="U289" s="88"/>
      <c r="V289" s="52"/>
      <c r="W289" s="52"/>
      <c r="X289" s="52"/>
      <c r="Y289" s="52"/>
      <c r="Z289" s="51"/>
      <c r="AA289" s="73"/>
      <c r="AB289" s="73"/>
      <c r="AC289" s="74"/>
      <c r="AD289" s="80">
        <v>959</v>
      </c>
      <c r="AE289" s="80">
        <v>2526</v>
      </c>
      <c r="AF289" s="80">
        <v>1329</v>
      </c>
      <c r="AG289" s="80">
        <v>1</v>
      </c>
      <c r="AH289" s="80">
        <v>-18000</v>
      </c>
      <c r="AI289" s="80" t="s">
        <v>6458</v>
      </c>
      <c r="AJ289" s="80" t="s">
        <v>6621</v>
      </c>
      <c r="AK289" s="86" t="s">
        <v>7009</v>
      </c>
      <c r="AL289" s="80" t="s">
        <v>7117</v>
      </c>
      <c r="AM289" s="82">
        <v>39533.030034722222</v>
      </c>
      <c r="AN289" s="80" t="s">
        <v>7570</v>
      </c>
      <c r="AO289" s="86" t="s">
        <v>7857</v>
      </c>
      <c r="AP289" s="80" t="s">
        <v>66</v>
      </c>
      <c r="AQ289" s="2"/>
      <c r="AR289" s="3"/>
      <c r="AS289" s="3"/>
      <c r="AT289" s="3"/>
      <c r="AU289" s="3"/>
    </row>
    <row r="290" spans="1:47">
      <c r="A290" s="66" t="s">
        <v>371</v>
      </c>
      <c r="B290" s="67"/>
      <c r="C290" s="67"/>
      <c r="D290" s="68"/>
      <c r="E290" s="70"/>
      <c r="F290" s="104" t="s">
        <v>7430</v>
      </c>
      <c r="G290" s="67"/>
      <c r="H290" s="71"/>
      <c r="I290" s="72"/>
      <c r="J290" s="72"/>
      <c r="K290" s="71" t="s">
        <v>8291</v>
      </c>
      <c r="L290" s="75"/>
      <c r="M290" s="76"/>
      <c r="N290" s="76"/>
      <c r="O290" s="77"/>
      <c r="P290" s="78"/>
      <c r="Q290" s="78"/>
      <c r="R290" s="88"/>
      <c r="S290" s="88"/>
      <c r="T290" s="88"/>
      <c r="U290" s="88"/>
      <c r="V290" s="52"/>
      <c r="W290" s="52"/>
      <c r="X290" s="52"/>
      <c r="Y290" s="52"/>
      <c r="Z290" s="51"/>
      <c r="AA290" s="73"/>
      <c r="AB290" s="73"/>
      <c r="AC290" s="74"/>
      <c r="AD290" s="80">
        <v>112</v>
      </c>
      <c r="AE290" s="80">
        <v>12</v>
      </c>
      <c r="AF290" s="80">
        <v>96</v>
      </c>
      <c r="AG290" s="80">
        <v>65</v>
      </c>
      <c r="AH290" s="80"/>
      <c r="AI290" s="80" t="s">
        <v>6459</v>
      </c>
      <c r="AJ290" s="80" t="s">
        <v>6751</v>
      </c>
      <c r="AK290" s="80"/>
      <c r="AL290" s="80"/>
      <c r="AM290" s="82">
        <v>41193.58258101852</v>
      </c>
      <c r="AN290" s="80" t="s">
        <v>7570</v>
      </c>
      <c r="AO290" s="86" t="s">
        <v>7858</v>
      </c>
      <c r="AP290" s="80" t="s">
        <v>66</v>
      </c>
      <c r="AQ290" s="2"/>
      <c r="AR290" s="3"/>
      <c r="AS290" s="3"/>
      <c r="AT290" s="3"/>
      <c r="AU290" s="3"/>
    </row>
    <row r="291" spans="1:47">
      <c r="A291" s="66" t="s">
        <v>372</v>
      </c>
      <c r="B291" s="67"/>
      <c r="C291" s="67"/>
      <c r="D291" s="68"/>
      <c r="E291" s="70"/>
      <c r="F291" s="104" t="s">
        <v>7431</v>
      </c>
      <c r="G291" s="67"/>
      <c r="H291" s="71"/>
      <c r="I291" s="72"/>
      <c r="J291" s="72"/>
      <c r="K291" s="71" t="s">
        <v>8292</v>
      </c>
      <c r="L291" s="75"/>
      <c r="M291" s="76"/>
      <c r="N291" s="76"/>
      <c r="O291" s="77"/>
      <c r="P291" s="78"/>
      <c r="Q291" s="78"/>
      <c r="R291" s="88"/>
      <c r="S291" s="88"/>
      <c r="T291" s="88"/>
      <c r="U291" s="88"/>
      <c r="V291" s="52"/>
      <c r="W291" s="52"/>
      <c r="X291" s="52"/>
      <c r="Y291" s="52"/>
      <c r="Z291" s="51"/>
      <c r="AA291" s="73"/>
      <c r="AB291" s="73"/>
      <c r="AC291" s="74"/>
      <c r="AD291" s="80">
        <v>68</v>
      </c>
      <c r="AE291" s="80">
        <v>68</v>
      </c>
      <c r="AF291" s="80">
        <v>258</v>
      </c>
      <c r="AG291" s="80">
        <v>41</v>
      </c>
      <c r="AH291" s="80">
        <v>-14400</v>
      </c>
      <c r="AI291" s="80" t="s">
        <v>6460</v>
      </c>
      <c r="AJ291" s="80" t="s">
        <v>6752</v>
      </c>
      <c r="AK291" s="80"/>
      <c r="AL291" s="80" t="s">
        <v>7111</v>
      </c>
      <c r="AM291" s="82">
        <v>39875.963217592594</v>
      </c>
      <c r="AN291" s="80" t="s">
        <v>7570</v>
      </c>
      <c r="AO291" s="86" t="s">
        <v>7859</v>
      </c>
      <c r="AP291" s="80" t="s">
        <v>66</v>
      </c>
      <c r="AQ291" s="2"/>
      <c r="AR291" s="3"/>
      <c r="AS291" s="3"/>
      <c r="AT291" s="3"/>
      <c r="AU291" s="3"/>
    </row>
    <row r="292" spans="1:47">
      <c r="A292" s="66" t="s">
        <v>373</v>
      </c>
      <c r="B292" s="67"/>
      <c r="C292" s="67"/>
      <c r="D292" s="68"/>
      <c r="E292" s="70"/>
      <c r="F292" s="104" t="s">
        <v>7432</v>
      </c>
      <c r="G292" s="67"/>
      <c r="H292" s="71"/>
      <c r="I292" s="72"/>
      <c r="J292" s="72"/>
      <c r="K292" s="71" t="s">
        <v>8293</v>
      </c>
      <c r="L292" s="75"/>
      <c r="M292" s="76"/>
      <c r="N292" s="76"/>
      <c r="O292" s="77"/>
      <c r="P292" s="78"/>
      <c r="Q292" s="78"/>
      <c r="R292" s="88"/>
      <c r="S292" s="88"/>
      <c r="T292" s="88"/>
      <c r="U292" s="88"/>
      <c r="V292" s="52"/>
      <c r="W292" s="52"/>
      <c r="X292" s="52"/>
      <c r="Y292" s="52"/>
      <c r="Z292" s="51"/>
      <c r="AA292" s="73"/>
      <c r="AB292" s="73"/>
      <c r="AC292" s="74"/>
      <c r="AD292" s="80">
        <v>7</v>
      </c>
      <c r="AE292" s="80">
        <v>4</v>
      </c>
      <c r="AF292" s="80">
        <v>5</v>
      </c>
      <c r="AG292" s="80">
        <v>0</v>
      </c>
      <c r="AH292" s="80"/>
      <c r="AI292" s="80"/>
      <c r="AJ292" s="80"/>
      <c r="AK292" s="80"/>
      <c r="AL292" s="80"/>
      <c r="AM292" s="82">
        <v>41420.604780092595</v>
      </c>
      <c r="AN292" s="80" t="s">
        <v>7570</v>
      </c>
      <c r="AO292" s="86" t="s">
        <v>7860</v>
      </c>
      <c r="AP292" s="80" t="s">
        <v>66</v>
      </c>
      <c r="AQ292" s="2"/>
      <c r="AR292" s="3"/>
      <c r="AS292" s="3"/>
      <c r="AT292" s="3"/>
      <c r="AU292" s="3"/>
    </row>
    <row r="293" spans="1:47">
      <c r="A293" s="66" t="s">
        <v>374</v>
      </c>
      <c r="B293" s="67"/>
      <c r="C293" s="67"/>
      <c r="D293" s="68"/>
      <c r="E293" s="70"/>
      <c r="F293" s="104" t="s">
        <v>7433</v>
      </c>
      <c r="G293" s="67"/>
      <c r="H293" s="71"/>
      <c r="I293" s="72"/>
      <c r="J293" s="72"/>
      <c r="K293" s="71" t="s">
        <v>8294</v>
      </c>
      <c r="L293" s="75"/>
      <c r="M293" s="76"/>
      <c r="N293" s="76"/>
      <c r="O293" s="77"/>
      <c r="P293" s="78"/>
      <c r="Q293" s="78"/>
      <c r="R293" s="88"/>
      <c r="S293" s="88"/>
      <c r="T293" s="88"/>
      <c r="U293" s="88"/>
      <c r="V293" s="52"/>
      <c r="W293" s="52"/>
      <c r="X293" s="52"/>
      <c r="Y293" s="52"/>
      <c r="Z293" s="51"/>
      <c r="AA293" s="73"/>
      <c r="AB293" s="73"/>
      <c r="AC293" s="74"/>
      <c r="AD293" s="80">
        <v>77</v>
      </c>
      <c r="AE293" s="80">
        <v>59</v>
      </c>
      <c r="AF293" s="80">
        <v>196</v>
      </c>
      <c r="AG293" s="80">
        <v>1</v>
      </c>
      <c r="AH293" s="80"/>
      <c r="AI293" s="80" t="s">
        <v>6461</v>
      </c>
      <c r="AJ293" s="80" t="s">
        <v>6706</v>
      </c>
      <c r="AK293" s="80"/>
      <c r="AL293" s="80"/>
      <c r="AM293" s="82">
        <v>40844.988969907405</v>
      </c>
      <c r="AN293" s="80" t="s">
        <v>7570</v>
      </c>
      <c r="AO293" s="86" t="s">
        <v>7861</v>
      </c>
      <c r="AP293" s="80" t="s">
        <v>66</v>
      </c>
      <c r="AQ293" s="2"/>
      <c r="AR293" s="3"/>
      <c r="AS293" s="3"/>
      <c r="AT293" s="3"/>
      <c r="AU293" s="3"/>
    </row>
    <row r="294" spans="1:47">
      <c r="A294" s="66" t="s">
        <v>563</v>
      </c>
      <c r="B294" s="67"/>
      <c r="C294" s="67"/>
      <c r="D294" s="68"/>
      <c r="E294" s="70"/>
      <c r="F294" s="104" t="s">
        <v>7434</v>
      </c>
      <c r="G294" s="67"/>
      <c r="H294" s="71"/>
      <c r="I294" s="72"/>
      <c r="J294" s="72"/>
      <c r="K294" s="71" t="s">
        <v>8295</v>
      </c>
      <c r="L294" s="75"/>
      <c r="M294" s="76"/>
      <c r="N294" s="76"/>
      <c r="O294" s="77"/>
      <c r="P294" s="78"/>
      <c r="Q294" s="78"/>
      <c r="R294" s="88"/>
      <c r="S294" s="88"/>
      <c r="T294" s="88"/>
      <c r="U294" s="88"/>
      <c r="V294" s="52"/>
      <c r="W294" s="52"/>
      <c r="X294" s="52"/>
      <c r="Y294" s="52"/>
      <c r="Z294" s="51"/>
      <c r="AA294" s="73"/>
      <c r="AB294" s="73"/>
      <c r="AC294" s="74"/>
      <c r="AD294" s="80">
        <v>919</v>
      </c>
      <c r="AE294" s="80">
        <v>1906</v>
      </c>
      <c r="AF294" s="80">
        <v>1501</v>
      </c>
      <c r="AG294" s="80">
        <v>12</v>
      </c>
      <c r="AH294" s="80">
        <v>-14400</v>
      </c>
      <c r="AI294" s="80" t="s">
        <v>6462</v>
      </c>
      <c r="AJ294" s="80" t="s">
        <v>6753</v>
      </c>
      <c r="AK294" s="86" t="s">
        <v>7010</v>
      </c>
      <c r="AL294" s="80" t="s">
        <v>7111</v>
      </c>
      <c r="AM294" s="82">
        <v>39862.650590277779</v>
      </c>
      <c r="AN294" s="80" t="s">
        <v>7570</v>
      </c>
      <c r="AO294" s="86" t="s">
        <v>7862</v>
      </c>
      <c r="AP294" s="80" t="s">
        <v>65</v>
      </c>
      <c r="AQ294" s="2"/>
      <c r="AR294" s="3"/>
      <c r="AS294" s="3"/>
      <c r="AT294" s="3"/>
      <c r="AU294" s="3"/>
    </row>
    <row r="295" spans="1:47">
      <c r="A295" s="66" t="s">
        <v>375</v>
      </c>
      <c r="B295" s="67"/>
      <c r="C295" s="67"/>
      <c r="D295" s="68"/>
      <c r="E295" s="70"/>
      <c r="F295" s="104" t="s">
        <v>7435</v>
      </c>
      <c r="G295" s="67"/>
      <c r="H295" s="71"/>
      <c r="I295" s="72"/>
      <c r="J295" s="72"/>
      <c r="K295" s="71" t="s">
        <v>8296</v>
      </c>
      <c r="L295" s="75"/>
      <c r="M295" s="76"/>
      <c r="N295" s="76"/>
      <c r="O295" s="77"/>
      <c r="P295" s="78"/>
      <c r="Q295" s="78"/>
      <c r="R295" s="88"/>
      <c r="S295" s="88"/>
      <c r="T295" s="88"/>
      <c r="U295" s="88"/>
      <c r="V295" s="52"/>
      <c r="W295" s="52"/>
      <c r="X295" s="52"/>
      <c r="Y295" s="52"/>
      <c r="Z295" s="51"/>
      <c r="AA295" s="73"/>
      <c r="AB295" s="73"/>
      <c r="AC295" s="74"/>
      <c r="AD295" s="80">
        <v>1234</v>
      </c>
      <c r="AE295" s="80">
        <v>314</v>
      </c>
      <c r="AF295" s="80">
        <v>963</v>
      </c>
      <c r="AG295" s="80">
        <v>19</v>
      </c>
      <c r="AH295" s="80">
        <v>-14400</v>
      </c>
      <c r="AI295" s="80" t="s">
        <v>6463</v>
      </c>
      <c r="AJ295" s="80" t="s">
        <v>6606</v>
      </c>
      <c r="AK295" s="80"/>
      <c r="AL295" s="80" t="s">
        <v>7111</v>
      </c>
      <c r="AM295" s="82">
        <v>40709.915173611109</v>
      </c>
      <c r="AN295" s="80" t="s">
        <v>7570</v>
      </c>
      <c r="AO295" s="86" t="s">
        <v>7863</v>
      </c>
      <c r="AP295" s="80" t="s">
        <v>66</v>
      </c>
      <c r="AQ295" s="2"/>
      <c r="AR295" s="3"/>
      <c r="AS295" s="3"/>
      <c r="AT295" s="3"/>
      <c r="AU295" s="3"/>
    </row>
    <row r="296" spans="1:47">
      <c r="A296" s="66" t="s">
        <v>564</v>
      </c>
      <c r="B296" s="67"/>
      <c r="C296" s="67"/>
      <c r="D296" s="68"/>
      <c r="E296" s="70"/>
      <c r="F296" s="104" t="s">
        <v>7436</v>
      </c>
      <c r="G296" s="67"/>
      <c r="H296" s="71"/>
      <c r="I296" s="72"/>
      <c r="J296" s="72"/>
      <c r="K296" s="71" t="s">
        <v>8297</v>
      </c>
      <c r="L296" s="75"/>
      <c r="M296" s="76"/>
      <c r="N296" s="76"/>
      <c r="O296" s="77"/>
      <c r="P296" s="78"/>
      <c r="Q296" s="78"/>
      <c r="R296" s="88"/>
      <c r="S296" s="88"/>
      <c r="T296" s="88"/>
      <c r="U296" s="88"/>
      <c r="V296" s="52"/>
      <c r="W296" s="52"/>
      <c r="X296" s="52"/>
      <c r="Y296" s="52"/>
      <c r="Z296" s="51"/>
      <c r="AA296" s="73"/>
      <c r="AB296" s="73"/>
      <c r="AC296" s="74"/>
      <c r="AD296" s="80">
        <v>277</v>
      </c>
      <c r="AE296" s="80">
        <v>408</v>
      </c>
      <c r="AF296" s="80">
        <v>917</v>
      </c>
      <c r="AG296" s="80">
        <v>128</v>
      </c>
      <c r="AH296" s="80">
        <v>-14400</v>
      </c>
      <c r="AI296" s="80" t="s">
        <v>6464</v>
      </c>
      <c r="AJ296" s="80" t="s">
        <v>6754</v>
      </c>
      <c r="AK296" s="86" t="s">
        <v>7011</v>
      </c>
      <c r="AL296" s="80" t="s">
        <v>7111</v>
      </c>
      <c r="AM296" s="82">
        <v>40884.820902777778</v>
      </c>
      <c r="AN296" s="80" t="s">
        <v>7570</v>
      </c>
      <c r="AO296" s="86" t="s">
        <v>7864</v>
      </c>
      <c r="AP296" s="80" t="s">
        <v>65</v>
      </c>
      <c r="AQ296" s="2"/>
      <c r="AR296" s="3"/>
      <c r="AS296" s="3"/>
      <c r="AT296" s="3"/>
      <c r="AU296" s="3"/>
    </row>
    <row r="297" spans="1:47">
      <c r="A297" s="66" t="s">
        <v>376</v>
      </c>
      <c r="B297" s="67"/>
      <c r="C297" s="67"/>
      <c r="D297" s="68"/>
      <c r="E297" s="70"/>
      <c r="F297" s="104" t="s">
        <v>7437</v>
      </c>
      <c r="G297" s="67"/>
      <c r="H297" s="71"/>
      <c r="I297" s="72"/>
      <c r="J297" s="72"/>
      <c r="K297" s="71" t="s">
        <v>8298</v>
      </c>
      <c r="L297" s="75"/>
      <c r="M297" s="76"/>
      <c r="N297" s="76"/>
      <c r="O297" s="77"/>
      <c r="P297" s="78"/>
      <c r="Q297" s="78"/>
      <c r="R297" s="88"/>
      <c r="S297" s="88"/>
      <c r="T297" s="88"/>
      <c r="U297" s="88"/>
      <c r="V297" s="52"/>
      <c r="W297" s="52"/>
      <c r="X297" s="52"/>
      <c r="Y297" s="52"/>
      <c r="Z297" s="51"/>
      <c r="AA297" s="73"/>
      <c r="AB297" s="73"/>
      <c r="AC297" s="74"/>
      <c r="AD297" s="80">
        <v>1987</v>
      </c>
      <c r="AE297" s="80">
        <v>6607</v>
      </c>
      <c r="AF297" s="80">
        <v>3657</v>
      </c>
      <c r="AG297" s="80">
        <v>23</v>
      </c>
      <c r="AH297" s="80">
        <v>-25200</v>
      </c>
      <c r="AI297" s="80" t="s">
        <v>6465</v>
      </c>
      <c r="AJ297" s="80" t="s">
        <v>6663</v>
      </c>
      <c r="AK297" s="86" t="s">
        <v>7012</v>
      </c>
      <c r="AL297" s="80" t="s">
        <v>7114</v>
      </c>
      <c r="AM297" s="82">
        <v>39670.09103009259</v>
      </c>
      <c r="AN297" s="80" t="s">
        <v>7570</v>
      </c>
      <c r="AO297" s="86" t="s">
        <v>7865</v>
      </c>
      <c r="AP297" s="80" t="s">
        <v>66</v>
      </c>
      <c r="AQ297" s="2"/>
      <c r="AR297" s="3"/>
      <c r="AS297" s="3"/>
      <c r="AT297" s="3"/>
      <c r="AU297" s="3"/>
    </row>
    <row r="298" spans="1:47">
      <c r="A298" s="66" t="s">
        <v>565</v>
      </c>
      <c r="B298" s="67"/>
      <c r="C298" s="67"/>
      <c r="D298" s="68"/>
      <c r="E298" s="70"/>
      <c r="F298" s="104" t="s">
        <v>7438</v>
      </c>
      <c r="G298" s="67"/>
      <c r="H298" s="71"/>
      <c r="I298" s="72"/>
      <c r="J298" s="72"/>
      <c r="K298" s="71" t="s">
        <v>8299</v>
      </c>
      <c r="L298" s="75"/>
      <c r="M298" s="76"/>
      <c r="N298" s="76"/>
      <c r="O298" s="77"/>
      <c r="P298" s="78"/>
      <c r="Q298" s="78"/>
      <c r="R298" s="88"/>
      <c r="S298" s="88"/>
      <c r="T298" s="88"/>
      <c r="U298" s="88"/>
      <c r="V298" s="52"/>
      <c r="W298" s="52"/>
      <c r="X298" s="52"/>
      <c r="Y298" s="52"/>
      <c r="Z298" s="51"/>
      <c r="AA298" s="73"/>
      <c r="AB298" s="73"/>
      <c r="AC298" s="74"/>
      <c r="AD298" s="80">
        <v>317</v>
      </c>
      <c r="AE298" s="80">
        <v>39388</v>
      </c>
      <c r="AF298" s="80">
        <v>35058</v>
      </c>
      <c r="AG298" s="80">
        <v>49</v>
      </c>
      <c r="AH298" s="80">
        <v>-14400</v>
      </c>
      <c r="AI298" s="80" t="s">
        <v>6466</v>
      </c>
      <c r="AJ298" s="80" t="s">
        <v>6624</v>
      </c>
      <c r="AK298" s="86" t="s">
        <v>7013</v>
      </c>
      <c r="AL298" s="80" t="s">
        <v>7111</v>
      </c>
      <c r="AM298" s="82">
        <v>39954.806585648148</v>
      </c>
      <c r="AN298" s="80" t="s">
        <v>7570</v>
      </c>
      <c r="AO298" s="86" t="s">
        <v>7866</v>
      </c>
      <c r="AP298" s="80" t="s">
        <v>65</v>
      </c>
      <c r="AQ298" s="2"/>
      <c r="AR298" s="3"/>
      <c r="AS298" s="3"/>
      <c r="AT298" s="3"/>
      <c r="AU298" s="3"/>
    </row>
    <row r="299" spans="1:47">
      <c r="A299" s="66" t="s">
        <v>483</v>
      </c>
      <c r="B299" s="67"/>
      <c r="C299" s="67"/>
      <c r="D299" s="68"/>
      <c r="E299" s="70"/>
      <c r="F299" s="104" t="s">
        <v>7439</v>
      </c>
      <c r="G299" s="67"/>
      <c r="H299" s="71"/>
      <c r="I299" s="72"/>
      <c r="J299" s="72"/>
      <c r="K299" s="71" t="s">
        <v>8300</v>
      </c>
      <c r="L299" s="75"/>
      <c r="M299" s="76"/>
      <c r="N299" s="76"/>
      <c r="O299" s="77"/>
      <c r="P299" s="78"/>
      <c r="Q299" s="78"/>
      <c r="R299" s="88"/>
      <c r="S299" s="88"/>
      <c r="T299" s="88"/>
      <c r="U299" s="88"/>
      <c r="V299" s="52"/>
      <c r="W299" s="52"/>
      <c r="X299" s="52"/>
      <c r="Y299" s="52"/>
      <c r="Z299" s="51"/>
      <c r="AA299" s="73"/>
      <c r="AB299" s="73"/>
      <c r="AC299" s="74"/>
      <c r="AD299" s="80">
        <v>90</v>
      </c>
      <c r="AE299" s="80">
        <v>239</v>
      </c>
      <c r="AF299" s="80">
        <v>73</v>
      </c>
      <c r="AG299" s="80">
        <v>1</v>
      </c>
      <c r="AH299" s="80"/>
      <c r="AI299" s="80" t="s">
        <v>6467</v>
      </c>
      <c r="AJ299" s="80" t="s">
        <v>6727</v>
      </c>
      <c r="AK299" s="86" t="s">
        <v>7014</v>
      </c>
      <c r="AL299" s="80"/>
      <c r="AM299" s="82">
        <v>40910.770729166667</v>
      </c>
      <c r="AN299" s="80" t="s">
        <v>7570</v>
      </c>
      <c r="AO299" s="86" t="s">
        <v>7867</v>
      </c>
      <c r="AP299" s="80" t="s">
        <v>66</v>
      </c>
      <c r="AQ299" s="2"/>
      <c r="AR299" s="3"/>
      <c r="AS299" s="3"/>
      <c r="AT299" s="3"/>
      <c r="AU299" s="3"/>
    </row>
    <row r="300" spans="1:47">
      <c r="A300" s="66" t="s">
        <v>566</v>
      </c>
      <c r="B300" s="67"/>
      <c r="C300" s="67"/>
      <c r="D300" s="68"/>
      <c r="E300" s="70"/>
      <c r="F300" s="104" t="s">
        <v>7440</v>
      </c>
      <c r="G300" s="67"/>
      <c r="H300" s="71"/>
      <c r="I300" s="72"/>
      <c r="J300" s="72"/>
      <c r="K300" s="71" t="s">
        <v>8301</v>
      </c>
      <c r="L300" s="75"/>
      <c r="M300" s="76"/>
      <c r="N300" s="76"/>
      <c r="O300" s="77"/>
      <c r="P300" s="78"/>
      <c r="Q300" s="78"/>
      <c r="R300" s="88"/>
      <c r="S300" s="88"/>
      <c r="T300" s="88"/>
      <c r="U300" s="88"/>
      <c r="V300" s="52"/>
      <c r="W300" s="52"/>
      <c r="X300" s="52"/>
      <c r="Y300" s="52"/>
      <c r="Z300" s="51"/>
      <c r="AA300" s="73"/>
      <c r="AB300" s="73"/>
      <c r="AC300" s="74"/>
      <c r="AD300" s="80">
        <v>4810</v>
      </c>
      <c r="AE300" s="80">
        <v>30172</v>
      </c>
      <c r="AF300" s="80">
        <v>6597</v>
      </c>
      <c r="AG300" s="80">
        <v>413</v>
      </c>
      <c r="AH300" s="80">
        <v>-18000</v>
      </c>
      <c r="AI300" s="80" t="s">
        <v>6468</v>
      </c>
      <c r="AJ300" s="80" t="s">
        <v>6755</v>
      </c>
      <c r="AK300" s="86" t="s">
        <v>7015</v>
      </c>
      <c r="AL300" s="80" t="s">
        <v>7117</v>
      </c>
      <c r="AM300" s="82">
        <v>39825.919537037036</v>
      </c>
      <c r="AN300" s="80" t="s">
        <v>7570</v>
      </c>
      <c r="AO300" s="86" t="s">
        <v>7868</v>
      </c>
      <c r="AP300" s="80" t="s">
        <v>65</v>
      </c>
      <c r="AQ300" s="2"/>
      <c r="AR300" s="3"/>
      <c r="AS300" s="3"/>
      <c r="AT300" s="3"/>
      <c r="AU300" s="3"/>
    </row>
    <row r="301" spans="1:47">
      <c r="A301" s="66" t="s">
        <v>567</v>
      </c>
      <c r="B301" s="67"/>
      <c r="C301" s="67"/>
      <c r="D301" s="68"/>
      <c r="E301" s="70"/>
      <c r="F301" s="104" t="s">
        <v>7441</v>
      </c>
      <c r="G301" s="67"/>
      <c r="H301" s="71"/>
      <c r="I301" s="72"/>
      <c r="J301" s="72"/>
      <c r="K301" s="71" t="s">
        <v>8302</v>
      </c>
      <c r="L301" s="75"/>
      <c r="M301" s="76"/>
      <c r="N301" s="76"/>
      <c r="O301" s="77"/>
      <c r="P301" s="78"/>
      <c r="Q301" s="78"/>
      <c r="R301" s="88"/>
      <c r="S301" s="88"/>
      <c r="T301" s="88"/>
      <c r="U301" s="88"/>
      <c r="V301" s="52"/>
      <c r="W301" s="52"/>
      <c r="X301" s="52"/>
      <c r="Y301" s="52"/>
      <c r="Z301" s="51"/>
      <c r="AA301" s="73"/>
      <c r="AB301" s="73"/>
      <c r="AC301" s="74"/>
      <c r="AD301" s="80">
        <v>1286</v>
      </c>
      <c r="AE301" s="80">
        <v>1983</v>
      </c>
      <c r="AF301" s="80">
        <v>2174</v>
      </c>
      <c r="AG301" s="80">
        <v>121</v>
      </c>
      <c r="AH301" s="80">
        <v>-18000</v>
      </c>
      <c r="AI301" s="80" t="s">
        <v>6469</v>
      </c>
      <c r="AJ301" s="80" t="s">
        <v>6756</v>
      </c>
      <c r="AK301" s="86" t="s">
        <v>7016</v>
      </c>
      <c r="AL301" s="80" t="s">
        <v>7117</v>
      </c>
      <c r="AM301" s="82">
        <v>40029.737500000003</v>
      </c>
      <c r="AN301" s="80" t="s">
        <v>7570</v>
      </c>
      <c r="AO301" s="86" t="s">
        <v>7869</v>
      </c>
      <c r="AP301" s="80" t="s">
        <v>65</v>
      </c>
      <c r="AQ301" s="2"/>
      <c r="AR301" s="3"/>
      <c r="AS301" s="3"/>
      <c r="AT301" s="3"/>
      <c r="AU301" s="3"/>
    </row>
    <row r="302" spans="1:47">
      <c r="A302" s="66" t="s">
        <v>568</v>
      </c>
      <c r="B302" s="67"/>
      <c r="C302" s="67"/>
      <c r="D302" s="68"/>
      <c r="E302" s="70"/>
      <c r="F302" s="104" t="s">
        <v>7442</v>
      </c>
      <c r="G302" s="67"/>
      <c r="H302" s="71"/>
      <c r="I302" s="72"/>
      <c r="J302" s="72"/>
      <c r="K302" s="71" t="s">
        <v>8303</v>
      </c>
      <c r="L302" s="75"/>
      <c r="M302" s="76"/>
      <c r="N302" s="76"/>
      <c r="O302" s="77"/>
      <c r="P302" s="78"/>
      <c r="Q302" s="78"/>
      <c r="R302" s="88"/>
      <c r="S302" s="88"/>
      <c r="T302" s="88"/>
      <c r="U302" s="88"/>
      <c r="V302" s="52"/>
      <c r="W302" s="52"/>
      <c r="X302" s="52"/>
      <c r="Y302" s="52"/>
      <c r="Z302" s="51"/>
      <c r="AA302" s="73"/>
      <c r="AB302" s="73"/>
      <c r="AC302" s="74"/>
      <c r="AD302" s="80">
        <v>35</v>
      </c>
      <c r="AE302" s="80">
        <v>95</v>
      </c>
      <c r="AF302" s="80">
        <v>83</v>
      </c>
      <c r="AG302" s="80">
        <v>1</v>
      </c>
      <c r="AH302" s="80">
        <v>-7200</v>
      </c>
      <c r="AI302" s="80" t="s">
        <v>6470</v>
      </c>
      <c r="AJ302" s="80"/>
      <c r="AK302" s="86" t="s">
        <v>7017</v>
      </c>
      <c r="AL302" s="80" t="s">
        <v>7123</v>
      </c>
      <c r="AM302" s="82">
        <v>39891.723703703705</v>
      </c>
      <c r="AN302" s="80" t="s">
        <v>7570</v>
      </c>
      <c r="AO302" s="86" t="s">
        <v>7870</v>
      </c>
      <c r="AP302" s="80" t="s">
        <v>65</v>
      </c>
      <c r="AQ302" s="2"/>
      <c r="AR302" s="3"/>
      <c r="AS302" s="3"/>
      <c r="AT302" s="3"/>
      <c r="AU302" s="3"/>
    </row>
    <row r="303" spans="1:47">
      <c r="A303" s="66" t="s">
        <v>378</v>
      </c>
      <c r="B303" s="67"/>
      <c r="C303" s="67"/>
      <c r="D303" s="68"/>
      <c r="E303" s="70"/>
      <c r="F303" s="104" t="s">
        <v>7443</v>
      </c>
      <c r="G303" s="67"/>
      <c r="H303" s="71"/>
      <c r="I303" s="72"/>
      <c r="J303" s="72"/>
      <c r="K303" s="71" t="s">
        <v>8304</v>
      </c>
      <c r="L303" s="75"/>
      <c r="M303" s="76"/>
      <c r="N303" s="76"/>
      <c r="O303" s="77"/>
      <c r="P303" s="78"/>
      <c r="Q303" s="78"/>
      <c r="R303" s="88"/>
      <c r="S303" s="88"/>
      <c r="T303" s="88"/>
      <c r="U303" s="88"/>
      <c r="V303" s="52"/>
      <c r="W303" s="52"/>
      <c r="X303" s="52"/>
      <c r="Y303" s="52"/>
      <c r="Z303" s="51"/>
      <c r="AA303" s="73"/>
      <c r="AB303" s="73"/>
      <c r="AC303" s="74"/>
      <c r="AD303" s="80">
        <v>105</v>
      </c>
      <c r="AE303" s="80">
        <v>32</v>
      </c>
      <c r="AF303" s="80">
        <v>61</v>
      </c>
      <c r="AG303" s="80">
        <v>0</v>
      </c>
      <c r="AH303" s="80">
        <v>7200</v>
      </c>
      <c r="AI303" s="80" t="s">
        <v>6471</v>
      </c>
      <c r="AJ303" s="80" t="s">
        <v>6757</v>
      </c>
      <c r="AK303" s="80"/>
      <c r="AL303" s="80" t="s">
        <v>6757</v>
      </c>
      <c r="AM303" s="82">
        <v>40250.581886574073</v>
      </c>
      <c r="AN303" s="80" t="s">
        <v>7570</v>
      </c>
      <c r="AO303" s="86" t="s">
        <v>7871</v>
      </c>
      <c r="AP303" s="80" t="s">
        <v>66</v>
      </c>
      <c r="AQ303" s="2"/>
      <c r="AR303" s="3"/>
      <c r="AS303" s="3"/>
      <c r="AT303" s="3"/>
      <c r="AU303" s="3"/>
    </row>
    <row r="304" spans="1:47">
      <c r="A304" s="66" t="s">
        <v>379</v>
      </c>
      <c r="B304" s="67"/>
      <c r="C304" s="67"/>
      <c r="D304" s="68"/>
      <c r="E304" s="70"/>
      <c r="F304" s="104" t="s">
        <v>7444</v>
      </c>
      <c r="G304" s="67"/>
      <c r="H304" s="71"/>
      <c r="I304" s="72"/>
      <c r="J304" s="72"/>
      <c r="K304" s="71" t="s">
        <v>8305</v>
      </c>
      <c r="L304" s="75"/>
      <c r="M304" s="76"/>
      <c r="N304" s="76"/>
      <c r="O304" s="77"/>
      <c r="P304" s="78"/>
      <c r="Q304" s="78"/>
      <c r="R304" s="88"/>
      <c r="S304" s="88"/>
      <c r="T304" s="88"/>
      <c r="U304" s="88"/>
      <c r="V304" s="52"/>
      <c r="W304" s="52"/>
      <c r="X304" s="52"/>
      <c r="Y304" s="52"/>
      <c r="Z304" s="51"/>
      <c r="AA304" s="73"/>
      <c r="AB304" s="73"/>
      <c r="AC304" s="74"/>
      <c r="AD304" s="80">
        <v>276</v>
      </c>
      <c r="AE304" s="80">
        <v>215</v>
      </c>
      <c r="AF304" s="80">
        <v>1862</v>
      </c>
      <c r="AG304" s="80">
        <v>52</v>
      </c>
      <c r="AH304" s="80">
        <v>-18000</v>
      </c>
      <c r="AI304" s="80" t="s">
        <v>6472</v>
      </c>
      <c r="AJ304" s="80" t="s">
        <v>6758</v>
      </c>
      <c r="AK304" s="86" t="s">
        <v>7018</v>
      </c>
      <c r="AL304" s="80" t="s">
        <v>7117</v>
      </c>
      <c r="AM304" s="82">
        <v>39584.644328703704</v>
      </c>
      <c r="AN304" s="80" t="s">
        <v>7570</v>
      </c>
      <c r="AO304" s="86" t="s">
        <v>7872</v>
      </c>
      <c r="AP304" s="80" t="s">
        <v>66</v>
      </c>
      <c r="AQ304" s="2"/>
      <c r="AR304" s="3"/>
      <c r="AS304" s="3"/>
      <c r="AT304" s="3"/>
      <c r="AU304" s="3"/>
    </row>
    <row r="305" spans="1:47">
      <c r="A305" s="66" t="s">
        <v>569</v>
      </c>
      <c r="B305" s="67"/>
      <c r="C305" s="67"/>
      <c r="D305" s="68"/>
      <c r="E305" s="70"/>
      <c r="F305" s="104" t="s">
        <v>7445</v>
      </c>
      <c r="G305" s="67"/>
      <c r="H305" s="71"/>
      <c r="I305" s="72"/>
      <c r="J305" s="72"/>
      <c r="K305" s="71" t="s">
        <v>8306</v>
      </c>
      <c r="L305" s="75"/>
      <c r="M305" s="76"/>
      <c r="N305" s="76"/>
      <c r="O305" s="77"/>
      <c r="P305" s="78"/>
      <c r="Q305" s="78"/>
      <c r="R305" s="88"/>
      <c r="S305" s="88"/>
      <c r="T305" s="88"/>
      <c r="U305" s="88"/>
      <c r="V305" s="52"/>
      <c r="W305" s="52"/>
      <c r="X305" s="52"/>
      <c r="Y305" s="52"/>
      <c r="Z305" s="51"/>
      <c r="AA305" s="73"/>
      <c r="AB305" s="73"/>
      <c r="AC305" s="74"/>
      <c r="AD305" s="80">
        <v>2303</v>
      </c>
      <c r="AE305" s="80">
        <v>4300</v>
      </c>
      <c r="AF305" s="80">
        <v>5319</v>
      </c>
      <c r="AG305" s="80">
        <v>13</v>
      </c>
      <c r="AH305" s="80">
        <v>-14400</v>
      </c>
      <c r="AI305" s="80" t="s">
        <v>6473</v>
      </c>
      <c r="AJ305" s="80" t="s">
        <v>6733</v>
      </c>
      <c r="AK305" s="86" t="s">
        <v>7019</v>
      </c>
      <c r="AL305" s="80" t="s">
        <v>7111</v>
      </c>
      <c r="AM305" s="82">
        <v>39948.846250000002</v>
      </c>
      <c r="AN305" s="80" t="s">
        <v>7570</v>
      </c>
      <c r="AO305" s="86" t="s">
        <v>7873</v>
      </c>
      <c r="AP305" s="80" t="s">
        <v>65</v>
      </c>
      <c r="AQ305" s="2"/>
      <c r="AR305" s="3"/>
      <c r="AS305" s="3"/>
      <c r="AT305" s="3"/>
      <c r="AU305" s="3"/>
    </row>
    <row r="306" spans="1:47">
      <c r="A306" s="66" t="s">
        <v>570</v>
      </c>
      <c r="B306" s="67"/>
      <c r="C306" s="67"/>
      <c r="D306" s="68"/>
      <c r="E306" s="70"/>
      <c r="F306" s="104" t="s">
        <v>7446</v>
      </c>
      <c r="G306" s="67"/>
      <c r="H306" s="71"/>
      <c r="I306" s="72"/>
      <c r="J306" s="72"/>
      <c r="K306" s="71" t="s">
        <v>8307</v>
      </c>
      <c r="L306" s="75"/>
      <c r="M306" s="76"/>
      <c r="N306" s="76"/>
      <c r="O306" s="77"/>
      <c r="P306" s="78"/>
      <c r="Q306" s="78"/>
      <c r="R306" s="88"/>
      <c r="S306" s="88"/>
      <c r="T306" s="88"/>
      <c r="U306" s="88"/>
      <c r="V306" s="52"/>
      <c r="W306" s="52"/>
      <c r="X306" s="52"/>
      <c r="Y306" s="52"/>
      <c r="Z306" s="51"/>
      <c r="AA306" s="73"/>
      <c r="AB306" s="73"/>
      <c r="AC306" s="74"/>
      <c r="AD306" s="80">
        <v>0</v>
      </c>
      <c r="AE306" s="80">
        <v>0</v>
      </c>
      <c r="AF306" s="80">
        <v>0</v>
      </c>
      <c r="AG306" s="80">
        <v>0</v>
      </c>
      <c r="AH306" s="80">
        <v>-25200</v>
      </c>
      <c r="AI306" s="80"/>
      <c r="AJ306" s="80" t="s">
        <v>6759</v>
      </c>
      <c r="AK306" s="80"/>
      <c r="AL306" s="80" t="s">
        <v>7114</v>
      </c>
      <c r="AM306" s="82">
        <v>39972.243437500001</v>
      </c>
      <c r="AN306" s="80" t="s">
        <v>7570</v>
      </c>
      <c r="AO306" s="86" t="s">
        <v>7874</v>
      </c>
      <c r="AP306" s="80" t="s">
        <v>65</v>
      </c>
      <c r="AQ306" s="2"/>
      <c r="AR306" s="3"/>
      <c r="AS306" s="3"/>
      <c r="AT306" s="3"/>
      <c r="AU306" s="3"/>
    </row>
    <row r="307" spans="1:47">
      <c r="A307" s="66" t="s">
        <v>380</v>
      </c>
      <c r="B307" s="67"/>
      <c r="C307" s="67"/>
      <c r="D307" s="68"/>
      <c r="E307" s="70"/>
      <c r="F307" s="104" t="s">
        <v>7447</v>
      </c>
      <c r="G307" s="67"/>
      <c r="H307" s="71"/>
      <c r="I307" s="72"/>
      <c r="J307" s="72"/>
      <c r="K307" s="71" t="s">
        <v>8308</v>
      </c>
      <c r="L307" s="75"/>
      <c r="M307" s="76"/>
      <c r="N307" s="76"/>
      <c r="O307" s="77"/>
      <c r="P307" s="78"/>
      <c r="Q307" s="78"/>
      <c r="R307" s="88"/>
      <c r="S307" s="88"/>
      <c r="T307" s="88"/>
      <c r="U307" s="88"/>
      <c r="V307" s="52"/>
      <c r="W307" s="52"/>
      <c r="X307" s="52"/>
      <c r="Y307" s="52"/>
      <c r="Z307" s="51"/>
      <c r="AA307" s="73"/>
      <c r="AB307" s="73"/>
      <c r="AC307" s="74"/>
      <c r="AD307" s="80">
        <v>753</v>
      </c>
      <c r="AE307" s="80">
        <v>165</v>
      </c>
      <c r="AF307" s="80">
        <v>562</v>
      </c>
      <c r="AG307" s="80">
        <v>8</v>
      </c>
      <c r="AH307" s="80"/>
      <c r="AI307" s="80" t="s">
        <v>6474</v>
      </c>
      <c r="AJ307" s="80" t="s">
        <v>6760</v>
      </c>
      <c r="AK307" s="86" t="s">
        <v>7020</v>
      </c>
      <c r="AL307" s="80"/>
      <c r="AM307" s="82">
        <v>41310.67633101852</v>
      </c>
      <c r="AN307" s="80" t="s">
        <v>7570</v>
      </c>
      <c r="AO307" s="86" t="s">
        <v>7875</v>
      </c>
      <c r="AP307" s="80" t="s">
        <v>66</v>
      </c>
      <c r="AQ307" s="2"/>
      <c r="AR307" s="3"/>
      <c r="AS307" s="3"/>
      <c r="AT307" s="3"/>
      <c r="AU307" s="3"/>
    </row>
    <row r="308" spans="1:47">
      <c r="A308" s="66" t="s">
        <v>381</v>
      </c>
      <c r="B308" s="67"/>
      <c r="C308" s="67"/>
      <c r="D308" s="68"/>
      <c r="E308" s="70"/>
      <c r="F308" s="104" t="s">
        <v>7448</v>
      </c>
      <c r="G308" s="67"/>
      <c r="H308" s="71"/>
      <c r="I308" s="72"/>
      <c r="J308" s="72"/>
      <c r="K308" s="71" t="s">
        <v>8309</v>
      </c>
      <c r="L308" s="75"/>
      <c r="M308" s="76"/>
      <c r="N308" s="76"/>
      <c r="O308" s="77"/>
      <c r="P308" s="78"/>
      <c r="Q308" s="78"/>
      <c r="R308" s="88"/>
      <c r="S308" s="88"/>
      <c r="T308" s="88"/>
      <c r="U308" s="88"/>
      <c r="V308" s="52"/>
      <c r="W308" s="52"/>
      <c r="X308" s="52"/>
      <c r="Y308" s="52"/>
      <c r="Z308" s="51"/>
      <c r="AA308" s="73"/>
      <c r="AB308" s="73"/>
      <c r="AC308" s="74"/>
      <c r="AD308" s="80">
        <v>79</v>
      </c>
      <c r="AE308" s="80">
        <v>36</v>
      </c>
      <c r="AF308" s="80">
        <v>72</v>
      </c>
      <c r="AG308" s="80">
        <v>7</v>
      </c>
      <c r="AH308" s="80">
        <v>-28800</v>
      </c>
      <c r="AI308" s="80" t="s">
        <v>6475</v>
      </c>
      <c r="AJ308" s="80" t="s">
        <v>6761</v>
      </c>
      <c r="AK308" s="86" t="s">
        <v>7021</v>
      </c>
      <c r="AL308" s="80" t="s">
        <v>6761</v>
      </c>
      <c r="AM308" s="82">
        <v>40886.983599537038</v>
      </c>
      <c r="AN308" s="80" t="s">
        <v>7570</v>
      </c>
      <c r="AO308" s="86" t="s">
        <v>7876</v>
      </c>
      <c r="AP308" s="80" t="s">
        <v>66</v>
      </c>
      <c r="AQ308" s="2"/>
      <c r="AR308" s="3"/>
      <c r="AS308" s="3"/>
      <c r="AT308" s="3"/>
      <c r="AU308" s="3"/>
    </row>
    <row r="309" spans="1:47">
      <c r="A309" s="66" t="s">
        <v>425</v>
      </c>
      <c r="B309" s="67"/>
      <c r="C309" s="67"/>
      <c r="D309" s="68"/>
      <c r="E309" s="70"/>
      <c r="F309" s="104" t="s">
        <v>7449</v>
      </c>
      <c r="G309" s="67"/>
      <c r="H309" s="71"/>
      <c r="I309" s="72"/>
      <c r="J309" s="72"/>
      <c r="K309" s="71" t="s">
        <v>8310</v>
      </c>
      <c r="L309" s="75"/>
      <c r="M309" s="76"/>
      <c r="N309" s="76"/>
      <c r="O309" s="77"/>
      <c r="P309" s="78"/>
      <c r="Q309" s="78"/>
      <c r="R309" s="88"/>
      <c r="S309" s="88"/>
      <c r="T309" s="88"/>
      <c r="U309" s="88"/>
      <c r="V309" s="52"/>
      <c r="W309" s="52"/>
      <c r="X309" s="52"/>
      <c r="Y309" s="52"/>
      <c r="Z309" s="51"/>
      <c r="AA309" s="73"/>
      <c r="AB309" s="73"/>
      <c r="AC309" s="74"/>
      <c r="AD309" s="80">
        <v>587</v>
      </c>
      <c r="AE309" s="80">
        <v>311</v>
      </c>
      <c r="AF309" s="80">
        <v>652</v>
      </c>
      <c r="AG309" s="80">
        <v>329</v>
      </c>
      <c r="AH309" s="80">
        <v>-10800</v>
      </c>
      <c r="AI309" s="80" t="s">
        <v>6476</v>
      </c>
      <c r="AJ309" s="80"/>
      <c r="AK309" s="86" t="s">
        <v>7022</v>
      </c>
      <c r="AL309" s="80" t="s">
        <v>7113</v>
      </c>
      <c r="AM309" s="82">
        <v>40983.75203703704</v>
      </c>
      <c r="AN309" s="80" t="s">
        <v>7570</v>
      </c>
      <c r="AO309" s="86" t="s">
        <v>7877</v>
      </c>
      <c r="AP309" s="80" t="s">
        <v>66</v>
      </c>
      <c r="AQ309" s="2"/>
      <c r="AR309" s="3"/>
      <c r="AS309" s="3"/>
      <c r="AT309" s="3"/>
      <c r="AU309" s="3"/>
    </row>
    <row r="310" spans="1:47">
      <c r="A310" s="66" t="s">
        <v>382</v>
      </c>
      <c r="B310" s="67"/>
      <c r="C310" s="67"/>
      <c r="D310" s="68"/>
      <c r="E310" s="70"/>
      <c r="F310" s="104" t="s">
        <v>7450</v>
      </c>
      <c r="G310" s="67"/>
      <c r="H310" s="71"/>
      <c r="I310" s="72"/>
      <c r="J310" s="72"/>
      <c r="K310" s="71" t="s">
        <v>8311</v>
      </c>
      <c r="L310" s="75"/>
      <c r="M310" s="76"/>
      <c r="N310" s="76"/>
      <c r="O310" s="77"/>
      <c r="P310" s="78"/>
      <c r="Q310" s="78"/>
      <c r="R310" s="88"/>
      <c r="S310" s="88"/>
      <c r="T310" s="88"/>
      <c r="U310" s="88"/>
      <c r="V310" s="52"/>
      <c r="W310" s="52"/>
      <c r="X310" s="52"/>
      <c r="Y310" s="52"/>
      <c r="Z310" s="51"/>
      <c r="AA310" s="73"/>
      <c r="AB310" s="73"/>
      <c r="AC310" s="74"/>
      <c r="AD310" s="80">
        <v>160</v>
      </c>
      <c r="AE310" s="80">
        <v>153</v>
      </c>
      <c r="AF310" s="80">
        <v>168</v>
      </c>
      <c r="AG310" s="80">
        <v>4</v>
      </c>
      <c r="AH310" s="80"/>
      <c r="AI310" s="80" t="s">
        <v>6477</v>
      </c>
      <c r="AJ310" s="80" t="s">
        <v>6762</v>
      </c>
      <c r="AK310" s="86" t="s">
        <v>7023</v>
      </c>
      <c r="AL310" s="80"/>
      <c r="AM310" s="82">
        <v>40996.932280092595</v>
      </c>
      <c r="AN310" s="80" t="s">
        <v>7570</v>
      </c>
      <c r="AO310" s="86" t="s">
        <v>7878</v>
      </c>
      <c r="AP310" s="80" t="s">
        <v>66</v>
      </c>
      <c r="AQ310" s="2"/>
      <c r="AR310" s="3"/>
      <c r="AS310" s="3"/>
      <c r="AT310" s="3"/>
      <c r="AU310" s="3"/>
    </row>
    <row r="311" spans="1:47">
      <c r="A311" s="66" t="s">
        <v>571</v>
      </c>
      <c r="B311" s="67"/>
      <c r="C311" s="67"/>
      <c r="D311" s="68"/>
      <c r="E311" s="70"/>
      <c r="F311" s="104" t="s">
        <v>7451</v>
      </c>
      <c r="G311" s="67"/>
      <c r="H311" s="71"/>
      <c r="I311" s="72"/>
      <c r="J311" s="72"/>
      <c r="K311" s="71" t="s">
        <v>8312</v>
      </c>
      <c r="L311" s="75"/>
      <c r="M311" s="76"/>
      <c r="N311" s="76"/>
      <c r="O311" s="77"/>
      <c r="P311" s="78"/>
      <c r="Q311" s="78"/>
      <c r="R311" s="88"/>
      <c r="S311" s="88"/>
      <c r="T311" s="88"/>
      <c r="U311" s="88"/>
      <c r="V311" s="52"/>
      <c r="W311" s="52"/>
      <c r="X311" s="52"/>
      <c r="Y311" s="52"/>
      <c r="Z311" s="51"/>
      <c r="AA311" s="73"/>
      <c r="AB311" s="73"/>
      <c r="AC311" s="74"/>
      <c r="AD311" s="80">
        <v>228</v>
      </c>
      <c r="AE311" s="80">
        <v>5195</v>
      </c>
      <c r="AF311" s="80">
        <v>703</v>
      </c>
      <c r="AG311" s="80">
        <v>75</v>
      </c>
      <c r="AH311" s="80">
        <v>-14400</v>
      </c>
      <c r="AI311" s="80" t="s">
        <v>6478</v>
      </c>
      <c r="AJ311" s="80" t="s">
        <v>6763</v>
      </c>
      <c r="AK311" s="86" t="s">
        <v>7024</v>
      </c>
      <c r="AL311" s="80" t="s">
        <v>7111</v>
      </c>
      <c r="AM311" s="82">
        <v>39980.776608796295</v>
      </c>
      <c r="AN311" s="80" t="s">
        <v>7570</v>
      </c>
      <c r="AO311" s="86" t="s">
        <v>7879</v>
      </c>
      <c r="AP311" s="80" t="s">
        <v>65</v>
      </c>
      <c r="AQ311" s="2"/>
      <c r="AR311" s="3"/>
      <c r="AS311" s="3"/>
      <c r="AT311" s="3"/>
      <c r="AU311" s="3"/>
    </row>
    <row r="312" spans="1:47">
      <c r="A312" s="66" t="s">
        <v>383</v>
      </c>
      <c r="B312" s="67"/>
      <c r="C312" s="67"/>
      <c r="D312" s="68"/>
      <c r="E312" s="70"/>
      <c r="F312" s="104" t="s">
        <v>7452</v>
      </c>
      <c r="G312" s="67"/>
      <c r="H312" s="71"/>
      <c r="I312" s="72"/>
      <c r="J312" s="72"/>
      <c r="K312" s="71" t="s">
        <v>8313</v>
      </c>
      <c r="L312" s="75"/>
      <c r="M312" s="76"/>
      <c r="N312" s="76"/>
      <c r="O312" s="77"/>
      <c r="P312" s="78"/>
      <c r="Q312" s="78"/>
      <c r="R312" s="88"/>
      <c r="S312" s="88"/>
      <c r="T312" s="88"/>
      <c r="U312" s="88"/>
      <c r="V312" s="52"/>
      <c r="W312" s="52"/>
      <c r="X312" s="52"/>
      <c r="Y312" s="52"/>
      <c r="Z312" s="51"/>
      <c r="AA312" s="73"/>
      <c r="AB312" s="73"/>
      <c r="AC312" s="74"/>
      <c r="AD312" s="80">
        <v>846</v>
      </c>
      <c r="AE312" s="80">
        <v>525</v>
      </c>
      <c r="AF312" s="80">
        <v>1676</v>
      </c>
      <c r="AG312" s="80">
        <v>56</v>
      </c>
      <c r="AH312" s="80">
        <v>12600</v>
      </c>
      <c r="AI312" s="80" t="s">
        <v>6479</v>
      </c>
      <c r="AJ312" s="80" t="s">
        <v>6764</v>
      </c>
      <c r="AK312" s="86" t="s">
        <v>7025</v>
      </c>
      <c r="AL312" s="80" t="s">
        <v>7135</v>
      </c>
      <c r="AM312" s="82">
        <v>39898.768634259257</v>
      </c>
      <c r="AN312" s="80" t="s">
        <v>7570</v>
      </c>
      <c r="AO312" s="86" t="s">
        <v>7880</v>
      </c>
      <c r="AP312" s="80" t="s">
        <v>66</v>
      </c>
      <c r="AQ312" s="2"/>
      <c r="AR312" s="3"/>
      <c r="AS312" s="3"/>
      <c r="AT312" s="3"/>
      <c r="AU312" s="3"/>
    </row>
    <row r="313" spans="1:47">
      <c r="A313" s="66" t="s">
        <v>467</v>
      </c>
      <c r="B313" s="67"/>
      <c r="C313" s="67"/>
      <c r="D313" s="68"/>
      <c r="E313" s="70"/>
      <c r="F313" s="104" t="s">
        <v>7453</v>
      </c>
      <c r="G313" s="67"/>
      <c r="H313" s="71"/>
      <c r="I313" s="72"/>
      <c r="J313" s="72"/>
      <c r="K313" s="71" t="s">
        <v>8314</v>
      </c>
      <c r="L313" s="75"/>
      <c r="M313" s="76"/>
      <c r="N313" s="76"/>
      <c r="O313" s="77"/>
      <c r="P313" s="78"/>
      <c r="Q313" s="78"/>
      <c r="R313" s="88"/>
      <c r="S313" s="88"/>
      <c r="T313" s="88"/>
      <c r="U313" s="88"/>
      <c r="V313" s="52"/>
      <c r="W313" s="52"/>
      <c r="X313" s="52"/>
      <c r="Y313" s="52"/>
      <c r="Z313" s="51"/>
      <c r="AA313" s="73"/>
      <c r="AB313" s="73"/>
      <c r="AC313" s="74"/>
      <c r="AD313" s="80">
        <v>363</v>
      </c>
      <c r="AE313" s="80">
        <v>75</v>
      </c>
      <c r="AF313" s="80">
        <v>207</v>
      </c>
      <c r="AG313" s="80">
        <v>40</v>
      </c>
      <c r="AH313" s="80"/>
      <c r="AI313" s="80" t="s">
        <v>6480</v>
      </c>
      <c r="AJ313" s="80" t="s">
        <v>6765</v>
      </c>
      <c r="AK313" s="80"/>
      <c r="AL313" s="80"/>
      <c r="AM313" s="82">
        <v>41459.189282407409</v>
      </c>
      <c r="AN313" s="80" t="s">
        <v>7570</v>
      </c>
      <c r="AO313" s="86" t="s">
        <v>7881</v>
      </c>
      <c r="AP313" s="80" t="s">
        <v>66</v>
      </c>
      <c r="AQ313" s="2"/>
      <c r="AR313" s="3"/>
      <c r="AS313" s="3"/>
      <c r="AT313" s="3"/>
      <c r="AU313" s="3"/>
    </row>
    <row r="314" spans="1:47">
      <c r="A314" s="66" t="s">
        <v>413</v>
      </c>
      <c r="B314" s="67"/>
      <c r="C314" s="67"/>
      <c r="D314" s="68"/>
      <c r="E314" s="70"/>
      <c r="F314" s="104" t="s">
        <v>7454</v>
      </c>
      <c r="G314" s="67"/>
      <c r="H314" s="71"/>
      <c r="I314" s="72"/>
      <c r="J314" s="72"/>
      <c r="K314" s="71" t="s">
        <v>8315</v>
      </c>
      <c r="L314" s="75"/>
      <c r="M314" s="76"/>
      <c r="N314" s="76"/>
      <c r="O314" s="77"/>
      <c r="P314" s="78"/>
      <c r="Q314" s="78"/>
      <c r="R314" s="88"/>
      <c r="S314" s="88"/>
      <c r="T314" s="88"/>
      <c r="U314" s="88"/>
      <c r="V314" s="52"/>
      <c r="W314" s="52"/>
      <c r="X314" s="52"/>
      <c r="Y314" s="52"/>
      <c r="Z314" s="51"/>
      <c r="AA314" s="73"/>
      <c r="AB314" s="73"/>
      <c r="AC314" s="74"/>
      <c r="AD314" s="80">
        <v>180</v>
      </c>
      <c r="AE314" s="80">
        <v>933</v>
      </c>
      <c r="AF314" s="80">
        <v>5629</v>
      </c>
      <c r="AG314" s="80">
        <v>4</v>
      </c>
      <c r="AH314" s="80">
        <v>-25200</v>
      </c>
      <c r="AI314" s="80" t="s">
        <v>6481</v>
      </c>
      <c r="AJ314" s="80" t="s">
        <v>6766</v>
      </c>
      <c r="AK314" s="86" t="s">
        <v>7026</v>
      </c>
      <c r="AL314" s="80" t="s">
        <v>7114</v>
      </c>
      <c r="AM314" s="82">
        <v>39928.245428240742</v>
      </c>
      <c r="AN314" s="80" t="s">
        <v>7570</v>
      </c>
      <c r="AO314" s="86" t="s">
        <v>7882</v>
      </c>
      <c r="AP314" s="80" t="s">
        <v>66</v>
      </c>
      <c r="AQ314" s="2"/>
      <c r="AR314" s="3"/>
      <c r="AS314" s="3"/>
      <c r="AT314" s="3"/>
      <c r="AU314" s="3"/>
    </row>
    <row r="315" spans="1:47">
      <c r="A315" s="66" t="s">
        <v>458</v>
      </c>
      <c r="B315" s="67"/>
      <c r="C315" s="67"/>
      <c r="D315" s="68"/>
      <c r="E315" s="70"/>
      <c r="F315" s="104" t="s">
        <v>7455</v>
      </c>
      <c r="G315" s="67"/>
      <c r="H315" s="71"/>
      <c r="I315" s="72"/>
      <c r="J315" s="72"/>
      <c r="K315" s="71" t="s">
        <v>8316</v>
      </c>
      <c r="L315" s="75"/>
      <c r="M315" s="76"/>
      <c r="N315" s="76"/>
      <c r="O315" s="77"/>
      <c r="P315" s="78"/>
      <c r="Q315" s="78"/>
      <c r="R315" s="88"/>
      <c r="S315" s="88"/>
      <c r="T315" s="88"/>
      <c r="U315" s="88"/>
      <c r="V315" s="52"/>
      <c r="W315" s="52"/>
      <c r="X315" s="52"/>
      <c r="Y315" s="52"/>
      <c r="Z315" s="51"/>
      <c r="AA315" s="73"/>
      <c r="AB315" s="73"/>
      <c r="AC315" s="74"/>
      <c r="AD315" s="80">
        <v>194</v>
      </c>
      <c r="AE315" s="80">
        <v>30</v>
      </c>
      <c r="AF315" s="80">
        <v>81</v>
      </c>
      <c r="AG315" s="80">
        <v>129</v>
      </c>
      <c r="AH315" s="80">
        <v>-18000</v>
      </c>
      <c r="AI315" s="80" t="s">
        <v>6482</v>
      </c>
      <c r="AJ315" s="80" t="s">
        <v>6594</v>
      </c>
      <c r="AK315" s="80"/>
      <c r="AL315" s="80" t="s">
        <v>7116</v>
      </c>
      <c r="AM315" s="82">
        <v>40786.772789351853</v>
      </c>
      <c r="AN315" s="80" t="s">
        <v>7570</v>
      </c>
      <c r="AO315" s="86" t="s">
        <v>7883</v>
      </c>
      <c r="AP315" s="80" t="s">
        <v>66</v>
      </c>
      <c r="AQ315" s="2"/>
      <c r="AR315" s="3"/>
      <c r="AS315" s="3"/>
      <c r="AT315" s="3"/>
      <c r="AU315" s="3"/>
    </row>
    <row r="316" spans="1:47">
      <c r="A316" s="66" t="s">
        <v>385</v>
      </c>
      <c r="B316" s="67"/>
      <c r="C316" s="67"/>
      <c r="D316" s="68"/>
      <c r="E316" s="70"/>
      <c r="F316" s="104" t="s">
        <v>7456</v>
      </c>
      <c r="G316" s="67"/>
      <c r="H316" s="71"/>
      <c r="I316" s="72"/>
      <c r="J316" s="72"/>
      <c r="K316" s="71" t="s">
        <v>8317</v>
      </c>
      <c r="L316" s="75"/>
      <c r="M316" s="76"/>
      <c r="N316" s="76"/>
      <c r="O316" s="77"/>
      <c r="P316" s="78"/>
      <c r="Q316" s="78"/>
      <c r="R316" s="88"/>
      <c r="S316" s="88"/>
      <c r="T316" s="88"/>
      <c r="U316" s="88"/>
      <c r="V316" s="52"/>
      <c r="W316" s="52"/>
      <c r="X316" s="52"/>
      <c r="Y316" s="52"/>
      <c r="Z316" s="51"/>
      <c r="AA316" s="73"/>
      <c r="AB316" s="73"/>
      <c r="AC316" s="74"/>
      <c r="AD316" s="80">
        <v>134</v>
      </c>
      <c r="AE316" s="80">
        <v>22</v>
      </c>
      <c r="AF316" s="80">
        <v>14</v>
      </c>
      <c r="AG316" s="80">
        <v>2</v>
      </c>
      <c r="AH316" s="80"/>
      <c r="AI316" s="80"/>
      <c r="AJ316" s="80"/>
      <c r="AK316" s="80"/>
      <c r="AL316" s="80"/>
      <c r="AM316" s="82">
        <v>41146.857395833336</v>
      </c>
      <c r="AN316" s="80" t="s">
        <v>7570</v>
      </c>
      <c r="AO316" s="86" t="s">
        <v>7884</v>
      </c>
      <c r="AP316" s="80" t="s">
        <v>66</v>
      </c>
      <c r="AQ316" s="2"/>
      <c r="AR316" s="3"/>
      <c r="AS316" s="3"/>
      <c r="AT316" s="3"/>
      <c r="AU316" s="3"/>
    </row>
    <row r="317" spans="1:47">
      <c r="A317" s="66" t="s">
        <v>386</v>
      </c>
      <c r="B317" s="67"/>
      <c r="C317" s="67"/>
      <c r="D317" s="68"/>
      <c r="E317" s="70"/>
      <c r="F317" s="104" t="s">
        <v>7457</v>
      </c>
      <c r="G317" s="67"/>
      <c r="H317" s="71"/>
      <c r="I317" s="72"/>
      <c r="J317" s="72"/>
      <c r="K317" s="71" t="s">
        <v>8318</v>
      </c>
      <c r="L317" s="75"/>
      <c r="M317" s="76"/>
      <c r="N317" s="76"/>
      <c r="O317" s="77"/>
      <c r="P317" s="78"/>
      <c r="Q317" s="78"/>
      <c r="R317" s="88"/>
      <c r="S317" s="88"/>
      <c r="T317" s="88"/>
      <c r="U317" s="88"/>
      <c r="V317" s="52"/>
      <c r="W317" s="52"/>
      <c r="X317" s="52"/>
      <c r="Y317" s="52"/>
      <c r="Z317" s="51"/>
      <c r="AA317" s="73"/>
      <c r="AB317" s="73"/>
      <c r="AC317" s="74"/>
      <c r="AD317" s="80">
        <v>63</v>
      </c>
      <c r="AE317" s="80">
        <v>11</v>
      </c>
      <c r="AF317" s="80">
        <v>218</v>
      </c>
      <c r="AG317" s="80">
        <v>30</v>
      </c>
      <c r="AH317" s="80">
        <v>37800</v>
      </c>
      <c r="AI317" s="80" t="s">
        <v>6483</v>
      </c>
      <c r="AJ317" s="80" t="s">
        <v>6767</v>
      </c>
      <c r="AK317" s="80"/>
      <c r="AL317" s="80" t="s">
        <v>6767</v>
      </c>
      <c r="AM317" s="82">
        <v>40165.010648148149</v>
      </c>
      <c r="AN317" s="80" t="s">
        <v>7570</v>
      </c>
      <c r="AO317" s="86" t="s">
        <v>7885</v>
      </c>
      <c r="AP317" s="80" t="s">
        <v>66</v>
      </c>
      <c r="AQ317" s="2"/>
      <c r="AR317" s="3"/>
      <c r="AS317" s="3"/>
      <c r="AT317" s="3"/>
      <c r="AU317" s="3"/>
    </row>
    <row r="318" spans="1:47">
      <c r="A318" s="66" t="s">
        <v>389</v>
      </c>
      <c r="B318" s="67"/>
      <c r="C318" s="67"/>
      <c r="D318" s="68"/>
      <c r="E318" s="70"/>
      <c r="F318" s="104" t="s">
        <v>7458</v>
      </c>
      <c r="G318" s="67"/>
      <c r="H318" s="71"/>
      <c r="I318" s="72"/>
      <c r="J318" s="72"/>
      <c r="K318" s="71" t="s">
        <v>8319</v>
      </c>
      <c r="L318" s="75"/>
      <c r="M318" s="76"/>
      <c r="N318" s="76"/>
      <c r="O318" s="77"/>
      <c r="P318" s="78"/>
      <c r="Q318" s="78"/>
      <c r="R318" s="88"/>
      <c r="S318" s="88"/>
      <c r="T318" s="88"/>
      <c r="U318" s="88"/>
      <c r="V318" s="52"/>
      <c r="W318" s="52"/>
      <c r="X318" s="52"/>
      <c r="Y318" s="52"/>
      <c r="Z318" s="51"/>
      <c r="AA318" s="73"/>
      <c r="AB318" s="73"/>
      <c r="AC318" s="74"/>
      <c r="AD318" s="80">
        <v>523</v>
      </c>
      <c r="AE318" s="80">
        <v>380</v>
      </c>
      <c r="AF318" s="80">
        <v>648</v>
      </c>
      <c r="AG318" s="80">
        <v>45</v>
      </c>
      <c r="AH318" s="80">
        <v>-14400</v>
      </c>
      <c r="AI318" s="80" t="s">
        <v>6484</v>
      </c>
      <c r="AJ318" s="80" t="s">
        <v>6624</v>
      </c>
      <c r="AK318" s="86" t="s">
        <v>7027</v>
      </c>
      <c r="AL318" s="80" t="s">
        <v>7111</v>
      </c>
      <c r="AM318" s="82">
        <v>39547.705671296295</v>
      </c>
      <c r="AN318" s="80" t="s">
        <v>7570</v>
      </c>
      <c r="AO318" s="86" t="s">
        <v>7886</v>
      </c>
      <c r="AP318" s="80" t="s">
        <v>66</v>
      </c>
      <c r="AQ318" s="2"/>
      <c r="AR318" s="3"/>
      <c r="AS318" s="3"/>
      <c r="AT318" s="3"/>
      <c r="AU318" s="3"/>
    </row>
    <row r="319" spans="1:47">
      <c r="A319" s="66" t="s">
        <v>572</v>
      </c>
      <c r="B319" s="67"/>
      <c r="C319" s="67"/>
      <c r="D319" s="68"/>
      <c r="E319" s="70"/>
      <c r="F319" s="104" t="s">
        <v>7459</v>
      </c>
      <c r="G319" s="67"/>
      <c r="H319" s="71"/>
      <c r="I319" s="72"/>
      <c r="J319" s="72"/>
      <c r="K319" s="71" t="s">
        <v>8320</v>
      </c>
      <c r="L319" s="75"/>
      <c r="M319" s="76"/>
      <c r="N319" s="76"/>
      <c r="O319" s="77"/>
      <c r="P319" s="78"/>
      <c r="Q319" s="78"/>
      <c r="R319" s="88"/>
      <c r="S319" s="88"/>
      <c r="T319" s="88"/>
      <c r="U319" s="88"/>
      <c r="V319" s="52"/>
      <c r="W319" s="52"/>
      <c r="X319" s="52"/>
      <c r="Y319" s="52"/>
      <c r="Z319" s="51"/>
      <c r="AA319" s="73"/>
      <c r="AB319" s="73"/>
      <c r="AC319" s="74"/>
      <c r="AD319" s="80">
        <v>110</v>
      </c>
      <c r="AE319" s="80">
        <v>83</v>
      </c>
      <c r="AF319" s="80">
        <v>38</v>
      </c>
      <c r="AG319" s="80">
        <v>0</v>
      </c>
      <c r="AH319" s="80">
        <v>-14400</v>
      </c>
      <c r="AI319" s="80"/>
      <c r="AJ319" s="80" t="s">
        <v>6624</v>
      </c>
      <c r="AK319" s="80"/>
      <c r="AL319" s="80" t="s">
        <v>7111</v>
      </c>
      <c r="AM319" s="82">
        <v>39912.094004629631</v>
      </c>
      <c r="AN319" s="80" t="s">
        <v>7570</v>
      </c>
      <c r="AO319" s="86" t="s">
        <v>7887</v>
      </c>
      <c r="AP319" s="80" t="s">
        <v>65</v>
      </c>
      <c r="AQ319" s="2"/>
      <c r="AR319" s="3"/>
      <c r="AS319" s="3"/>
      <c r="AT319" s="3"/>
      <c r="AU319" s="3"/>
    </row>
    <row r="320" spans="1:47">
      <c r="A320" s="66" t="s">
        <v>391</v>
      </c>
      <c r="B320" s="67"/>
      <c r="C320" s="67"/>
      <c r="D320" s="68"/>
      <c r="E320" s="70"/>
      <c r="F320" s="104" t="s">
        <v>7460</v>
      </c>
      <c r="G320" s="67"/>
      <c r="H320" s="71"/>
      <c r="I320" s="72"/>
      <c r="J320" s="72"/>
      <c r="K320" s="71" t="s">
        <v>8321</v>
      </c>
      <c r="L320" s="75"/>
      <c r="M320" s="76"/>
      <c r="N320" s="76"/>
      <c r="O320" s="77"/>
      <c r="P320" s="78"/>
      <c r="Q320" s="78"/>
      <c r="R320" s="88"/>
      <c r="S320" s="88"/>
      <c r="T320" s="88"/>
      <c r="U320" s="88"/>
      <c r="V320" s="52"/>
      <c r="W320" s="52"/>
      <c r="X320" s="52"/>
      <c r="Y320" s="52"/>
      <c r="Z320" s="51"/>
      <c r="AA320" s="73"/>
      <c r="AB320" s="73"/>
      <c r="AC320" s="74"/>
      <c r="AD320" s="80">
        <v>599</v>
      </c>
      <c r="AE320" s="80">
        <v>421</v>
      </c>
      <c r="AF320" s="80">
        <v>1529</v>
      </c>
      <c r="AG320" s="80">
        <v>99</v>
      </c>
      <c r="AH320" s="80">
        <v>-14400</v>
      </c>
      <c r="AI320" s="80" t="s">
        <v>6485</v>
      </c>
      <c r="AJ320" s="80" t="s">
        <v>6681</v>
      </c>
      <c r="AK320" s="86" t="s">
        <v>7028</v>
      </c>
      <c r="AL320" s="80" t="s">
        <v>7111</v>
      </c>
      <c r="AM320" s="82">
        <v>40808.871018518519</v>
      </c>
      <c r="AN320" s="80" t="s">
        <v>7570</v>
      </c>
      <c r="AO320" s="86" t="s">
        <v>7888</v>
      </c>
      <c r="AP320" s="80" t="s">
        <v>66</v>
      </c>
      <c r="AQ320" s="2"/>
      <c r="AR320" s="3"/>
      <c r="AS320" s="3"/>
      <c r="AT320" s="3"/>
      <c r="AU320" s="3"/>
    </row>
    <row r="321" spans="1:47">
      <c r="A321" s="66" t="s">
        <v>573</v>
      </c>
      <c r="B321" s="67"/>
      <c r="C321" s="67"/>
      <c r="D321" s="68"/>
      <c r="E321" s="70"/>
      <c r="F321" s="104" t="s">
        <v>7461</v>
      </c>
      <c r="G321" s="67"/>
      <c r="H321" s="71"/>
      <c r="I321" s="72"/>
      <c r="J321" s="72"/>
      <c r="K321" s="71" t="s">
        <v>8322</v>
      </c>
      <c r="L321" s="75"/>
      <c r="M321" s="76"/>
      <c r="N321" s="76"/>
      <c r="O321" s="77"/>
      <c r="P321" s="78"/>
      <c r="Q321" s="78"/>
      <c r="R321" s="88"/>
      <c r="S321" s="88"/>
      <c r="T321" s="88"/>
      <c r="U321" s="88"/>
      <c r="V321" s="52"/>
      <c r="W321" s="52"/>
      <c r="X321" s="52"/>
      <c r="Y321" s="52"/>
      <c r="Z321" s="51"/>
      <c r="AA321" s="73"/>
      <c r="AB321" s="73"/>
      <c r="AC321" s="74"/>
      <c r="AD321" s="80">
        <v>46</v>
      </c>
      <c r="AE321" s="80">
        <v>55</v>
      </c>
      <c r="AF321" s="80">
        <v>61</v>
      </c>
      <c r="AG321" s="80">
        <v>10</v>
      </c>
      <c r="AH321" s="80"/>
      <c r="AI321" s="80" t="s">
        <v>6486</v>
      </c>
      <c r="AJ321" s="80" t="s">
        <v>6674</v>
      </c>
      <c r="AK321" s="86" t="s">
        <v>7029</v>
      </c>
      <c r="AL321" s="80"/>
      <c r="AM321" s="82">
        <v>40913.831828703704</v>
      </c>
      <c r="AN321" s="80" t="s">
        <v>7570</v>
      </c>
      <c r="AO321" s="86" t="s">
        <v>7889</v>
      </c>
      <c r="AP321" s="80" t="s">
        <v>65</v>
      </c>
      <c r="AQ321" s="2"/>
      <c r="AR321" s="3"/>
      <c r="AS321" s="3"/>
      <c r="AT321" s="3"/>
      <c r="AU321" s="3"/>
    </row>
    <row r="322" spans="1:47">
      <c r="A322" s="66" t="s">
        <v>392</v>
      </c>
      <c r="B322" s="67"/>
      <c r="C322" s="67"/>
      <c r="D322" s="68"/>
      <c r="E322" s="70"/>
      <c r="F322" s="104" t="s">
        <v>7462</v>
      </c>
      <c r="G322" s="67"/>
      <c r="H322" s="71"/>
      <c r="I322" s="72"/>
      <c r="J322" s="72"/>
      <c r="K322" s="71" t="s">
        <v>8323</v>
      </c>
      <c r="L322" s="75"/>
      <c r="M322" s="76"/>
      <c r="N322" s="76"/>
      <c r="O322" s="77"/>
      <c r="P322" s="78"/>
      <c r="Q322" s="78"/>
      <c r="R322" s="88"/>
      <c r="S322" s="88"/>
      <c r="T322" s="88"/>
      <c r="U322" s="88"/>
      <c r="V322" s="52"/>
      <c r="W322" s="52"/>
      <c r="X322" s="52"/>
      <c r="Y322" s="52"/>
      <c r="Z322" s="51"/>
      <c r="AA322" s="73"/>
      <c r="AB322" s="73"/>
      <c r="AC322" s="74"/>
      <c r="AD322" s="80">
        <v>845</v>
      </c>
      <c r="AE322" s="80">
        <v>2302</v>
      </c>
      <c r="AF322" s="80">
        <v>2636</v>
      </c>
      <c r="AG322" s="80">
        <v>76</v>
      </c>
      <c r="AH322" s="80">
        <v>-14400</v>
      </c>
      <c r="AI322" s="80" t="s">
        <v>6487</v>
      </c>
      <c r="AJ322" s="80" t="s">
        <v>6768</v>
      </c>
      <c r="AK322" s="86" t="s">
        <v>7030</v>
      </c>
      <c r="AL322" s="80" t="s">
        <v>7111</v>
      </c>
      <c r="AM322" s="82">
        <v>40407.685347222221</v>
      </c>
      <c r="AN322" s="80" t="s">
        <v>7570</v>
      </c>
      <c r="AO322" s="86" t="s">
        <v>7890</v>
      </c>
      <c r="AP322" s="80" t="s">
        <v>66</v>
      </c>
      <c r="AQ322" s="2"/>
      <c r="AR322" s="3"/>
      <c r="AS322" s="3"/>
      <c r="AT322" s="3"/>
      <c r="AU322" s="3"/>
    </row>
    <row r="323" spans="1:47">
      <c r="A323" s="66" t="s">
        <v>393</v>
      </c>
      <c r="B323" s="67"/>
      <c r="C323" s="67"/>
      <c r="D323" s="68"/>
      <c r="E323" s="70"/>
      <c r="F323" s="104" t="s">
        <v>7463</v>
      </c>
      <c r="G323" s="67"/>
      <c r="H323" s="71"/>
      <c r="I323" s="72"/>
      <c r="J323" s="72"/>
      <c r="K323" s="71" t="s">
        <v>8324</v>
      </c>
      <c r="L323" s="75"/>
      <c r="M323" s="76"/>
      <c r="N323" s="76"/>
      <c r="O323" s="77"/>
      <c r="P323" s="78"/>
      <c r="Q323" s="78"/>
      <c r="R323" s="88"/>
      <c r="S323" s="88"/>
      <c r="T323" s="88"/>
      <c r="U323" s="88"/>
      <c r="V323" s="52"/>
      <c r="W323" s="52"/>
      <c r="X323" s="52"/>
      <c r="Y323" s="52"/>
      <c r="Z323" s="51"/>
      <c r="AA323" s="73"/>
      <c r="AB323" s="73"/>
      <c r="AC323" s="74"/>
      <c r="AD323" s="80">
        <v>852</v>
      </c>
      <c r="AE323" s="80">
        <v>2009</v>
      </c>
      <c r="AF323" s="80">
        <v>5192</v>
      </c>
      <c r="AG323" s="80">
        <v>1204</v>
      </c>
      <c r="AH323" s="80">
        <v>-14400</v>
      </c>
      <c r="AI323" s="80" t="s">
        <v>6488</v>
      </c>
      <c r="AJ323" s="80" t="s">
        <v>6769</v>
      </c>
      <c r="AK323" s="86" t="s">
        <v>7031</v>
      </c>
      <c r="AL323" s="80" t="s">
        <v>7111</v>
      </c>
      <c r="AM323" s="82">
        <v>39994.58153935185</v>
      </c>
      <c r="AN323" s="80" t="s">
        <v>7570</v>
      </c>
      <c r="AO323" s="86" t="s">
        <v>7891</v>
      </c>
      <c r="AP323" s="80" t="s">
        <v>66</v>
      </c>
      <c r="AQ323" s="2"/>
      <c r="AR323" s="3"/>
      <c r="AS323" s="3"/>
      <c r="AT323" s="3"/>
      <c r="AU323" s="3"/>
    </row>
    <row r="324" spans="1:47">
      <c r="A324" s="66" t="s">
        <v>394</v>
      </c>
      <c r="B324" s="67"/>
      <c r="C324" s="67"/>
      <c r="D324" s="68"/>
      <c r="E324" s="70"/>
      <c r="F324" s="104" t="s">
        <v>7464</v>
      </c>
      <c r="G324" s="67"/>
      <c r="H324" s="71"/>
      <c r="I324" s="72"/>
      <c r="J324" s="72"/>
      <c r="K324" s="71" t="s">
        <v>8325</v>
      </c>
      <c r="L324" s="75"/>
      <c r="M324" s="76"/>
      <c r="N324" s="76"/>
      <c r="O324" s="77"/>
      <c r="P324" s="78"/>
      <c r="Q324" s="78"/>
      <c r="R324" s="88"/>
      <c r="S324" s="88"/>
      <c r="T324" s="88"/>
      <c r="U324" s="88"/>
      <c r="V324" s="52"/>
      <c r="W324" s="52"/>
      <c r="X324" s="52"/>
      <c r="Y324" s="52"/>
      <c r="Z324" s="51"/>
      <c r="AA324" s="73"/>
      <c r="AB324" s="73"/>
      <c r="AC324" s="74"/>
      <c r="AD324" s="80">
        <v>263</v>
      </c>
      <c r="AE324" s="80">
        <v>142</v>
      </c>
      <c r="AF324" s="80">
        <v>1461</v>
      </c>
      <c r="AG324" s="80">
        <v>1185</v>
      </c>
      <c r="AH324" s="80">
        <v>-14400</v>
      </c>
      <c r="AI324" s="80" t="s">
        <v>6489</v>
      </c>
      <c r="AJ324" s="80" t="s">
        <v>6604</v>
      </c>
      <c r="AK324" s="80"/>
      <c r="AL324" s="80" t="s">
        <v>7111</v>
      </c>
      <c r="AM324" s="82">
        <v>40800.793842592589</v>
      </c>
      <c r="AN324" s="80" t="s">
        <v>7570</v>
      </c>
      <c r="AO324" s="86" t="s">
        <v>7892</v>
      </c>
      <c r="AP324" s="80" t="s">
        <v>66</v>
      </c>
      <c r="AQ324" s="2"/>
      <c r="AR324" s="3"/>
      <c r="AS324" s="3"/>
      <c r="AT324" s="3"/>
      <c r="AU324" s="3"/>
    </row>
    <row r="325" spans="1:47">
      <c r="A325" s="66" t="s">
        <v>574</v>
      </c>
      <c r="B325" s="67"/>
      <c r="C325" s="67"/>
      <c r="D325" s="68"/>
      <c r="E325" s="70"/>
      <c r="F325" s="104" t="s">
        <v>7465</v>
      </c>
      <c r="G325" s="67"/>
      <c r="H325" s="71"/>
      <c r="I325" s="72"/>
      <c r="J325" s="72"/>
      <c r="K325" s="71" t="s">
        <v>8326</v>
      </c>
      <c r="L325" s="75"/>
      <c r="M325" s="76"/>
      <c r="N325" s="76"/>
      <c r="O325" s="77"/>
      <c r="P325" s="78"/>
      <c r="Q325" s="78"/>
      <c r="R325" s="88"/>
      <c r="S325" s="88"/>
      <c r="T325" s="88"/>
      <c r="U325" s="88"/>
      <c r="V325" s="52"/>
      <c r="W325" s="52"/>
      <c r="X325" s="52"/>
      <c r="Y325" s="52"/>
      <c r="Z325" s="51"/>
      <c r="AA325" s="73"/>
      <c r="AB325" s="73"/>
      <c r="AC325" s="74"/>
      <c r="AD325" s="80">
        <v>6504</v>
      </c>
      <c r="AE325" s="80">
        <v>23074</v>
      </c>
      <c r="AF325" s="80">
        <v>6381</v>
      </c>
      <c r="AG325" s="80">
        <v>99</v>
      </c>
      <c r="AH325" s="80">
        <v>-14400</v>
      </c>
      <c r="AI325" s="80" t="s">
        <v>6490</v>
      </c>
      <c r="AJ325" s="80" t="s">
        <v>6751</v>
      </c>
      <c r="AK325" s="86" t="s">
        <v>7032</v>
      </c>
      <c r="AL325" s="80" t="s">
        <v>7111</v>
      </c>
      <c r="AM325" s="82">
        <v>39720.101979166669</v>
      </c>
      <c r="AN325" s="80" t="s">
        <v>7570</v>
      </c>
      <c r="AO325" s="86" t="s">
        <v>7893</v>
      </c>
      <c r="AP325" s="80" t="s">
        <v>65</v>
      </c>
      <c r="AQ325" s="2"/>
      <c r="AR325" s="3"/>
      <c r="AS325" s="3"/>
      <c r="AT325" s="3"/>
      <c r="AU325" s="3"/>
    </row>
    <row r="326" spans="1:47">
      <c r="A326" s="66" t="s">
        <v>575</v>
      </c>
      <c r="B326" s="67"/>
      <c r="C326" s="67"/>
      <c r="D326" s="68"/>
      <c r="E326" s="70"/>
      <c r="F326" s="104" t="s">
        <v>7466</v>
      </c>
      <c r="G326" s="67"/>
      <c r="H326" s="71"/>
      <c r="I326" s="72"/>
      <c r="J326" s="72"/>
      <c r="K326" s="71" t="s">
        <v>8327</v>
      </c>
      <c r="L326" s="75"/>
      <c r="M326" s="76"/>
      <c r="N326" s="76"/>
      <c r="O326" s="77"/>
      <c r="P326" s="78"/>
      <c r="Q326" s="78"/>
      <c r="R326" s="88"/>
      <c r="S326" s="88"/>
      <c r="T326" s="88"/>
      <c r="U326" s="88"/>
      <c r="V326" s="52"/>
      <c r="W326" s="52"/>
      <c r="X326" s="52"/>
      <c r="Y326" s="52"/>
      <c r="Z326" s="51"/>
      <c r="AA326" s="73"/>
      <c r="AB326" s="73"/>
      <c r="AC326" s="74"/>
      <c r="AD326" s="80">
        <v>110</v>
      </c>
      <c r="AE326" s="80">
        <v>44</v>
      </c>
      <c r="AF326" s="80">
        <v>36</v>
      </c>
      <c r="AG326" s="80">
        <v>0</v>
      </c>
      <c r="AH326" s="80">
        <v>-14400</v>
      </c>
      <c r="AI326" s="80" t="s">
        <v>6491</v>
      </c>
      <c r="AJ326" s="80"/>
      <c r="AK326" s="86" t="s">
        <v>7033</v>
      </c>
      <c r="AL326" s="80" t="s">
        <v>7111</v>
      </c>
      <c r="AM326" s="82">
        <v>40613.653541666667</v>
      </c>
      <c r="AN326" s="80" t="s">
        <v>7570</v>
      </c>
      <c r="AO326" s="86" t="s">
        <v>7894</v>
      </c>
      <c r="AP326" s="80" t="s">
        <v>65</v>
      </c>
      <c r="AQ326" s="2"/>
      <c r="AR326" s="3"/>
      <c r="AS326" s="3"/>
      <c r="AT326" s="3"/>
      <c r="AU326" s="3"/>
    </row>
    <row r="327" spans="1:47">
      <c r="A327" s="66" t="s">
        <v>396</v>
      </c>
      <c r="B327" s="67"/>
      <c r="C327" s="67"/>
      <c r="D327" s="68"/>
      <c r="E327" s="70"/>
      <c r="F327" s="104" t="s">
        <v>7467</v>
      </c>
      <c r="G327" s="67"/>
      <c r="H327" s="71"/>
      <c r="I327" s="72"/>
      <c r="J327" s="72"/>
      <c r="K327" s="71" t="s">
        <v>8328</v>
      </c>
      <c r="L327" s="75"/>
      <c r="M327" s="76"/>
      <c r="N327" s="76"/>
      <c r="O327" s="77"/>
      <c r="P327" s="78"/>
      <c r="Q327" s="78"/>
      <c r="R327" s="88"/>
      <c r="S327" s="88"/>
      <c r="T327" s="88"/>
      <c r="U327" s="88"/>
      <c r="V327" s="52"/>
      <c r="W327" s="52"/>
      <c r="X327" s="52"/>
      <c r="Y327" s="52"/>
      <c r="Z327" s="51"/>
      <c r="AA327" s="73"/>
      <c r="AB327" s="73"/>
      <c r="AC327" s="74"/>
      <c r="AD327" s="80">
        <v>195</v>
      </c>
      <c r="AE327" s="80">
        <v>290</v>
      </c>
      <c r="AF327" s="80">
        <v>977</v>
      </c>
      <c r="AG327" s="80">
        <v>12</v>
      </c>
      <c r="AH327" s="80"/>
      <c r="AI327" s="80" t="s">
        <v>6492</v>
      </c>
      <c r="AJ327" s="80" t="s">
        <v>6749</v>
      </c>
      <c r="AK327" s="86" t="s">
        <v>7034</v>
      </c>
      <c r="AL327" s="80"/>
      <c r="AM327" s="82">
        <v>40401.674861111111</v>
      </c>
      <c r="AN327" s="80" t="s">
        <v>7570</v>
      </c>
      <c r="AO327" s="86" t="s">
        <v>7895</v>
      </c>
      <c r="AP327" s="80" t="s">
        <v>66</v>
      </c>
      <c r="AQ327" s="2"/>
      <c r="AR327" s="3"/>
      <c r="AS327" s="3"/>
      <c r="AT327" s="3"/>
      <c r="AU327" s="3"/>
    </row>
    <row r="328" spans="1:47">
      <c r="A328" s="66" t="s">
        <v>397</v>
      </c>
      <c r="B328" s="67"/>
      <c r="C328" s="67"/>
      <c r="D328" s="68"/>
      <c r="E328" s="70"/>
      <c r="F328" s="104" t="s">
        <v>7468</v>
      </c>
      <c r="G328" s="67"/>
      <c r="H328" s="71"/>
      <c r="I328" s="72"/>
      <c r="J328" s="72"/>
      <c r="K328" s="71" t="s">
        <v>8329</v>
      </c>
      <c r="L328" s="75"/>
      <c r="M328" s="76"/>
      <c r="N328" s="76"/>
      <c r="O328" s="77"/>
      <c r="P328" s="78"/>
      <c r="Q328" s="78"/>
      <c r="R328" s="88"/>
      <c r="S328" s="88"/>
      <c r="T328" s="88"/>
      <c r="U328" s="88"/>
      <c r="V328" s="52"/>
      <c r="W328" s="52"/>
      <c r="X328" s="52"/>
      <c r="Y328" s="52"/>
      <c r="Z328" s="51"/>
      <c r="AA328" s="73"/>
      <c r="AB328" s="73"/>
      <c r="AC328" s="74"/>
      <c r="AD328" s="80">
        <v>177</v>
      </c>
      <c r="AE328" s="80">
        <v>96</v>
      </c>
      <c r="AF328" s="80">
        <v>416</v>
      </c>
      <c r="AG328" s="80">
        <v>0</v>
      </c>
      <c r="AH328" s="80">
        <v>7200</v>
      </c>
      <c r="AI328" s="80" t="s">
        <v>6493</v>
      </c>
      <c r="AJ328" s="80" t="s">
        <v>6770</v>
      </c>
      <c r="AK328" s="80"/>
      <c r="AL328" s="80" t="s">
        <v>7136</v>
      </c>
      <c r="AM328" s="82">
        <v>39817.759583333333</v>
      </c>
      <c r="AN328" s="80" t="s">
        <v>7570</v>
      </c>
      <c r="AO328" s="86" t="s">
        <v>7896</v>
      </c>
      <c r="AP328" s="80" t="s">
        <v>66</v>
      </c>
      <c r="AQ328" s="2"/>
      <c r="AR328" s="3"/>
      <c r="AS328" s="3"/>
      <c r="AT328" s="3"/>
      <c r="AU328" s="3"/>
    </row>
    <row r="329" spans="1:47">
      <c r="A329" s="66" t="s">
        <v>398</v>
      </c>
      <c r="B329" s="67"/>
      <c r="C329" s="67"/>
      <c r="D329" s="68"/>
      <c r="E329" s="70"/>
      <c r="F329" s="104" t="s">
        <v>7469</v>
      </c>
      <c r="G329" s="67"/>
      <c r="H329" s="71"/>
      <c r="I329" s="72"/>
      <c r="J329" s="72"/>
      <c r="K329" s="71" t="s">
        <v>8330</v>
      </c>
      <c r="L329" s="75"/>
      <c r="M329" s="76"/>
      <c r="N329" s="76"/>
      <c r="O329" s="77"/>
      <c r="P329" s="78"/>
      <c r="Q329" s="78"/>
      <c r="R329" s="88"/>
      <c r="S329" s="88"/>
      <c r="T329" s="88"/>
      <c r="U329" s="88"/>
      <c r="V329" s="52"/>
      <c r="W329" s="52"/>
      <c r="X329" s="52"/>
      <c r="Y329" s="52"/>
      <c r="Z329" s="51"/>
      <c r="AA329" s="73"/>
      <c r="AB329" s="73"/>
      <c r="AC329" s="74"/>
      <c r="AD329" s="80">
        <v>530</v>
      </c>
      <c r="AE329" s="80">
        <v>1434</v>
      </c>
      <c r="AF329" s="80">
        <v>850</v>
      </c>
      <c r="AG329" s="80">
        <v>6</v>
      </c>
      <c r="AH329" s="80">
        <v>-14400</v>
      </c>
      <c r="AI329" s="80" t="s">
        <v>6494</v>
      </c>
      <c r="AJ329" s="80"/>
      <c r="AK329" s="86" t="s">
        <v>7035</v>
      </c>
      <c r="AL329" s="80" t="s">
        <v>7111</v>
      </c>
      <c r="AM329" s="82">
        <v>40024.563425925924</v>
      </c>
      <c r="AN329" s="80" t="s">
        <v>7570</v>
      </c>
      <c r="AO329" s="86" t="s">
        <v>7897</v>
      </c>
      <c r="AP329" s="80" t="s">
        <v>66</v>
      </c>
      <c r="AQ329" s="2"/>
      <c r="AR329" s="3"/>
      <c r="AS329" s="3"/>
      <c r="AT329" s="3"/>
      <c r="AU329" s="3"/>
    </row>
    <row r="330" spans="1:47">
      <c r="A330" s="66" t="s">
        <v>576</v>
      </c>
      <c r="B330" s="67"/>
      <c r="C330" s="67"/>
      <c r="D330" s="68"/>
      <c r="E330" s="70"/>
      <c r="F330" s="104" t="s">
        <v>7150</v>
      </c>
      <c r="G330" s="67"/>
      <c r="H330" s="71"/>
      <c r="I330" s="72"/>
      <c r="J330" s="72"/>
      <c r="K330" s="71" t="s">
        <v>8331</v>
      </c>
      <c r="L330" s="75"/>
      <c r="M330" s="76"/>
      <c r="N330" s="76"/>
      <c r="O330" s="77"/>
      <c r="P330" s="78"/>
      <c r="Q330" s="78"/>
      <c r="R330" s="88"/>
      <c r="S330" s="88"/>
      <c r="T330" s="88"/>
      <c r="U330" s="88"/>
      <c r="V330" s="52"/>
      <c r="W330" s="52"/>
      <c r="X330" s="52"/>
      <c r="Y330" s="52"/>
      <c r="Z330" s="51"/>
      <c r="AA330" s="73"/>
      <c r="AB330" s="73"/>
      <c r="AC330" s="74"/>
      <c r="AD330" s="80">
        <v>0</v>
      </c>
      <c r="AE330" s="80">
        <v>23</v>
      </c>
      <c r="AF330" s="80">
        <v>0</v>
      </c>
      <c r="AG330" s="80">
        <v>0</v>
      </c>
      <c r="AH330" s="80"/>
      <c r="AI330" s="80"/>
      <c r="AJ330" s="80"/>
      <c r="AK330" s="80"/>
      <c r="AL330" s="80"/>
      <c r="AM330" s="82">
        <v>40456.771354166667</v>
      </c>
      <c r="AN330" s="80" t="s">
        <v>7570</v>
      </c>
      <c r="AO330" s="86" t="s">
        <v>7898</v>
      </c>
      <c r="AP330" s="80" t="s">
        <v>65</v>
      </c>
      <c r="AQ330" s="2"/>
      <c r="AR330" s="3"/>
      <c r="AS330" s="3"/>
      <c r="AT330" s="3"/>
      <c r="AU330" s="3"/>
    </row>
    <row r="331" spans="1:47">
      <c r="A331" s="66" t="s">
        <v>400</v>
      </c>
      <c r="B331" s="67"/>
      <c r="C331" s="67"/>
      <c r="D331" s="68"/>
      <c r="E331" s="70"/>
      <c r="F331" s="104" t="s">
        <v>7470</v>
      </c>
      <c r="G331" s="67"/>
      <c r="H331" s="71"/>
      <c r="I331" s="72"/>
      <c r="J331" s="72"/>
      <c r="K331" s="71" t="s">
        <v>8332</v>
      </c>
      <c r="L331" s="75"/>
      <c r="M331" s="76"/>
      <c r="N331" s="76"/>
      <c r="O331" s="77"/>
      <c r="P331" s="78"/>
      <c r="Q331" s="78"/>
      <c r="R331" s="88"/>
      <c r="S331" s="88"/>
      <c r="T331" s="88"/>
      <c r="U331" s="88"/>
      <c r="V331" s="52"/>
      <c r="W331" s="52"/>
      <c r="X331" s="52"/>
      <c r="Y331" s="52"/>
      <c r="Z331" s="51"/>
      <c r="AA331" s="73"/>
      <c r="AB331" s="73"/>
      <c r="AC331" s="74"/>
      <c r="AD331" s="80">
        <v>32</v>
      </c>
      <c r="AE331" s="80">
        <v>3</v>
      </c>
      <c r="AF331" s="80">
        <v>1</v>
      </c>
      <c r="AG331" s="80">
        <v>0</v>
      </c>
      <c r="AH331" s="80"/>
      <c r="AI331" s="80" t="s">
        <v>6495</v>
      </c>
      <c r="AJ331" s="80" t="s">
        <v>6771</v>
      </c>
      <c r="AK331" s="80"/>
      <c r="AL331" s="80"/>
      <c r="AM331" s="82">
        <v>41552.082361111112</v>
      </c>
      <c r="AN331" s="80" t="s">
        <v>7570</v>
      </c>
      <c r="AO331" s="86" t="s">
        <v>7899</v>
      </c>
      <c r="AP331" s="80" t="s">
        <v>66</v>
      </c>
      <c r="AQ331" s="2"/>
      <c r="AR331" s="3"/>
      <c r="AS331" s="3"/>
      <c r="AT331" s="3"/>
      <c r="AU331" s="3"/>
    </row>
    <row r="332" spans="1:47">
      <c r="A332" s="66" t="s">
        <v>577</v>
      </c>
      <c r="B332" s="67"/>
      <c r="C332" s="67"/>
      <c r="D332" s="68"/>
      <c r="E332" s="70"/>
      <c r="F332" s="104" t="s">
        <v>7471</v>
      </c>
      <c r="G332" s="67"/>
      <c r="H332" s="71"/>
      <c r="I332" s="72"/>
      <c r="J332" s="72"/>
      <c r="K332" s="71" t="s">
        <v>8333</v>
      </c>
      <c r="L332" s="75"/>
      <c r="M332" s="76"/>
      <c r="N332" s="76"/>
      <c r="O332" s="77"/>
      <c r="P332" s="78"/>
      <c r="Q332" s="78"/>
      <c r="R332" s="88"/>
      <c r="S332" s="88"/>
      <c r="T332" s="88"/>
      <c r="U332" s="88"/>
      <c r="V332" s="52"/>
      <c r="W332" s="52"/>
      <c r="X332" s="52"/>
      <c r="Y332" s="52"/>
      <c r="Z332" s="51"/>
      <c r="AA332" s="73"/>
      <c r="AB332" s="73"/>
      <c r="AC332" s="74"/>
      <c r="AD332" s="80">
        <v>10662</v>
      </c>
      <c r="AE332" s="80">
        <v>180142</v>
      </c>
      <c r="AF332" s="80">
        <v>9829</v>
      </c>
      <c r="AG332" s="80">
        <v>213</v>
      </c>
      <c r="AH332" s="80">
        <v>-14400</v>
      </c>
      <c r="AI332" s="80" t="s">
        <v>6496</v>
      </c>
      <c r="AJ332" s="80" t="s">
        <v>6677</v>
      </c>
      <c r="AK332" s="86" t="s">
        <v>7036</v>
      </c>
      <c r="AL332" s="80" t="s">
        <v>7111</v>
      </c>
      <c r="AM332" s="82">
        <v>39447.771597222221</v>
      </c>
      <c r="AN332" s="80" t="s">
        <v>7570</v>
      </c>
      <c r="AO332" s="86" t="s">
        <v>7900</v>
      </c>
      <c r="AP332" s="80" t="s">
        <v>65</v>
      </c>
      <c r="AQ332" s="2"/>
      <c r="AR332" s="3"/>
      <c r="AS332" s="3"/>
      <c r="AT332" s="3"/>
      <c r="AU332" s="3"/>
    </row>
    <row r="333" spans="1:47">
      <c r="A333" s="66" t="s">
        <v>578</v>
      </c>
      <c r="B333" s="67"/>
      <c r="C333" s="67"/>
      <c r="D333" s="68"/>
      <c r="E333" s="70"/>
      <c r="F333" s="104" t="s">
        <v>7472</v>
      </c>
      <c r="G333" s="67"/>
      <c r="H333" s="71"/>
      <c r="I333" s="72"/>
      <c r="J333" s="72"/>
      <c r="K333" s="71" t="s">
        <v>8334</v>
      </c>
      <c r="L333" s="75"/>
      <c r="M333" s="76"/>
      <c r="N333" s="76"/>
      <c r="O333" s="77"/>
      <c r="P333" s="78"/>
      <c r="Q333" s="78"/>
      <c r="R333" s="88"/>
      <c r="S333" s="88"/>
      <c r="T333" s="88"/>
      <c r="U333" s="88"/>
      <c r="V333" s="52"/>
      <c r="W333" s="52"/>
      <c r="X333" s="52"/>
      <c r="Y333" s="52"/>
      <c r="Z333" s="51"/>
      <c r="AA333" s="73"/>
      <c r="AB333" s="73"/>
      <c r="AC333" s="74"/>
      <c r="AD333" s="80">
        <v>289</v>
      </c>
      <c r="AE333" s="80">
        <v>681</v>
      </c>
      <c r="AF333" s="80">
        <v>5837</v>
      </c>
      <c r="AG333" s="80">
        <v>0</v>
      </c>
      <c r="AH333" s="80">
        <v>10800</v>
      </c>
      <c r="AI333" s="80" t="s">
        <v>6497</v>
      </c>
      <c r="AJ333" s="80" t="s">
        <v>6772</v>
      </c>
      <c r="AK333" s="86" t="s">
        <v>7037</v>
      </c>
      <c r="AL333" s="80" t="s">
        <v>7132</v>
      </c>
      <c r="AM333" s="82">
        <v>40488.335543981484</v>
      </c>
      <c r="AN333" s="80" t="s">
        <v>7570</v>
      </c>
      <c r="AO333" s="86" t="s">
        <v>7901</v>
      </c>
      <c r="AP333" s="80" t="s">
        <v>65</v>
      </c>
      <c r="AQ333" s="2"/>
      <c r="AR333" s="3"/>
      <c r="AS333" s="3"/>
      <c r="AT333" s="3"/>
      <c r="AU333" s="3"/>
    </row>
    <row r="334" spans="1:47">
      <c r="A334" s="66" t="s">
        <v>579</v>
      </c>
      <c r="B334" s="67"/>
      <c r="C334" s="67"/>
      <c r="D334" s="68"/>
      <c r="E334" s="70"/>
      <c r="F334" s="104" t="s">
        <v>7473</v>
      </c>
      <c r="G334" s="67"/>
      <c r="H334" s="71"/>
      <c r="I334" s="72"/>
      <c r="J334" s="72"/>
      <c r="K334" s="71" t="s">
        <v>8335</v>
      </c>
      <c r="L334" s="75"/>
      <c r="M334" s="76"/>
      <c r="N334" s="76"/>
      <c r="O334" s="77"/>
      <c r="P334" s="78"/>
      <c r="Q334" s="78"/>
      <c r="R334" s="88"/>
      <c r="S334" s="88"/>
      <c r="T334" s="88"/>
      <c r="U334" s="88"/>
      <c r="V334" s="52"/>
      <c r="W334" s="52"/>
      <c r="X334" s="52"/>
      <c r="Y334" s="52"/>
      <c r="Z334" s="51"/>
      <c r="AA334" s="73"/>
      <c r="AB334" s="73"/>
      <c r="AC334" s="74"/>
      <c r="AD334" s="80">
        <v>31</v>
      </c>
      <c r="AE334" s="80">
        <v>131</v>
      </c>
      <c r="AF334" s="80">
        <v>116</v>
      </c>
      <c r="AG334" s="80">
        <v>0</v>
      </c>
      <c r="AH334" s="80">
        <v>-14400</v>
      </c>
      <c r="AI334" s="80" t="s">
        <v>6498</v>
      </c>
      <c r="AJ334" s="80" t="s">
        <v>6601</v>
      </c>
      <c r="AK334" s="86" t="s">
        <v>7038</v>
      </c>
      <c r="AL334" s="80" t="s">
        <v>7111</v>
      </c>
      <c r="AM334" s="82">
        <v>41111.146145833336</v>
      </c>
      <c r="AN334" s="80" t="s">
        <v>7570</v>
      </c>
      <c r="AO334" s="86" t="s">
        <v>7902</v>
      </c>
      <c r="AP334" s="80" t="s">
        <v>65</v>
      </c>
      <c r="AQ334" s="2"/>
      <c r="AR334" s="3"/>
      <c r="AS334" s="3"/>
      <c r="AT334" s="3"/>
      <c r="AU334" s="3"/>
    </row>
    <row r="335" spans="1:47">
      <c r="A335" s="66" t="s">
        <v>580</v>
      </c>
      <c r="B335" s="67"/>
      <c r="C335" s="67"/>
      <c r="D335" s="68"/>
      <c r="E335" s="70"/>
      <c r="F335" s="104" t="s">
        <v>7474</v>
      </c>
      <c r="G335" s="67"/>
      <c r="H335" s="71"/>
      <c r="I335" s="72"/>
      <c r="J335" s="72"/>
      <c r="K335" s="71" t="s">
        <v>8336</v>
      </c>
      <c r="L335" s="75"/>
      <c r="M335" s="76"/>
      <c r="N335" s="76"/>
      <c r="O335" s="77"/>
      <c r="P335" s="78"/>
      <c r="Q335" s="78"/>
      <c r="R335" s="88"/>
      <c r="S335" s="88"/>
      <c r="T335" s="88"/>
      <c r="U335" s="88"/>
      <c r="V335" s="52"/>
      <c r="W335" s="52"/>
      <c r="X335" s="52"/>
      <c r="Y335" s="52"/>
      <c r="Z335" s="51"/>
      <c r="AA335" s="73"/>
      <c r="AB335" s="73"/>
      <c r="AC335" s="74"/>
      <c r="AD335" s="80">
        <v>85</v>
      </c>
      <c r="AE335" s="80">
        <v>75</v>
      </c>
      <c r="AF335" s="80">
        <v>371</v>
      </c>
      <c r="AG335" s="80">
        <v>1</v>
      </c>
      <c r="AH335" s="80">
        <v>-14400</v>
      </c>
      <c r="AI335" s="80" t="s">
        <v>6499</v>
      </c>
      <c r="AJ335" s="80"/>
      <c r="AK335" s="80"/>
      <c r="AL335" s="80" t="s">
        <v>7111</v>
      </c>
      <c r="AM335" s="82">
        <v>39589.77820601852</v>
      </c>
      <c r="AN335" s="80" t="s">
        <v>7570</v>
      </c>
      <c r="AO335" s="86" t="s">
        <v>7903</v>
      </c>
      <c r="AP335" s="80" t="s">
        <v>65</v>
      </c>
      <c r="AQ335" s="2"/>
      <c r="AR335" s="3"/>
      <c r="AS335" s="3"/>
      <c r="AT335" s="3"/>
      <c r="AU335" s="3"/>
    </row>
    <row r="336" spans="1:47">
      <c r="A336" s="66" t="s">
        <v>581</v>
      </c>
      <c r="B336" s="67"/>
      <c r="C336" s="67"/>
      <c r="D336" s="68"/>
      <c r="E336" s="70"/>
      <c r="F336" s="104" t="s">
        <v>7475</v>
      </c>
      <c r="G336" s="67"/>
      <c r="H336" s="71"/>
      <c r="I336" s="72"/>
      <c r="J336" s="72"/>
      <c r="K336" s="71" t="s">
        <v>8337</v>
      </c>
      <c r="L336" s="75"/>
      <c r="M336" s="76"/>
      <c r="N336" s="76"/>
      <c r="O336" s="77"/>
      <c r="P336" s="78"/>
      <c r="Q336" s="78"/>
      <c r="R336" s="88"/>
      <c r="S336" s="88"/>
      <c r="T336" s="88"/>
      <c r="U336" s="88"/>
      <c r="V336" s="52"/>
      <c r="W336" s="52"/>
      <c r="X336" s="52"/>
      <c r="Y336" s="52"/>
      <c r="Z336" s="51"/>
      <c r="AA336" s="73"/>
      <c r="AB336" s="73"/>
      <c r="AC336" s="74"/>
      <c r="AD336" s="80">
        <v>598</v>
      </c>
      <c r="AE336" s="80">
        <v>5298</v>
      </c>
      <c r="AF336" s="80">
        <v>2492</v>
      </c>
      <c r="AG336" s="80">
        <v>5</v>
      </c>
      <c r="AH336" s="80">
        <v>-14400</v>
      </c>
      <c r="AI336" s="80" t="s">
        <v>6500</v>
      </c>
      <c r="AJ336" s="80" t="s">
        <v>6773</v>
      </c>
      <c r="AK336" s="86" t="s">
        <v>7039</v>
      </c>
      <c r="AL336" s="80" t="s">
        <v>7111</v>
      </c>
      <c r="AM336" s="82">
        <v>40037.587372685186</v>
      </c>
      <c r="AN336" s="80" t="s">
        <v>7570</v>
      </c>
      <c r="AO336" s="86" t="s">
        <v>7904</v>
      </c>
      <c r="AP336" s="80" t="s">
        <v>65</v>
      </c>
      <c r="AQ336" s="2"/>
      <c r="AR336" s="3"/>
      <c r="AS336" s="3"/>
      <c r="AT336" s="3"/>
      <c r="AU336" s="3"/>
    </row>
    <row r="337" spans="1:47">
      <c r="A337" s="66" t="s">
        <v>582</v>
      </c>
      <c r="B337" s="67"/>
      <c r="C337" s="67"/>
      <c r="D337" s="68"/>
      <c r="E337" s="70"/>
      <c r="F337" s="104" t="s">
        <v>7476</v>
      </c>
      <c r="G337" s="67"/>
      <c r="H337" s="71"/>
      <c r="I337" s="72"/>
      <c r="J337" s="72"/>
      <c r="K337" s="71" t="s">
        <v>8338</v>
      </c>
      <c r="L337" s="75"/>
      <c r="M337" s="76"/>
      <c r="N337" s="76"/>
      <c r="O337" s="77"/>
      <c r="P337" s="78"/>
      <c r="Q337" s="78"/>
      <c r="R337" s="88"/>
      <c r="S337" s="88"/>
      <c r="T337" s="88"/>
      <c r="U337" s="88"/>
      <c r="V337" s="52"/>
      <c r="W337" s="52"/>
      <c r="X337" s="52"/>
      <c r="Y337" s="52"/>
      <c r="Z337" s="51"/>
      <c r="AA337" s="73"/>
      <c r="AB337" s="73"/>
      <c r="AC337" s="74"/>
      <c r="AD337" s="80">
        <v>641</v>
      </c>
      <c r="AE337" s="80">
        <v>10258</v>
      </c>
      <c r="AF337" s="80">
        <v>3317</v>
      </c>
      <c r="AG337" s="80">
        <v>203</v>
      </c>
      <c r="AH337" s="80">
        <v>-14400</v>
      </c>
      <c r="AI337" s="80" t="s">
        <v>6501</v>
      </c>
      <c r="AJ337" s="80" t="s">
        <v>6731</v>
      </c>
      <c r="AK337" s="86" t="s">
        <v>7040</v>
      </c>
      <c r="AL337" s="80" t="s">
        <v>7111</v>
      </c>
      <c r="AM337" s="82">
        <v>39475.749178240738</v>
      </c>
      <c r="AN337" s="80" t="s">
        <v>7570</v>
      </c>
      <c r="AO337" s="86" t="s">
        <v>7905</v>
      </c>
      <c r="AP337" s="80" t="s">
        <v>65</v>
      </c>
      <c r="AQ337" s="2"/>
      <c r="AR337" s="3"/>
      <c r="AS337" s="3"/>
      <c r="AT337" s="3"/>
      <c r="AU337" s="3"/>
    </row>
    <row r="338" spans="1:47">
      <c r="A338" s="66" t="s">
        <v>402</v>
      </c>
      <c r="B338" s="67"/>
      <c r="C338" s="67"/>
      <c r="D338" s="68"/>
      <c r="E338" s="70"/>
      <c r="F338" s="104" t="s">
        <v>7477</v>
      </c>
      <c r="G338" s="67"/>
      <c r="H338" s="71"/>
      <c r="I338" s="72"/>
      <c r="J338" s="72"/>
      <c r="K338" s="71" t="s">
        <v>8339</v>
      </c>
      <c r="L338" s="75"/>
      <c r="M338" s="76"/>
      <c r="N338" s="76"/>
      <c r="O338" s="77"/>
      <c r="P338" s="78"/>
      <c r="Q338" s="78"/>
      <c r="R338" s="88"/>
      <c r="S338" s="88"/>
      <c r="T338" s="88"/>
      <c r="U338" s="88"/>
      <c r="V338" s="52"/>
      <c r="W338" s="52"/>
      <c r="X338" s="52"/>
      <c r="Y338" s="52"/>
      <c r="Z338" s="51"/>
      <c r="AA338" s="73"/>
      <c r="AB338" s="73"/>
      <c r="AC338" s="74"/>
      <c r="AD338" s="80">
        <v>341</v>
      </c>
      <c r="AE338" s="80">
        <v>358</v>
      </c>
      <c r="AF338" s="80">
        <v>2867</v>
      </c>
      <c r="AG338" s="80">
        <v>231</v>
      </c>
      <c r="AH338" s="80">
        <v>3600</v>
      </c>
      <c r="AI338" s="80" t="s">
        <v>6502</v>
      </c>
      <c r="AJ338" s="80" t="s">
        <v>6774</v>
      </c>
      <c r="AK338" s="86" t="s">
        <v>7041</v>
      </c>
      <c r="AL338" s="80" t="s">
        <v>7137</v>
      </c>
      <c r="AM338" s="82">
        <v>40714.397870370369</v>
      </c>
      <c r="AN338" s="80" t="s">
        <v>7570</v>
      </c>
      <c r="AO338" s="86" t="s">
        <v>7906</v>
      </c>
      <c r="AP338" s="80" t="s">
        <v>66</v>
      </c>
      <c r="AQ338" s="2"/>
      <c r="AR338" s="3"/>
      <c r="AS338" s="3"/>
      <c r="AT338" s="3"/>
      <c r="AU338" s="3"/>
    </row>
    <row r="339" spans="1:47">
      <c r="A339" s="66" t="s">
        <v>485</v>
      </c>
      <c r="B339" s="67"/>
      <c r="C339" s="67"/>
      <c r="D339" s="68"/>
      <c r="E339" s="70"/>
      <c r="F339" s="104" t="s">
        <v>7478</v>
      </c>
      <c r="G339" s="67"/>
      <c r="H339" s="71"/>
      <c r="I339" s="72"/>
      <c r="J339" s="72"/>
      <c r="K339" s="71" t="s">
        <v>8340</v>
      </c>
      <c r="L339" s="75"/>
      <c r="M339" s="76"/>
      <c r="N339" s="76"/>
      <c r="O339" s="77"/>
      <c r="P339" s="78"/>
      <c r="Q339" s="78"/>
      <c r="R339" s="88"/>
      <c r="S339" s="88"/>
      <c r="T339" s="88"/>
      <c r="U339" s="88"/>
      <c r="V339" s="52"/>
      <c r="W339" s="52"/>
      <c r="X339" s="52"/>
      <c r="Y339" s="52"/>
      <c r="Z339" s="51"/>
      <c r="AA339" s="73"/>
      <c r="AB339" s="73"/>
      <c r="AC339" s="74"/>
      <c r="AD339" s="80">
        <v>163</v>
      </c>
      <c r="AE339" s="80">
        <v>40</v>
      </c>
      <c r="AF339" s="80">
        <v>63</v>
      </c>
      <c r="AG339" s="80">
        <v>6</v>
      </c>
      <c r="AH339" s="80"/>
      <c r="AI339" s="80" t="s">
        <v>6503</v>
      </c>
      <c r="AJ339" s="80" t="s">
        <v>6665</v>
      </c>
      <c r="AK339" s="80"/>
      <c r="AL339" s="80"/>
      <c r="AM339" s="82">
        <v>41435.945983796293</v>
      </c>
      <c r="AN339" s="80" t="s">
        <v>7570</v>
      </c>
      <c r="AO339" s="86" t="s">
        <v>7907</v>
      </c>
      <c r="AP339" s="80" t="s">
        <v>66</v>
      </c>
      <c r="AQ339" s="2"/>
      <c r="AR339" s="3"/>
      <c r="AS339" s="3"/>
      <c r="AT339" s="3"/>
      <c r="AU339" s="3"/>
    </row>
    <row r="340" spans="1:47">
      <c r="A340" s="66" t="s">
        <v>403</v>
      </c>
      <c r="B340" s="67"/>
      <c r="C340" s="67"/>
      <c r="D340" s="68"/>
      <c r="E340" s="70"/>
      <c r="F340" s="104" t="s">
        <v>7479</v>
      </c>
      <c r="G340" s="67"/>
      <c r="H340" s="71"/>
      <c r="I340" s="72"/>
      <c r="J340" s="72"/>
      <c r="K340" s="71" t="s">
        <v>8341</v>
      </c>
      <c r="L340" s="75"/>
      <c r="M340" s="76"/>
      <c r="N340" s="76"/>
      <c r="O340" s="77"/>
      <c r="P340" s="78"/>
      <c r="Q340" s="78"/>
      <c r="R340" s="88"/>
      <c r="S340" s="88"/>
      <c r="T340" s="88"/>
      <c r="U340" s="88"/>
      <c r="V340" s="52"/>
      <c r="W340" s="52"/>
      <c r="X340" s="52"/>
      <c r="Y340" s="52"/>
      <c r="Z340" s="51"/>
      <c r="AA340" s="73"/>
      <c r="AB340" s="73"/>
      <c r="AC340" s="74"/>
      <c r="AD340" s="80">
        <v>440</v>
      </c>
      <c r="AE340" s="80">
        <v>228</v>
      </c>
      <c r="AF340" s="80">
        <v>815</v>
      </c>
      <c r="AG340" s="80">
        <v>503</v>
      </c>
      <c r="AH340" s="80">
        <v>-18000</v>
      </c>
      <c r="AI340" s="80" t="s">
        <v>6504</v>
      </c>
      <c r="AJ340" s="80" t="s">
        <v>6621</v>
      </c>
      <c r="AK340" s="80"/>
      <c r="AL340" s="80" t="s">
        <v>7117</v>
      </c>
      <c r="AM340" s="82">
        <v>39515.854363425926</v>
      </c>
      <c r="AN340" s="80" t="s">
        <v>7570</v>
      </c>
      <c r="AO340" s="86" t="s">
        <v>7908</v>
      </c>
      <c r="AP340" s="80" t="s">
        <v>66</v>
      </c>
      <c r="AQ340" s="2"/>
      <c r="AR340" s="3"/>
      <c r="AS340" s="3"/>
      <c r="AT340" s="3"/>
      <c r="AU340" s="3"/>
    </row>
    <row r="341" spans="1:47">
      <c r="A341" s="66" t="s">
        <v>470</v>
      </c>
      <c r="B341" s="67"/>
      <c r="C341" s="67"/>
      <c r="D341" s="68"/>
      <c r="E341" s="70"/>
      <c r="F341" s="104" t="s">
        <v>7480</v>
      </c>
      <c r="G341" s="67"/>
      <c r="H341" s="71"/>
      <c r="I341" s="72"/>
      <c r="J341" s="72"/>
      <c r="K341" s="71" t="s">
        <v>8342</v>
      </c>
      <c r="L341" s="75"/>
      <c r="M341" s="76"/>
      <c r="N341" s="76"/>
      <c r="O341" s="77"/>
      <c r="P341" s="78"/>
      <c r="Q341" s="78"/>
      <c r="R341" s="88"/>
      <c r="S341" s="88"/>
      <c r="T341" s="88"/>
      <c r="U341" s="88"/>
      <c r="V341" s="52"/>
      <c r="W341" s="52"/>
      <c r="X341" s="52"/>
      <c r="Y341" s="52"/>
      <c r="Z341" s="51"/>
      <c r="AA341" s="73"/>
      <c r="AB341" s="73"/>
      <c r="AC341" s="74"/>
      <c r="AD341" s="80">
        <v>388</v>
      </c>
      <c r="AE341" s="80">
        <v>1712</v>
      </c>
      <c r="AF341" s="80">
        <v>2362</v>
      </c>
      <c r="AG341" s="80">
        <v>50</v>
      </c>
      <c r="AH341" s="80">
        <v>-14400</v>
      </c>
      <c r="AI341" s="80" t="s">
        <v>6505</v>
      </c>
      <c r="AJ341" s="80" t="s">
        <v>6775</v>
      </c>
      <c r="AK341" s="80"/>
      <c r="AL341" s="80" t="s">
        <v>7111</v>
      </c>
      <c r="AM341" s="82">
        <v>39672.826469907406</v>
      </c>
      <c r="AN341" s="80" t="s">
        <v>7570</v>
      </c>
      <c r="AO341" s="86" t="s">
        <v>7909</v>
      </c>
      <c r="AP341" s="80" t="s">
        <v>66</v>
      </c>
      <c r="AQ341" s="2"/>
      <c r="AR341" s="3"/>
      <c r="AS341" s="3"/>
      <c r="AT341" s="3"/>
      <c r="AU341" s="3"/>
    </row>
    <row r="342" spans="1:47">
      <c r="A342" s="66" t="s">
        <v>404</v>
      </c>
      <c r="B342" s="67"/>
      <c r="C342" s="67"/>
      <c r="D342" s="68"/>
      <c r="E342" s="70"/>
      <c r="F342" s="104" t="s">
        <v>7481</v>
      </c>
      <c r="G342" s="67"/>
      <c r="H342" s="71"/>
      <c r="I342" s="72"/>
      <c r="J342" s="72"/>
      <c r="K342" s="71" t="s">
        <v>8343</v>
      </c>
      <c r="L342" s="75"/>
      <c r="M342" s="76"/>
      <c r="N342" s="76"/>
      <c r="O342" s="77"/>
      <c r="P342" s="78"/>
      <c r="Q342" s="78"/>
      <c r="R342" s="88"/>
      <c r="S342" s="88"/>
      <c r="T342" s="88"/>
      <c r="U342" s="88"/>
      <c r="V342" s="52"/>
      <c r="W342" s="52"/>
      <c r="X342" s="52"/>
      <c r="Y342" s="52"/>
      <c r="Z342" s="51"/>
      <c r="AA342" s="73"/>
      <c r="AB342" s="73"/>
      <c r="AC342" s="74"/>
      <c r="AD342" s="80">
        <v>828</v>
      </c>
      <c r="AE342" s="80">
        <v>2927</v>
      </c>
      <c r="AF342" s="80">
        <v>2751</v>
      </c>
      <c r="AG342" s="80">
        <v>21</v>
      </c>
      <c r="AH342" s="80">
        <v>-14400</v>
      </c>
      <c r="AI342" s="80" t="s">
        <v>6506</v>
      </c>
      <c r="AJ342" s="80" t="s">
        <v>6776</v>
      </c>
      <c r="AK342" s="86" t="s">
        <v>7042</v>
      </c>
      <c r="AL342" s="80" t="s">
        <v>7111</v>
      </c>
      <c r="AM342" s="82">
        <v>39878.824594907404</v>
      </c>
      <c r="AN342" s="80" t="s">
        <v>7570</v>
      </c>
      <c r="AO342" s="86" t="s">
        <v>7910</v>
      </c>
      <c r="AP342" s="80" t="s">
        <v>66</v>
      </c>
      <c r="AQ342" s="2"/>
      <c r="AR342" s="3"/>
      <c r="AS342" s="3"/>
      <c r="AT342" s="3"/>
      <c r="AU342" s="3"/>
    </row>
    <row r="343" spans="1:47">
      <c r="A343" s="66" t="s">
        <v>405</v>
      </c>
      <c r="B343" s="67"/>
      <c r="C343" s="67"/>
      <c r="D343" s="68"/>
      <c r="E343" s="70"/>
      <c r="F343" s="104" t="s">
        <v>7482</v>
      </c>
      <c r="G343" s="67"/>
      <c r="H343" s="71"/>
      <c r="I343" s="72"/>
      <c r="J343" s="72"/>
      <c r="K343" s="71" t="s">
        <v>8344</v>
      </c>
      <c r="L343" s="75"/>
      <c r="M343" s="76"/>
      <c r="N343" s="76"/>
      <c r="O343" s="77"/>
      <c r="P343" s="78"/>
      <c r="Q343" s="78"/>
      <c r="R343" s="88"/>
      <c r="S343" s="88"/>
      <c r="T343" s="88"/>
      <c r="U343" s="88"/>
      <c r="V343" s="52"/>
      <c r="W343" s="52"/>
      <c r="X343" s="52"/>
      <c r="Y343" s="52"/>
      <c r="Z343" s="51"/>
      <c r="AA343" s="73"/>
      <c r="AB343" s="73"/>
      <c r="AC343" s="74"/>
      <c r="AD343" s="80">
        <v>1832</v>
      </c>
      <c r="AE343" s="80">
        <v>449</v>
      </c>
      <c r="AF343" s="80">
        <v>1085</v>
      </c>
      <c r="AG343" s="80">
        <v>369</v>
      </c>
      <c r="AH343" s="80"/>
      <c r="AI343" s="80" t="s">
        <v>6507</v>
      </c>
      <c r="AJ343" s="80" t="s">
        <v>6777</v>
      </c>
      <c r="AK343" s="86" t="s">
        <v>7043</v>
      </c>
      <c r="AL343" s="80"/>
      <c r="AM343" s="82">
        <v>40852.203553240739</v>
      </c>
      <c r="AN343" s="80" t="s">
        <v>7570</v>
      </c>
      <c r="AO343" s="86" t="s">
        <v>7911</v>
      </c>
      <c r="AP343" s="80" t="s">
        <v>66</v>
      </c>
      <c r="AQ343" s="2"/>
      <c r="AR343" s="3"/>
      <c r="AS343" s="3"/>
      <c r="AT343" s="3"/>
      <c r="AU343" s="3"/>
    </row>
    <row r="344" spans="1:47">
      <c r="A344" s="66" t="s">
        <v>406</v>
      </c>
      <c r="B344" s="67"/>
      <c r="C344" s="67"/>
      <c r="D344" s="68"/>
      <c r="E344" s="70"/>
      <c r="F344" s="104" t="s">
        <v>7483</v>
      </c>
      <c r="G344" s="67"/>
      <c r="H344" s="71"/>
      <c r="I344" s="72"/>
      <c r="J344" s="72"/>
      <c r="K344" s="71" t="s">
        <v>8345</v>
      </c>
      <c r="L344" s="75"/>
      <c r="M344" s="76"/>
      <c r="N344" s="76"/>
      <c r="O344" s="77"/>
      <c r="P344" s="78"/>
      <c r="Q344" s="78"/>
      <c r="R344" s="88"/>
      <c r="S344" s="88"/>
      <c r="T344" s="88"/>
      <c r="U344" s="88"/>
      <c r="V344" s="52"/>
      <c r="W344" s="52"/>
      <c r="X344" s="52"/>
      <c r="Y344" s="52"/>
      <c r="Z344" s="51"/>
      <c r="AA344" s="73"/>
      <c r="AB344" s="73"/>
      <c r="AC344" s="74"/>
      <c r="AD344" s="80">
        <v>291</v>
      </c>
      <c r="AE344" s="80">
        <v>147</v>
      </c>
      <c r="AF344" s="80">
        <v>424</v>
      </c>
      <c r="AG344" s="80">
        <v>25</v>
      </c>
      <c r="AH344" s="80">
        <v>-18000</v>
      </c>
      <c r="AI344" s="80" t="s">
        <v>6508</v>
      </c>
      <c r="AJ344" s="80"/>
      <c r="AK344" s="80"/>
      <c r="AL344" s="80" t="s">
        <v>7117</v>
      </c>
      <c r="AM344" s="82">
        <v>39980.563599537039</v>
      </c>
      <c r="AN344" s="80" t="s">
        <v>7570</v>
      </c>
      <c r="AO344" s="86" t="s">
        <v>7912</v>
      </c>
      <c r="AP344" s="80" t="s">
        <v>66</v>
      </c>
      <c r="AQ344" s="2"/>
      <c r="AR344" s="3"/>
      <c r="AS344" s="3"/>
      <c r="AT344" s="3"/>
      <c r="AU344" s="3"/>
    </row>
    <row r="345" spans="1:47">
      <c r="A345" s="66" t="s">
        <v>583</v>
      </c>
      <c r="B345" s="67"/>
      <c r="C345" s="67"/>
      <c r="D345" s="68"/>
      <c r="E345" s="70"/>
      <c r="F345" s="104" t="s">
        <v>7484</v>
      </c>
      <c r="G345" s="67"/>
      <c r="H345" s="71"/>
      <c r="I345" s="72"/>
      <c r="J345" s="72"/>
      <c r="K345" s="71" t="s">
        <v>8346</v>
      </c>
      <c r="L345" s="75"/>
      <c r="M345" s="76"/>
      <c r="N345" s="76"/>
      <c r="O345" s="77"/>
      <c r="P345" s="78"/>
      <c r="Q345" s="78"/>
      <c r="R345" s="88"/>
      <c r="S345" s="88"/>
      <c r="T345" s="88"/>
      <c r="U345" s="88"/>
      <c r="V345" s="52"/>
      <c r="W345" s="52"/>
      <c r="X345" s="52"/>
      <c r="Y345" s="52"/>
      <c r="Z345" s="51"/>
      <c r="AA345" s="73"/>
      <c r="AB345" s="73"/>
      <c r="AC345" s="74"/>
      <c r="AD345" s="80">
        <v>4</v>
      </c>
      <c r="AE345" s="80">
        <v>12</v>
      </c>
      <c r="AF345" s="80">
        <v>0</v>
      </c>
      <c r="AG345" s="80">
        <v>0</v>
      </c>
      <c r="AH345" s="80"/>
      <c r="AI345" s="80" t="s">
        <v>6509</v>
      </c>
      <c r="AJ345" s="80"/>
      <c r="AK345" s="80"/>
      <c r="AL345" s="80"/>
      <c r="AM345" s="82">
        <v>41099.549085648148</v>
      </c>
      <c r="AN345" s="80" t="s">
        <v>7570</v>
      </c>
      <c r="AO345" s="86" t="s">
        <v>7913</v>
      </c>
      <c r="AP345" s="80" t="s">
        <v>65</v>
      </c>
      <c r="AQ345" s="2"/>
      <c r="AR345" s="3"/>
      <c r="AS345" s="3"/>
      <c r="AT345" s="3"/>
      <c r="AU345" s="3"/>
    </row>
    <row r="346" spans="1:47">
      <c r="A346" s="66" t="s">
        <v>584</v>
      </c>
      <c r="B346" s="67"/>
      <c r="C346" s="67"/>
      <c r="D346" s="68"/>
      <c r="E346" s="70"/>
      <c r="F346" s="104" t="s">
        <v>7485</v>
      </c>
      <c r="G346" s="67"/>
      <c r="H346" s="71"/>
      <c r="I346" s="72"/>
      <c r="J346" s="72"/>
      <c r="K346" s="71" t="s">
        <v>8347</v>
      </c>
      <c r="L346" s="75"/>
      <c r="M346" s="76"/>
      <c r="N346" s="76"/>
      <c r="O346" s="77"/>
      <c r="P346" s="78"/>
      <c r="Q346" s="78"/>
      <c r="R346" s="88"/>
      <c r="S346" s="88"/>
      <c r="T346" s="88"/>
      <c r="U346" s="88"/>
      <c r="V346" s="52"/>
      <c r="W346" s="52"/>
      <c r="X346" s="52"/>
      <c r="Y346" s="52"/>
      <c r="Z346" s="51"/>
      <c r="AA346" s="73"/>
      <c r="AB346" s="73"/>
      <c r="AC346" s="74"/>
      <c r="AD346" s="80">
        <v>264</v>
      </c>
      <c r="AE346" s="80">
        <v>184</v>
      </c>
      <c r="AF346" s="80">
        <v>708</v>
      </c>
      <c r="AG346" s="80">
        <v>80</v>
      </c>
      <c r="AH346" s="80"/>
      <c r="AI346" s="80" t="s">
        <v>6510</v>
      </c>
      <c r="AJ346" s="80" t="s">
        <v>6778</v>
      </c>
      <c r="AK346" s="80"/>
      <c r="AL346" s="80"/>
      <c r="AM346" s="82">
        <v>41297.6562962963</v>
      </c>
      <c r="AN346" s="80" t="s">
        <v>7570</v>
      </c>
      <c r="AO346" s="86" t="s">
        <v>7914</v>
      </c>
      <c r="AP346" s="80" t="s">
        <v>65</v>
      </c>
      <c r="AQ346" s="2"/>
      <c r="AR346" s="3"/>
      <c r="AS346" s="3"/>
      <c r="AT346" s="3"/>
      <c r="AU346" s="3"/>
    </row>
    <row r="347" spans="1:47">
      <c r="A347" s="66" t="s">
        <v>585</v>
      </c>
      <c r="B347" s="67"/>
      <c r="C347" s="67"/>
      <c r="D347" s="68"/>
      <c r="E347" s="70"/>
      <c r="F347" s="104" t="s">
        <v>7486</v>
      </c>
      <c r="G347" s="67"/>
      <c r="H347" s="71"/>
      <c r="I347" s="72"/>
      <c r="J347" s="72"/>
      <c r="K347" s="71" t="s">
        <v>8348</v>
      </c>
      <c r="L347" s="75"/>
      <c r="M347" s="76"/>
      <c r="N347" s="76"/>
      <c r="O347" s="77"/>
      <c r="P347" s="78"/>
      <c r="Q347" s="78"/>
      <c r="R347" s="88"/>
      <c r="S347" s="88"/>
      <c r="T347" s="88"/>
      <c r="U347" s="88"/>
      <c r="V347" s="52"/>
      <c r="W347" s="52"/>
      <c r="X347" s="52"/>
      <c r="Y347" s="52"/>
      <c r="Z347" s="51"/>
      <c r="AA347" s="73"/>
      <c r="AB347" s="73"/>
      <c r="AC347" s="74"/>
      <c r="AD347" s="80">
        <v>562</v>
      </c>
      <c r="AE347" s="80">
        <v>217</v>
      </c>
      <c r="AF347" s="80">
        <v>1891</v>
      </c>
      <c r="AG347" s="80">
        <v>34</v>
      </c>
      <c r="AH347" s="80">
        <v>46800</v>
      </c>
      <c r="AI347" s="80" t="s">
        <v>6511</v>
      </c>
      <c r="AJ347" s="80" t="s">
        <v>6779</v>
      </c>
      <c r="AK347" s="86" t="s">
        <v>7044</v>
      </c>
      <c r="AL347" s="80" t="s">
        <v>6638</v>
      </c>
      <c r="AM347" s="82">
        <v>39992.209340277775</v>
      </c>
      <c r="AN347" s="80" t="s">
        <v>7570</v>
      </c>
      <c r="AO347" s="86" t="s">
        <v>7915</v>
      </c>
      <c r="AP347" s="80" t="s">
        <v>65</v>
      </c>
      <c r="AQ347" s="2"/>
      <c r="AR347" s="3"/>
      <c r="AS347" s="3"/>
      <c r="AT347" s="3"/>
      <c r="AU347" s="3"/>
    </row>
    <row r="348" spans="1:47">
      <c r="A348" s="66" t="s">
        <v>410</v>
      </c>
      <c r="B348" s="67"/>
      <c r="C348" s="67"/>
      <c r="D348" s="68"/>
      <c r="E348" s="70"/>
      <c r="F348" s="104" t="s">
        <v>7487</v>
      </c>
      <c r="G348" s="67"/>
      <c r="H348" s="71"/>
      <c r="I348" s="72"/>
      <c r="J348" s="72"/>
      <c r="K348" s="71" t="s">
        <v>8349</v>
      </c>
      <c r="L348" s="75"/>
      <c r="M348" s="76"/>
      <c r="N348" s="76"/>
      <c r="O348" s="77"/>
      <c r="P348" s="78"/>
      <c r="Q348" s="78"/>
      <c r="R348" s="88"/>
      <c r="S348" s="88"/>
      <c r="T348" s="88"/>
      <c r="U348" s="88"/>
      <c r="V348" s="52"/>
      <c r="W348" s="52"/>
      <c r="X348" s="52"/>
      <c r="Y348" s="52"/>
      <c r="Z348" s="51"/>
      <c r="AA348" s="73"/>
      <c r="AB348" s="73"/>
      <c r="AC348" s="74"/>
      <c r="AD348" s="80">
        <v>760</v>
      </c>
      <c r="AE348" s="80">
        <v>236</v>
      </c>
      <c r="AF348" s="80">
        <v>733</v>
      </c>
      <c r="AG348" s="80">
        <v>16</v>
      </c>
      <c r="AH348" s="80">
        <v>36000</v>
      </c>
      <c r="AI348" s="80" t="s">
        <v>6512</v>
      </c>
      <c r="AJ348" s="80" t="s">
        <v>6780</v>
      </c>
      <c r="AK348" s="86" t="s">
        <v>7045</v>
      </c>
      <c r="AL348" s="80" t="s">
        <v>7138</v>
      </c>
      <c r="AM348" s="82">
        <v>40281.359976851854</v>
      </c>
      <c r="AN348" s="80" t="s">
        <v>7570</v>
      </c>
      <c r="AO348" s="86" t="s">
        <v>7916</v>
      </c>
      <c r="AP348" s="80" t="s">
        <v>66</v>
      </c>
      <c r="AQ348" s="2"/>
      <c r="AR348" s="3"/>
      <c r="AS348" s="3"/>
      <c r="AT348" s="3"/>
      <c r="AU348" s="3"/>
    </row>
    <row r="349" spans="1:47">
      <c r="A349" s="66" t="s">
        <v>411</v>
      </c>
      <c r="B349" s="67"/>
      <c r="C349" s="67"/>
      <c r="D349" s="68"/>
      <c r="E349" s="70"/>
      <c r="F349" s="104" t="s">
        <v>7488</v>
      </c>
      <c r="G349" s="67"/>
      <c r="H349" s="71"/>
      <c r="I349" s="72"/>
      <c r="J349" s="72"/>
      <c r="K349" s="71" t="s">
        <v>8350</v>
      </c>
      <c r="L349" s="75"/>
      <c r="M349" s="76"/>
      <c r="N349" s="76"/>
      <c r="O349" s="77"/>
      <c r="P349" s="78"/>
      <c r="Q349" s="78"/>
      <c r="R349" s="88"/>
      <c r="S349" s="88"/>
      <c r="T349" s="88"/>
      <c r="U349" s="88"/>
      <c r="V349" s="52"/>
      <c r="W349" s="52"/>
      <c r="X349" s="52"/>
      <c r="Y349" s="52"/>
      <c r="Z349" s="51"/>
      <c r="AA349" s="73"/>
      <c r="AB349" s="73"/>
      <c r="AC349" s="74"/>
      <c r="AD349" s="80">
        <v>269</v>
      </c>
      <c r="AE349" s="80">
        <v>340</v>
      </c>
      <c r="AF349" s="80">
        <v>8508</v>
      </c>
      <c r="AG349" s="80">
        <v>1728</v>
      </c>
      <c r="AH349" s="80">
        <v>-28800</v>
      </c>
      <c r="AI349" s="80" t="s">
        <v>6513</v>
      </c>
      <c r="AJ349" s="80" t="s">
        <v>6781</v>
      </c>
      <c r="AK349" s="86" t="s">
        <v>7046</v>
      </c>
      <c r="AL349" s="80" t="s">
        <v>6761</v>
      </c>
      <c r="AM349" s="82">
        <v>40103.448310185187</v>
      </c>
      <c r="AN349" s="80" t="s">
        <v>7570</v>
      </c>
      <c r="AO349" s="86" t="s">
        <v>7917</v>
      </c>
      <c r="AP349" s="80" t="s">
        <v>66</v>
      </c>
      <c r="AQ349" s="2"/>
      <c r="AR349" s="3"/>
      <c r="AS349" s="3"/>
      <c r="AT349" s="3"/>
      <c r="AU349" s="3"/>
    </row>
    <row r="350" spans="1:47">
      <c r="A350" s="66" t="s">
        <v>586</v>
      </c>
      <c r="B350" s="67"/>
      <c r="C350" s="67"/>
      <c r="D350" s="68"/>
      <c r="E350" s="70"/>
      <c r="F350" s="104" t="s">
        <v>7489</v>
      </c>
      <c r="G350" s="67"/>
      <c r="H350" s="71"/>
      <c r="I350" s="72"/>
      <c r="J350" s="72"/>
      <c r="K350" s="71" t="s">
        <v>8351</v>
      </c>
      <c r="L350" s="75"/>
      <c r="M350" s="76"/>
      <c r="N350" s="76"/>
      <c r="O350" s="77"/>
      <c r="P350" s="78"/>
      <c r="Q350" s="78"/>
      <c r="R350" s="88"/>
      <c r="S350" s="88"/>
      <c r="T350" s="88"/>
      <c r="U350" s="88"/>
      <c r="V350" s="52"/>
      <c r="W350" s="52"/>
      <c r="X350" s="52"/>
      <c r="Y350" s="52"/>
      <c r="Z350" s="51"/>
      <c r="AA350" s="73"/>
      <c r="AB350" s="73"/>
      <c r="AC350" s="74"/>
      <c r="AD350" s="80">
        <v>1210</v>
      </c>
      <c r="AE350" s="80">
        <v>7900</v>
      </c>
      <c r="AF350" s="80">
        <v>3222</v>
      </c>
      <c r="AG350" s="80">
        <v>0</v>
      </c>
      <c r="AH350" s="80">
        <v>-14400</v>
      </c>
      <c r="AI350" s="80" t="s">
        <v>6514</v>
      </c>
      <c r="AJ350" s="80" t="s">
        <v>6656</v>
      </c>
      <c r="AK350" s="86" t="s">
        <v>7047</v>
      </c>
      <c r="AL350" s="80" t="s">
        <v>7111</v>
      </c>
      <c r="AM350" s="82">
        <v>40080.841064814813</v>
      </c>
      <c r="AN350" s="80" t="s">
        <v>7570</v>
      </c>
      <c r="AO350" s="86" t="s">
        <v>7918</v>
      </c>
      <c r="AP350" s="80" t="s">
        <v>65</v>
      </c>
      <c r="AQ350" s="2"/>
      <c r="AR350" s="3"/>
      <c r="AS350" s="3"/>
      <c r="AT350" s="3"/>
      <c r="AU350" s="3"/>
    </row>
    <row r="351" spans="1:47">
      <c r="A351" s="66" t="s">
        <v>415</v>
      </c>
      <c r="B351" s="67"/>
      <c r="C351" s="67"/>
      <c r="D351" s="68"/>
      <c r="E351" s="70"/>
      <c r="F351" s="104" t="s">
        <v>7490</v>
      </c>
      <c r="G351" s="67"/>
      <c r="H351" s="71"/>
      <c r="I351" s="72"/>
      <c r="J351" s="72"/>
      <c r="K351" s="71" t="s">
        <v>8352</v>
      </c>
      <c r="L351" s="75"/>
      <c r="M351" s="76"/>
      <c r="N351" s="76"/>
      <c r="O351" s="77"/>
      <c r="P351" s="78"/>
      <c r="Q351" s="78"/>
      <c r="R351" s="88"/>
      <c r="S351" s="88"/>
      <c r="T351" s="88"/>
      <c r="U351" s="88"/>
      <c r="V351" s="52"/>
      <c r="W351" s="52"/>
      <c r="X351" s="52"/>
      <c r="Y351" s="52"/>
      <c r="Z351" s="51"/>
      <c r="AA351" s="73"/>
      <c r="AB351" s="73"/>
      <c r="AC351" s="74"/>
      <c r="AD351" s="80">
        <v>923</v>
      </c>
      <c r="AE351" s="80">
        <v>659</v>
      </c>
      <c r="AF351" s="80">
        <v>4635</v>
      </c>
      <c r="AG351" s="80">
        <v>2</v>
      </c>
      <c r="AH351" s="80"/>
      <c r="AI351" s="80" t="s">
        <v>6515</v>
      </c>
      <c r="AJ351" s="80" t="s">
        <v>6782</v>
      </c>
      <c r="AK351" s="86" t="s">
        <v>7048</v>
      </c>
      <c r="AL351" s="80"/>
      <c r="AM351" s="82">
        <v>39844.874664351853</v>
      </c>
      <c r="AN351" s="80" t="s">
        <v>7570</v>
      </c>
      <c r="AO351" s="86" t="s">
        <v>7919</v>
      </c>
      <c r="AP351" s="80" t="s">
        <v>66</v>
      </c>
      <c r="AQ351" s="2"/>
      <c r="AR351" s="3"/>
      <c r="AS351" s="3"/>
      <c r="AT351" s="3"/>
      <c r="AU351" s="3"/>
    </row>
    <row r="352" spans="1:47">
      <c r="A352" s="66" t="s">
        <v>417</v>
      </c>
      <c r="B352" s="67"/>
      <c r="C352" s="67"/>
      <c r="D352" s="68"/>
      <c r="E352" s="70"/>
      <c r="F352" s="104" t="s">
        <v>7491</v>
      </c>
      <c r="G352" s="67"/>
      <c r="H352" s="71"/>
      <c r="I352" s="72"/>
      <c r="J352" s="72"/>
      <c r="K352" s="71" t="s">
        <v>8353</v>
      </c>
      <c r="L352" s="75"/>
      <c r="M352" s="76"/>
      <c r="N352" s="76"/>
      <c r="O352" s="77"/>
      <c r="P352" s="78"/>
      <c r="Q352" s="78"/>
      <c r="R352" s="88"/>
      <c r="S352" s="88"/>
      <c r="T352" s="88"/>
      <c r="U352" s="88"/>
      <c r="V352" s="52"/>
      <c r="W352" s="52"/>
      <c r="X352" s="52"/>
      <c r="Y352" s="52"/>
      <c r="Z352" s="51"/>
      <c r="AA352" s="73"/>
      <c r="AB352" s="73"/>
      <c r="AC352" s="74"/>
      <c r="AD352" s="80">
        <v>441</v>
      </c>
      <c r="AE352" s="80">
        <v>65</v>
      </c>
      <c r="AF352" s="80">
        <v>66</v>
      </c>
      <c r="AG352" s="80">
        <v>127</v>
      </c>
      <c r="AH352" s="80">
        <v>-14400</v>
      </c>
      <c r="AI352" s="80" t="s">
        <v>6516</v>
      </c>
      <c r="AJ352" s="80"/>
      <c r="AK352" s="80"/>
      <c r="AL352" s="80" t="s">
        <v>7111</v>
      </c>
      <c r="AM352" s="82">
        <v>41336.836180555554</v>
      </c>
      <c r="AN352" s="80" t="s">
        <v>7570</v>
      </c>
      <c r="AO352" s="86" t="s">
        <v>7920</v>
      </c>
      <c r="AP352" s="80" t="s">
        <v>66</v>
      </c>
      <c r="AQ352" s="2"/>
      <c r="AR352" s="3"/>
      <c r="AS352" s="3"/>
      <c r="AT352" s="3"/>
      <c r="AU352" s="3"/>
    </row>
    <row r="353" spans="1:47">
      <c r="A353" s="66" t="s">
        <v>418</v>
      </c>
      <c r="B353" s="67"/>
      <c r="C353" s="67"/>
      <c r="D353" s="68"/>
      <c r="E353" s="70"/>
      <c r="F353" s="104" t="s">
        <v>7492</v>
      </c>
      <c r="G353" s="67"/>
      <c r="H353" s="71"/>
      <c r="I353" s="72"/>
      <c r="J353" s="72"/>
      <c r="K353" s="71" t="s">
        <v>8354</v>
      </c>
      <c r="L353" s="75"/>
      <c r="M353" s="76"/>
      <c r="N353" s="76"/>
      <c r="O353" s="77"/>
      <c r="P353" s="78"/>
      <c r="Q353" s="78"/>
      <c r="R353" s="88"/>
      <c r="S353" s="88"/>
      <c r="T353" s="88"/>
      <c r="U353" s="88"/>
      <c r="V353" s="52"/>
      <c r="W353" s="52"/>
      <c r="X353" s="52"/>
      <c r="Y353" s="52"/>
      <c r="Z353" s="51"/>
      <c r="AA353" s="73"/>
      <c r="AB353" s="73"/>
      <c r="AC353" s="74"/>
      <c r="AD353" s="80">
        <v>156</v>
      </c>
      <c r="AE353" s="80">
        <v>25</v>
      </c>
      <c r="AF353" s="80">
        <v>27</v>
      </c>
      <c r="AG353" s="80">
        <v>11</v>
      </c>
      <c r="AH353" s="80"/>
      <c r="AI353" s="80" t="s">
        <v>6517</v>
      </c>
      <c r="AJ353" s="80" t="s">
        <v>6783</v>
      </c>
      <c r="AK353" s="86" t="s">
        <v>7049</v>
      </c>
      <c r="AL353" s="80"/>
      <c r="AM353" s="82">
        <v>41390.865671296298</v>
      </c>
      <c r="AN353" s="80" t="s">
        <v>7570</v>
      </c>
      <c r="AO353" s="86" t="s">
        <v>7921</v>
      </c>
      <c r="AP353" s="80" t="s">
        <v>66</v>
      </c>
      <c r="AQ353" s="2"/>
      <c r="AR353" s="3"/>
      <c r="AS353" s="3"/>
      <c r="AT353" s="3"/>
      <c r="AU353" s="3"/>
    </row>
    <row r="354" spans="1:47">
      <c r="A354" s="66" t="s">
        <v>419</v>
      </c>
      <c r="B354" s="67"/>
      <c r="C354" s="67"/>
      <c r="D354" s="68"/>
      <c r="E354" s="70"/>
      <c r="F354" s="104" t="s">
        <v>7493</v>
      </c>
      <c r="G354" s="67"/>
      <c r="H354" s="71"/>
      <c r="I354" s="72"/>
      <c r="J354" s="72"/>
      <c r="K354" s="71" t="s">
        <v>8355</v>
      </c>
      <c r="L354" s="75"/>
      <c r="M354" s="76"/>
      <c r="N354" s="76"/>
      <c r="O354" s="77"/>
      <c r="P354" s="78"/>
      <c r="Q354" s="78"/>
      <c r="R354" s="88"/>
      <c r="S354" s="88"/>
      <c r="T354" s="88"/>
      <c r="U354" s="88"/>
      <c r="V354" s="52"/>
      <c r="W354" s="52"/>
      <c r="X354" s="52"/>
      <c r="Y354" s="52"/>
      <c r="Z354" s="51"/>
      <c r="AA354" s="73"/>
      <c r="AB354" s="73"/>
      <c r="AC354" s="74"/>
      <c r="AD354" s="80">
        <v>283</v>
      </c>
      <c r="AE354" s="80">
        <v>706</v>
      </c>
      <c r="AF354" s="80">
        <v>727</v>
      </c>
      <c r="AG354" s="80">
        <v>6</v>
      </c>
      <c r="AH354" s="80">
        <v>-25200</v>
      </c>
      <c r="AI354" s="80" t="s">
        <v>6518</v>
      </c>
      <c r="AJ354" s="80" t="s">
        <v>6784</v>
      </c>
      <c r="AK354" s="86" t="s">
        <v>7050</v>
      </c>
      <c r="AL354" s="80" t="s">
        <v>7114</v>
      </c>
      <c r="AM354" s="82">
        <v>39924.789224537039</v>
      </c>
      <c r="AN354" s="80" t="s">
        <v>7570</v>
      </c>
      <c r="AO354" s="86" t="s">
        <v>7922</v>
      </c>
      <c r="AP354" s="80" t="s">
        <v>66</v>
      </c>
      <c r="AQ354" s="2"/>
      <c r="AR354" s="3"/>
      <c r="AS354" s="3"/>
      <c r="AT354" s="3"/>
      <c r="AU354" s="3"/>
    </row>
    <row r="355" spans="1:47">
      <c r="A355" s="66" t="s">
        <v>420</v>
      </c>
      <c r="B355" s="67"/>
      <c r="C355" s="67"/>
      <c r="D355" s="68"/>
      <c r="E355" s="70"/>
      <c r="F355" s="104" t="s">
        <v>7494</v>
      </c>
      <c r="G355" s="67"/>
      <c r="H355" s="71"/>
      <c r="I355" s="72"/>
      <c r="J355" s="72"/>
      <c r="K355" s="71" t="s">
        <v>8356</v>
      </c>
      <c r="L355" s="75"/>
      <c r="M355" s="76"/>
      <c r="N355" s="76"/>
      <c r="O355" s="77"/>
      <c r="P355" s="78"/>
      <c r="Q355" s="78"/>
      <c r="R355" s="88"/>
      <c r="S355" s="88"/>
      <c r="T355" s="88"/>
      <c r="U355" s="88"/>
      <c r="V355" s="52"/>
      <c r="W355" s="52"/>
      <c r="X355" s="52"/>
      <c r="Y355" s="52"/>
      <c r="Z355" s="51"/>
      <c r="AA355" s="73"/>
      <c r="AB355" s="73"/>
      <c r="AC355" s="74"/>
      <c r="AD355" s="80">
        <v>50</v>
      </c>
      <c r="AE355" s="80">
        <v>58</v>
      </c>
      <c r="AF355" s="80">
        <v>116</v>
      </c>
      <c r="AG355" s="80">
        <v>0</v>
      </c>
      <c r="AH355" s="80">
        <v>-14400</v>
      </c>
      <c r="AI355" s="80" t="s">
        <v>6519</v>
      </c>
      <c r="AJ355" s="80" t="s">
        <v>6607</v>
      </c>
      <c r="AK355" s="86" t="s">
        <v>7051</v>
      </c>
      <c r="AL355" s="80" t="s">
        <v>7111</v>
      </c>
      <c r="AM355" s="82">
        <v>40764.633194444446</v>
      </c>
      <c r="AN355" s="80" t="s">
        <v>7570</v>
      </c>
      <c r="AO355" s="86" t="s">
        <v>7923</v>
      </c>
      <c r="AP355" s="80" t="s">
        <v>66</v>
      </c>
      <c r="AQ355" s="2"/>
      <c r="AR355" s="3"/>
      <c r="AS355" s="3"/>
      <c r="AT355" s="3"/>
      <c r="AU355" s="3"/>
    </row>
    <row r="356" spans="1:47">
      <c r="A356" s="66" t="s">
        <v>587</v>
      </c>
      <c r="B356" s="67"/>
      <c r="C356" s="67"/>
      <c r="D356" s="68"/>
      <c r="E356" s="70"/>
      <c r="F356" s="104" t="s">
        <v>7495</v>
      </c>
      <c r="G356" s="67"/>
      <c r="H356" s="71"/>
      <c r="I356" s="72"/>
      <c r="J356" s="72"/>
      <c r="K356" s="71" t="s">
        <v>8357</v>
      </c>
      <c r="L356" s="75"/>
      <c r="M356" s="76"/>
      <c r="N356" s="76"/>
      <c r="O356" s="77"/>
      <c r="P356" s="78"/>
      <c r="Q356" s="78"/>
      <c r="R356" s="88"/>
      <c r="S356" s="88"/>
      <c r="T356" s="88"/>
      <c r="U356" s="88"/>
      <c r="V356" s="52"/>
      <c r="W356" s="52"/>
      <c r="X356" s="52"/>
      <c r="Y356" s="52"/>
      <c r="Z356" s="51"/>
      <c r="AA356" s="73"/>
      <c r="AB356" s="73"/>
      <c r="AC356" s="74"/>
      <c r="AD356" s="80">
        <v>251</v>
      </c>
      <c r="AE356" s="80">
        <v>248</v>
      </c>
      <c r="AF356" s="80">
        <v>398</v>
      </c>
      <c r="AG356" s="80">
        <v>6</v>
      </c>
      <c r="AH356" s="80">
        <v>7200</v>
      </c>
      <c r="AI356" s="80" t="s">
        <v>6520</v>
      </c>
      <c r="AJ356" s="80" t="s">
        <v>6785</v>
      </c>
      <c r="AK356" s="86" t="s">
        <v>7052</v>
      </c>
      <c r="AL356" s="80" t="s">
        <v>6729</v>
      </c>
      <c r="AM356" s="82">
        <v>40590.346712962964</v>
      </c>
      <c r="AN356" s="80" t="s">
        <v>7570</v>
      </c>
      <c r="AO356" s="86" t="s">
        <v>7924</v>
      </c>
      <c r="AP356" s="80" t="s">
        <v>65</v>
      </c>
      <c r="AQ356" s="2"/>
      <c r="AR356" s="3"/>
      <c r="AS356" s="3"/>
      <c r="AT356" s="3"/>
      <c r="AU356" s="3"/>
    </row>
    <row r="357" spans="1:47">
      <c r="A357" s="66" t="s">
        <v>421</v>
      </c>
      <c r="B357" s="67"/>
      <c r="C357" s="67"/>
      <c r="D357" s="68"/>
      <c r="E357" s="70"/>
      <c r="F357" s="104" t="s">
        <v>7496</v>
      </c>
      <c r="G357" s="67"/>
      <c r="H357" s="71"/>
      <c r="I357" s="72"/>
      <c r="J357" s="72"/>
      <c r="K357" s="71" t="s">
        <v>8358</v>
      </c>
      <c r="L357" s="75"/>
      <c r="M357" s="76"/>
      <c r="N357" s="76"/>
      <c r="O357" s="77"/>
      <c r="P357" s="78"/>
      <c r="Q357" s="78"/>
      <c r="R357" s="88"/>
      <c r="S357" s="88"/>
      <c r="T357" s="88"/>
      <c r="U357" s="88"/>
      <c r="V357" s="52"/>
      <c r="W357" s="52"/>
      <c r="X357" s="52"/>
      <c r="Y357" s="52"/>
      <c r="Z357" s="51"/>
      <c r="AA357" s="73"/>
      <c r="AB357" s="73"/>
      <c r="AC357" s="74"/>
      <c r="AD357" s="80">
        <v>601</v>
      </c>
      <c r="AE357" s="80">
        <v>295</v>
      </c>
      <c r="AF357" s="80">
        <v>3732</v>
      </c>
      <c r="AG357" s="80">
        <v>130</v>
      </c>
      <c r="AH357" s="80">
        <v>-14400</v>
      </c>
      <c r="AI357" s="80" t="s">
        <v>6521</v>
      </c>
      <c r="AJ357" s="80" t="s">
        <v>6786</v>
      </c>
      <c r="AK357" s="86" t="s">
        <v>7053</v>
      </c>
      <c r="AL357" s="80" t="s">
        <v>7111</v>
      </c>
      <c r="AM357" s="82">
        <v>40139.932569444441</v>
      </c>
      <c r="AN357" s="80" t="s">
        <v>7570</v>
      </c>
      <c r="AO357" s="86" t="s">
        <v>7925</v>
      </c>
      <c r="AP357" s="80" t="s">
        <v>66</v>
      </c>
      <c r="AQ357" s="2"/>
      <c r="AR357" s="3"/>
      <c r="AS357" s="3"/>
      <c r="AT357" s="3"/>
      <c r="AU357" s="3"/>
    </row>
    <row r="358" spans="1:47">
      <c r="A358" s="66" t="s">
        <v>588</v>
      </c>
      <c r="B358" s="67"/>
      <c r="C358" s="67"/>
      <c r="D358" s="68"/>
      <c r="E358" s="70"/>
      <c r="F358" s="104" t="s">
        <v>7497</v>
      </c>
      <c r="G358" s="67"/>
      <c r="H358" s="71"/>
      <c r="I358" s="72"/>
      <c r="J358" s="72"/>
      <c r="K358" s="71" t="s">
        <v>8359</v>
      </c>
      <c r="L358" s="75"/>
      <c r="M358" s="76"/>
      <c r="N358" s="76"/>
      <c r="O358" s="77"/>
      <c r="P358" s="78"/>
      <c r="Q358" s="78"/>
      <c r="R358" s="88"/>
      <c r="S358" s="88"/>
      <c r="T358" s="88"/>
      <c r="U358" s="88"/>
      <c r="V358" s="52"/>
      <c r="W358" s="52"/>
      <c r="X358" s="52"/>
      <c r="Y358" s="52"/>
      <c r="Z358" s="51"/>
      <c r="AA358" s="73"/>
      <c r="AB358" s="73"/>
      <c r="AC358" s="74"/>
      <c r="AD358" s="80">
        <v>1068</v>
      </c>
      <c r="AE358" s="80">
        <v>8011</v>
      </c>
      <c r="AF358" s="80">
        <v>3717</v>
      </c>
      <c r="AG358" s="80">
        <v>4</v>
      </c>
      <c r="AH358" s="80">
        <v>-14400</v>
      </c>
      <c r="AI358" s="80" t="s">
        <v>6522</v>
      </c>
      <c r="AJ358" s="80"/>
      <c r="AK358" s="86" t="s">
        <v>7054</v>
      </c>
      <c r="AL358" s="80" t="s">
        <v>7111</v>
      </c>
      <c r="AM358" s="82">
        <v>40087.686296296299</v>
      </c>
      <c r="AN358" s="80" t="s">
        <v>7570</v>
      </c>
      <c r="AO358" s="86" t="s">
        <v>7926</v>
      </c>
      <c r="AP358" s="80" t="s">
        <v>65</v>
      </c>
      <c r="AQ358" s="2"/>
      <c r="AR358" s="3"/>
      <c r="AS358" s="3"/>
      <c r="AT358" s="3"/>
      <c r="AU358" s="3"/>
    </row>
    <row r="359" spans="1:47">
      <c r="A359" s="66" t="s">
        <v>589</v>
      </c>
      <c r="B359" s="67"/>
      <c r="C359" s="67"/>
      <c r="D359" s="68"/>
      <c r="E359" s="70"/>
      <c r="F359" s="104" t="s">
        <v>7498</v>
      </c>
      <c r="G359" s="67"/>
      <c r="H359" s="71"/>
      <c r="I359" s="72"/>
      <c r="J359" s="72"/>
      <c r="K359" s="71" t="s">
        <v>8360</v>
      </c>
      <c r="L359" s="75"/>
      <c r="M359" s="76"/>
      <c r="N359" s="76"/>
      <c r="O359" s="77"/>
      <c r="P359" s="78"/>
      <c r="Q359" s="78"/>
      <c r="R359" s="88"/>
      <c r="S359" s="88"/>
      <c r="T359" s="88"/>
      <c r="U359" s="88"/>
      <c r="V359" s="52"/>
      <c r="W359" s="52"/>
      <c r="X359" s="52"/>
      <c r="Y359" s="52"/>
      <c r="Z359" s="51"/>
      <c r="AA359" s="73"/>
      <c r="AB359" s="73"/>
      <c r="AC359" s="74"/>
      <c r="AD359" s="80">
        <v>141</v>
      </c>
      <c r="AE359" s="80">
        <v>79</v>
      </c>
      <c r="AF359" s="80">
        <v>380</v>
      </c>
      <c r="AG359" s="80">
        <v>3</v>
      </c>
      <c r="AH359" s="80"/>
      <c r="AI359" s="80" t="s">
        <v>6523</v>
      </c>
      <c r="AJ359" s="80" t="s">
        <v>6621</v>
      </c>
      <c r="AK359" s="86" t="s">
        <v>7055</v>
      </c>
      <c r="AL359" s="80"/>
      <c r="AM359" s="82">
        <v>40865.20994212963</v>
      </c>
      <c r="AN359" s="80" t="s">
        <v>7570</v>
      </c>
      <c r="AO359" s="86" t="s">
        <v>7927</v>
      </c>
      <c r="AP359" s="80" t="s">
        <v>65</v>
      </c>
      <c r="AQ359" s="2"/>
      <c r="AR359" s="3"/>
      <c r="AS359" s="3"/>
      <c r="AT359" s="3"/>
      <c r="AU359" s="3"/>
    </row>
    <row r="360" spans="1:47">
      <c r="A360" s="66" t="s">
        <v>590</v>
      </c>
      <c r="B360" s="67"/>
      <c r="C360" s="67"/>
      <c r="D360" s="68"/>
      <c r="E360" s="70"/>
      <c r="F360" s="104" t="s">
        <v>7499</v>
      </c>
      <c r="G360" s="67"/>
      <c r="H360" s="71"/>
      <c r="I360" s="72"/>
      <c r="J360" s="72"/>
      <c r="K360" s="71" t="s">
        <v>8361</v>
      </c>
      <c r="L360" s="75"/>
      <c r="M360" s="76"/>
      <c r="N360" s="76"/>
      <c r="O360" s="77"/>
      <c r="P360" s="78"/>
      <c r="Q360" s="78"/>
      <c r="R360" s="88"/>
      <c r="S360" s="88"/>
      <c r="T360" s="88"/>
      <c r="U360" s="88"/>
      <c r="V360" s="52"/>
      <c r="W360" s="52"/>
      <c r="X360" s="52"/>
      <c r="Y360" s="52"/>
      <c r="Z360" s="51"/>
      <c r="AA360" s="73"/>
      <c r="AB360" s="73"/>
      <c r="AC360" s="74"/>
      <c r="AD360" s="80">
        <v>1149</v>
      </c>
      <c r="AE360" s="80">
        <v>933</v>
      </c>
      <c r="AF360" s="80">
        <v>860</v>
      </c>
      <c r="AG360" s="80">
        <v>0</v>
      </c>
      <c r="AH360" s="80">
        <v>-14400</v>
      </c>
      <c r="AI360" s="80" t="s">
        <v>6524</v>
      </c>
      <c r="AJ360" s="80" t="s">
        <v>6645</v>
      </c>
      <c r="AK360" s="86" t="s">
        <v>7056</v>
      </c>
      <c r="AL360" s="80" t="s">
        <v>7111</v>
      </c>
      <c r="AM360" s="82">
        <v>39973.698761574073</v>
      </c>
      <c r="AN360" s="80" t="s">
        <v>7570</v>
      </c>
      <c r="AO360" s="86" t="s">
        <v>7928</v>
      </c>
      <c r="AP360" s="80" t="s">
        <v>65</v>
      </c>
      <c r="AQ360" s="2"/>
      <c r="AR360" s="3"/>
      <c r="AS360" s="3"/>
      <c r="AT360" s="3"/>
      <c r="AU360" s="3"/>
    </row>
    <row r="361" spans="1:47">
      <c r="A361" s="66" t="s">
        <v>591</v>
      </c>
      <c r="B361" s="67"/>
      <c r="C361" s="67"/>
      <c r="D361" s="68"/>
      <c r="E361" s="70"/>
      <c r="F361" s="104" t="s">
        <v>7500</v>
      </c>
      <c r="G361" s="67"/>
      <c r="H361" s="71"/>
      <c r="I361" s="72"/>
      <c r="J361" s="72"/>
      <c r="K361" s="71" t="s">
        <v>8362</v>
      </c>
      <c r="L361" s="75"/>
      <c r="M361" s="76"/>
      <c r="N361" s="76"/>
      <c r="O361" s="77"/>
      <c r="P361" s="78"/>
      <c r="Q361" s="78"/>
      <c r="R361" s="88"/>
      <c r="S361" s="88"/>
      <c r="T361" s="88"/>
      <c r="U361" s="88"/>
      <c r="V361" s="52"/>
      <c r="W361" s="52"/>
      <c r="X361" s="52"/>
      <c r="Y361" s="52"/>
      <c r="Z361" s="51"/>
      <c r="AA361" s="73"/>
      <c r="AB361" s="73"/>
      <c r="AC361" s="74"/>
      <c r="AD361" s="80">
        <v>1400</v>
      </c>
      <c r="AE361" s="80">
        <v>301460</v>
      </c>
      <c r="AF361" s="80">
        <v>11983</v>
      </c>
      <c r="AG361" s="80">
        <v>850</v>
      </c>
      <c r="AH361" s="80">
        <v>-14400</v>
      </c>
      <c r="AI361" s="80" t="s">
        <v>6525</v>
      </c>
      <c r="AJ361" s="80"/>
      <c r="AK361" s="86" t="s">
        <v>7057</v>
      </c>
      <c r="AL361" s="80" t="s">
        <v>7111</v>
      </c>
      <c r="AM361" s="82">
        <v>39933.630636574075</v>
      </c>
      <c r="AN361" s="80" t="s">
        <v>7570</v>
      </c>
      <c r="AO361" s="86" t="s">
        <v>7929</v>
      </c>
      <c r="AP361" s="80" t="s">
        <v>65</v>
      </c>
      <c r="AQ361" s="2"/>
      <c r="AR361" s="3"/>
      <c r="AS361" s="3"/>
      <c r="AT361" s="3"/>
      <c r="AU361" s="3"/>
    </row>
    <row r="362" spans="1:47">
      <c r="A362" s="66" t="s">
        <v>422</v>
      </c>
      <c r="B362" s="67"/>
      <c r="C362" s="67"/>
      <c r="D362" s="68"/>
      <c r="E362" s="70"/>
      <c r="F362" s="104" t="s">
        <v>7501</v>
      </c>
      <c r="G362" s="67"/>
      <c r="H362" s="71"/>
      <c r="I362" s="72"/>
      <c r="J362" s="72"/>
      <c r="K362" s="71" t="s">
        <v>8363</v>
      </c>
      <c r="L362" s="75"/>
      <c r="M362" s="76"/>
      <c r="N362" s="76"/>
      <c r="O362" s="77"/>
      <c r="P362" s="78"/>
      <c r="Q362" s="78"/>
      <c r="R362" s="88"/>
      <c r="S362" s="88"/>
      <c r="T362" s="88"/>
      <c r="U362" s="88"/>
      <c r="V362" s="52"/>
      <c r="W362" s="52"/>
      <c r="X362" s="52"/>
      <c r="Y362" s="52"/>
      <c r="Z362" s="51"/>
      <c r="AA362" s="73"/>
      <c r="AB362" s="73"/>
      <c r="AC362" s="74"/>
      <c r="AD362" s="80">
        <v>741</v>
      </c>
      <c r="AE362" s="80">
        <v>799</v>
      </c>
      <c r="AF362" s="80">
        <v>354</v>
      </c>
      <c r="AG362" s="80">
        <v>144</v>
      </c>
      <c r="AH362" s="80">
        <v>-14400</v>
      </c>
      <c r="AI362" s="80" t="s">
        <v>6526</v>
      </c>
      <c r="AJ362" s="80" t="s">
        <v>6604</v>
      </c>
      <c r="AK362" s="86" t="s">
        <v>7058</v>
      </c>
      <c r="AL362" s="80" t="s">
        <v>7111</v>
      </c>
      <c r="AM362" s="82">
        <v>40632.766759259262</v>
      </c>
      <c r="AN362" s="80" t="s">
        <v>7570</v>
      </c>
      <c r="AO362" s="86" t="s">
        <v>7930</v>
      </c>
      <c r="AP362" s="80" t="s">
        <v>66</v>
      </c>
      <c r="AQ362" s="2"/>
      <c r="AR362" s="3"/>
      <c r="AS362" s="3"/>
      <c r="AT362" s="3"/>
      <c r="AU362" s="3"/>
    </row>
    <row r="363" spans="1:47">
      <c r="A363" s="66" t="s">
        <v>495</v>
      </c>
      <c r="B363" s="67"/>
      <c r="C363" s="67"/>
      <c r="D363" s="68"/>
      <c r="E363" s="70"/>
      <c r="F363" s="104" t="s">
        <v>7502</v>
      </c>
      <c r="G363" s="67"/>
      <c r="H363" s="71"/>
      <c r="I363" s="72"/>
      <c r="J363" s="72"/>
      <c r="K363" s="71" t="s">
        <v>8364</v>
      </c>
      <c r="L363" s="75"/>
      <c r="M363" s="76"/>
      <c r="N363" s="76"/>
      <c r="O363" s="77"/>
      <c r="P363" s="78"/>
      <c r="Q363" s="78"/>
      <c r="R363" s="88"/>
      <c r="S363" s="88"/>
      <c r="T363" s="88"/>
      <c r="U363" s="88"/>
      <c r="V363" s="52"/>
      <c r="W363" s="52"/>
      <c r="X363" s="52"/>
      <c r="Y363" s="52"/>
      <c r="Z363" s="51"/>
      <c r="AA363" s="73"/>
      <c r="AB363" s="73"/>
      <c r="AC363" s="74"/>
      <c r="AD363" s="80">
        <v>1907</v>
      </c>
      <c r="AE363" s="80">
        <v>2185</v>
      </c>
      <c r="AF363" s="80">
        <v>5353</v>
      </c>
      <c r="AG363" s="80">
        <v>127</v>
      </c>
      <c r="AH363" s="80">
        <v>-14400</v>
      </c>
      <c r="AI363" s="80" t="s">
        <v>6527</v>
      </c>
      <c r="AJ363" s="80" t="s">
        <v>6787</v>
      </c>
      <c r="AK363" s="86" t="s">
        <v>7059</v>
      </c>
      <c r="AL363" s="80" t="s">
        <v>7111</v>
      </c>
      <c r="AM363" s="82">
        <v>39849.08152777778</v>
      </c>
      <c r="AN363" s="80" t="s">
        <v>7570</v>
      </c>
      <c r="AO363" s="86" t="s">
        <v>7931</v>
      </c>
      <c r="AP363" s="80" t="s">
        <v>66</v>
      </c>
      <c r="AQ363" s="2"/>
      <c r="AR363" s="3"/>
      <c r="AS363" s="3"/>
      <c r="AT363" s="3"/>
      <c r="AU363" s="3"/>
    </row>
    <row r="364" spans="1:47">
      <c r="A364" s="66" t="s">
        <v>592</v>
      </c>
      <c r="B364" s="67"/>
      <c r="C364" s="67"/>
      <c r="D364" s="68"/>
      <c r="E364" s="70"/>
      <c r="F364" s="104" t="s">
        <v>7503</v>
      </c>
      <c r="G364" s="67"/>
      <c r="H364" s="71"/>
      <c r="I364" s="72"/>
      <c r="J364" s="72"/>
      <c r="K364" s="71" t="s">
        <v>8365</v>
      </c>
      <c r="L364" s="75"/>
      <c r="M364" s="76"/>
      <c r="N364" s="76"/>
      <c r="O364" s="77"/>
      <c r="P364" s="78"/>
      <c r="Q364" s="78"/>
      <c r="R364" s="88"/>
      <c r="S364" s="88"/>
      <c r="T364" s="88"/>
      <c r="U364" s="88"/>
      <c r="V364" s="52"/>
      <c r="W364" s="52"/>
      <c r="X364" s="52"/>
      <c r="Y364" s="52"/>
      <c r="Z364" s="51"/>
      <c r="AA364" s="73"/>
      <c r="AB364" s="73"/>
      <c r="AC364" s="74"/>
      <c r="AD364" s="80">
        <v>1</v>
      </c>
      <c r="AE364" s="80">
        <v>5</v>
      </c>
      <c r="AF364" s="80">
        <v>0</v>
      </c>
      <c r="AG364" s="80">
        <v>0</v>
      </c>
      <c r="AH364" s="80"/>
      <c r="AI364" s="80"/>
      <c r="AJ364" s="80"/>
      <c r="AK364" s="80"/>
      <c r="AL364" s="80"/>
      <c r="AM364" s="82">
        <v>40666.929293981484</v>
      </c>
      <c r="AN364" s="80" t="s">
        <v>7570</v>
      </c>
      <c r="AO364" s="86" t="s">
        <v>7932</v>
      </c>
      <c r="AP364" s="80" t="s">
        <v>65</v>
      </c>
      <c r="AQ364" s="2"/>
      <c r="AR364" s="3"/>
      <c r="AS364" s="3"/>
      <c r="AT364" s="3"/>
      <c r="AU364" s="3"/>
    </row>
    <row r="365" spans="1:47">
      <c r="A365" s="66" t="s">
        <v>593</v>
      </c>
      <c r="B365" s="67"/>
      <c r="C365" s="67"/>
      <c r="D365" s="68"/>
      <c r="E365" s="70"/>
      <c r="F365" s="104" t="s">
        <v>7504</v>
      </c>
      <c r="G365" s="67"/>
      <c r="H365" s="71"/>
      <c r="I365" s="72"/>
      <c r="J365" s="72"/>
      <c r="K365" s="71" t="s">
        <v>8366</v>
      </c>
      <c r="L365" s="75"/>
      <c r="M365" s="76"/>
      <c r="N365" s="76"/>
      <c r="O365" s="77"/>
      <c r="P365" s="78"/>
      <c r="Q365" s="78"/>
      <c r="R365" s="88"/>
      <c r="S365" s="88"/>
      <c r="T365" s="88"/>
      <c r="U365" s="88"/>
      <c r="V365" s="52"/>
      <c r="W365" s="52"/>
      <c r="X365" s="52"/>
      <c r="Y365" s="52"/>
      <c r="Z365" s="51"/>
      <c r="AA365" s="73"/>
      <c r="AB365" s="73"/>
      <c r="AC365" s="74"/>
      <c r="AD365" s="80">
        <v>4839</v>
      </c>
      <c r="AE365" s="80">
        <v>7387</v>
      </c>
      <c r="AF365" s="80">
        <v>3764</v>
      </c>
      <c r="AG365" s="80">
        <v>7</v>
      </c>
      <c r="AH365" s="80">
        <v>-25200</v>
      </c>
      <c r="AI365" s="80" t="s">
        <v>6528</v>
      </c>
      <c r="AJ365" s="80" t="s">
        <v>6788</v>
      </c>
      <c r="AK365" s="86" t="s">
        <v>7060</v>
      </c>
      <c r="AL365" s="80" t="s">
        <v>7114</v>
      </c>
      <c r="AM365" s="82">
        <v>39487.08697916667</v>
      </c>
      <c r="AN365" s="80" t="s">
        <v>7570</v>
      </c>
      <c r="AO365" s="86" t="s">
        <v>7933</v>
      </c>
      <c r="AP365" s="80" t="s">
        <v>65</v>
      </c>
      <c r="AQ365" s="2"/>
      <c r="AR365" s="3"/>
      <c r="AS365" s="3"/>
      <c r="AT365" s="3"/>
      <c r="AU365" s="3"/>
    </row>
    <row r="366" spans="1:47">
      <c r="A366" s="66" t="s">
        <v>456</v>
      </c>
      <c r="B366" s="67"/>
      <c r="C366" s="67"/>
      <c r="D366" s="68"/>
      <c r="E366" s="70"/>
      <c r="F366" s="104" t="s">
        <v>7505</v>
      </c>
      <c r="G366" s="67"/>
      <c r="H366" s="71"/>
      <c r="I366" s="72"/>
      <c r="J366" s="72"/>
      <c r="K366" s="71" t="s">
        <v>8367</v>
      </c>
      <c r="L366" s="75"/>
      <c r="M366" s="76"/>
      <c r="N366" s="76"/>
      <c r="O366" s="77"/>
      <c r="P366" s="78"/>
      <c r="Q366" s="78"/>
      <c r="R366" s="88"/>
      <c r="S366" s="88"/>
      <c r="T366" s="88"/>
      <c r="U366" s="88"/>
      <c r="V366" s="52"/>
      <c r="W366" s="52"/>
      <c r="X366" s="52"/>
      <c r="Y366" s="52"/>
      <c r="Z366" s="51"/>
      <c r="AA366" s="73"/>
      <c r="AB366" s="73"/>
      <c r="AC366" s="74"/>
      <c r="AD366" s="80">
        <v>704</v>
      </c>
      <c r="AE366" s="80">
        <v>1299</v>
      </c>
      <c r="AF366" s="80">
        <v>2622</v>
      </c>
      <c r="AG366" s="80">
        <v>32</v>
      </c>
      <c r="AH366" s="80">
        <v>-25200</v>
      </c>
      <c r="AI366" s="80" t="s">
        <v>6529</v>
      </c>
      <c r="AJ366" s="80" t="s">
        <v>6696</v>
      </c>
      <c r="AK366" s="86" t="s">
        <v>7061</v>
      </c>
      <c r="AL366" s="80" t="s">
        <v>7114</v>
      </c>
      <c r="AM366" s="82">
        <v>40228.033043981479</v>
      </c>
      <c r="AN366" s="80" t="s">
        <v>7570</v>
      </c>
      <c r="AO366" s="86" t="s">
        <v>7934</v>
      </c>
      <c r="AP366" s="80" t="s">
        <v>66</v>
      </c>
      <c r="AQ366" s="2"/>
      <c r="AR366" s="3"/>
      <c r="AS366" s="3"/>
      <c r="AT366" s="3"/>
      <c r="AU366" s="3"/>
    </row>
    <row r="367" spans="1:47">
      <c r="A367" s="66" t="s">
        <v>500</v>
      </c>
      <c r="B367" s="67"/>
      <c r="C367" s="67"/>
      <c r="D367" s="68"/>
      <c r="E367" s="70"/>
      <c r="F367" s="104" t="s">
        <v>7506</v>
      </c>
      <c r="G367" s="67"/>
      <c r="H367" s="71"/>
      <c r="I367" s="72"/>
      <c r="J367" s="72"/>
      <c r="K367" s="71" t="s">
        <v>8368</v>
      </c>
      <c r="L367" s="75"/>
      <c r="M367" s="76"/>
      <c r="N367" s="76"/>
      <c r="O367" s="77"/>
      <c r="P367" s="78"/>
      <c r="Q367" s="78"/>
      <c r="R367" s="88"/>
      <c r="S367" s="88"/>
      <c r="T367" s="88"/>
      <c r="U367" s="88"/>
      <c r="V367" s="52"/>
      <c r="W367" s="52"/>
      <c r="X367" s="52"/>
      <c r="Y367" s="52"/>
      <c r="Z367" s="51"/>
      <c r="AA367" s="73"/>
      <c r="AB367" s="73"/>
      <c r="AC367" s="74"/>
      <c r="AD367" s="80">
        <v>286</v>
      </c>
      <c r="AE367" s="80">
        <v>386</v>
      </c>
      <c r="AF367" s="80">
        <v>370</v>
      </c>
      <c r="AG367" s="80">
        <v>13</v>
      </c>
      <c r="AH367" s="80"/>
      <c r="AI367" s="80" t="s">
        <v>6530</v>
      </c>
      <c r="AJ367" s="80" t="s">
        <v>6624</v>
      </c>
      <c r="AK367" s="86" t="s">
        <v>7062</v>
      </c>
      <c r="AL367" s="80"/>
      <c r="AM367" s="82">
        <v>40634.647777777776</v>
      </c>
      <c r="AN367" s="80" t="s">
        <v>7570</v>
      </c>
      <c r="AO367" s="86" t="s">
        <v>7935</v>
      </c>
      <c r="AP367" s="80" t="s">
        <v>66</v>
      </c>
      <c r="AQ367" s="2"/>
      <c r="AR367" s="3"/>
      <c r="AS367" s="3"/>
      <c r="AT367" s="3"/>
      <c r="AU367" s="3"/>
    </row>
    <row r="368" spans="1:47">
      <c r="A368" s="66" t="s">
        <v>424</v>
      </c>
      <c r="B368" s="67"/>
      <c r="C368" s="67"/>
      <c r="D368" s="68"/>
      <c r="E368" s="70"/>
      <c r="F368" s="104" t="s">
        <v>7507</v>
      </c>
      <c r="G368" s="67"/>
      <c r="H368" s="71"/>
      <c r="I368" s="72"/>
      <c r="J368" s="72"/>
      <c r="K368" s="71" t="s">
        <v>8369</v>
      </c>
      <c r="L368" s="75"/>
      <c r="M368" s="76"/>
      <c r="N368" s="76"/>
      <c r="O368" s="77"/>
      <c r="P368" s="78"/>
      <c r="Q368" s="78"/>
      <c r="R368" s="88"/>
      <c r="S368" s="88"/>
      <c r="T368" s="88"/>
      <c r="U368" s="88"/>
      <c r="V368" s="52"/>
      <c r="W368" s="52"/>
      <c r="X368" s="52"/>
      <c r="Y368" s="52"/>
      <c r="Z368" s="51"/>
      <c r="AA368" s="73"/>
      <c r="AB368" s="73"/>
      <c r="AC368" s="74"/>
      <c r="AD368" s="80">
        <v>260</v>
      </c>
      <c r="AE368" s="80">
        <v>135</v>
      </c>
      <c r="AF368" s="80">
        <v>457</v>
      </c>
      <c r="AG368" s="80">
        <v>10</v>
      </c>
      <c r="AH368" s="80">
        <v>-14400</v>
      </c>
      <c r="AI368" s="80" t="s">
        <v>6531</v>
      </c>
      <c r="AJ368" s="80" t="s">
        <v>6789</v>
      </c>
      <c r="AK368" s="80"/>
      <c r="AL368" s="80" t="s">
        <v>7111</v>
      </c>
      <c r="AM368" s="82">
        <v>40165.60496527778</v>
      </c>
      <c r="AN368" s="80" t="s">
        <v>7570</v>
      </c>
      <c r="AO368" s="86" t="s">
        <v>7936</v>
      </c>
      <c r="AP368" s="80" t="s">
        <v>66</v>
      </c>
      <c r="AQ368" s="2"/>
      <c r="AR368" s="3"/>
      <c r="AS368" s="3"/>
      <c r="AT368" s="3"/>
      <c r="AU368" s="3"/>
    </row>
    <row r="369" spans="1:47">
      <c r="A369" s="66" t="s">
        <v>594</v>
      </c>
      <c r="B369" s="67"/>
      <c r="C369" s="67"/>
      <c r="D369" s="68"/>
      <c r="E369" s="70"/>
      <c r="F369" s="104" t="s">
        <v>7508</v>
      </c>
      <c r="G369" s="67"/>
      <c r="H369" s="71"/>
      <c r="I369" s="72"/>
      <c r="J369" s="72"/>
      <c r="K369" s="71" t="s">
        <v>8370</v>
      </c>
      <c r="L369" s="75"/>
      <c r="M369" s="76"/>
      <c r="N369" s="76"/>
      <c r="O369" s="77"/>
      <c r="P369" s="78"/>
      <c r="Q369" s="78"/>
      <c r="R369" s="88"/>
      <c r="S369" s="88"/>
      <c r="T369" s="88"/>
      <c r="U369" s="88"/>
      <c r="V369" s="52"/>
      <c r="W369" s="52"/>
      <c r="X369" s="52"/>
      <c r="Y369" s="52"/>
      <c r="Z369" s="51"/>
      <c r="AA369" s="73"/>
      <c r="AB369" s="73"/>
      <c r="AC369" s="74"/>
      <c r="AD369" s="80">
        <v>49</v>
      </c>
      <c r="AE369" s="80">
        <v>51</v>
      </c>
      <c r="AF369" s="80">
        <v>72</v>
      </c>
      <c r="AG369" s="80">
        <v>2</v>
      </c>
      <c r="AH369" s="80">
        <v>-21600</v>
      </c>
      <c r="AI369" s="80" t="s">
        <v>6532</v>
      </c>
      <c r="AJ369" s="80" t="s">
        <v>6663</v>
      </c>
      <c r="AK369" s="86" t="s">
        <v>7063</v>
      </c>
      <c r="AL369" s="80" t="s">
        <v>7112</v>
      </c>
      <c r="AM369" s="82">
        <v>39505.867766203701</v>
      </c>
      <c r="AN369" s="80" t="s">
        <v>7570</v>
      </c>
      <c r="AO369" s="86" t="s">
        <v>7937</v>
      </c>
      <c r="AP369" s="80" t="s">
        <v>65</v>
      </c>
      <c r="AQ369" s="2"/>
      <c r="AR369" s="3"/>
      <c r="AS369" s="3"/>
      <c r="AT369" s="3"/>
      <c r="AU369" s="3"/>
    </row>
    <row r="370" spans="1:47">
      <c r="A370" s="66" t="s">
        <v>595</v>
      </c>
      <c r="B370" s="67"/>
      <c r="C370" s="67"/>
      <c r="D370" s="68"/>
      <c r="E370" s="70"/>
      <c r="F370" s="104" t="s">
        <v>7509</v>
      </c>
      <c r="G370" s="67"/>
      <c r="H370" s="71"/>
      <c r="I370" s="72"/>
      <c r="J370" s="72"/>
      <c r="K370" s="71" t="s">
        <v>8371</v>
      </c>
      <c r="L370" s="75"/>
      <c r="M370" s="76"/>
      <c r="N370" s="76"/>
      <c r="O370" s="77"/>
      <c r="P370" s="78"/>
      <c r="Q370" s="78"/>
      <c r="R370" s="88"/>
      <c r="S370" s="88"/>
      <c r="T370" s="88"/>
      <c r="U370" s="88"/>
      <c r="V370" s="52"/>
      <c r="W370" s="52"/>
      <c r="X370" s="52"/>
      <c r="Y370" s="52"/>
      <c r="Z370" s="51"/>
      <c r="AA370" s="73"/>
      <c r="AB370" s="73"/>
      <c r="AC370" s="74"/>
      <c r="AD370" s="80">
        <v>9</v>
      </c>
      <c r="AE370" s="80">
        <v>33</v>
      </c>
      <c r="AF370" s="80">
        <v>0</v>
      </c>
      <c r="AG370" s="80">
        <v>0</v>
      </c>
      <c r="AH370" s="80">
        <v>-25200</v>
      </c>
      <c r="AI370" s="80"/>
      <c r="AJ370" s="80"/>
      <c r="AK370" s="80"/>
      <c r="AL370" s="80" t="s">
        <v>7114</v>
      </c>
      <c r="AM370" s="82">
        <v>39890.554745370369</v>
      </c>
      <c r="AN370" s="80" t="s">
        <v>7570</v>
      </c>
      <c r="AO370" s="86" t="s">
        <v>7938</v>
      </c>
      <c r="AP370" s="80" t="s">
        <v>65</v>
      </c>
      <c r="AQ370" s="2"/>
      <c r="AR370" s="3"/>
      <c r="AS370" s="3"/>
      <c r="AT370" s="3"/>
      <c r="AU370" s="3"/>
    </row>
    <row r="371" spans="1:47">
      <c r="A371" s="66" t="s">
        <v>596</v>
      </c>
      <c r="B371" s="67"/>
      <c r="C371" s="67"/>
      <c r="D371" s="68"/>
      <c r="E371" s="70"/>
      <c r="F371" s="104" t="s">
        <v>7510</v>
      </c>
      <c r="G371" s="67"/>
      <c r="H371" s="71"/>
      <c r="I371" s="72"/>
      <c r="J371" s="72"/>
      <c r="K371" s="71" t="s">
        <v>8372</v>
      </c>
      <c r="L371" s="75"/>
      <c r="M371" s="76"/>
      <c r="N371" s="76"/>
      <c r="O371" s="77"/>
      <c r="P371" s="78"/>
      <c r="Q371" s="78"/>
      <c r="R371" s="88"/>
      <c r="S371" s="88"/>
      <c r="T371" s="88"/>
      <c r="U371" s="88"/>
      <c r="V371" s="52"/>
      <c r="W371" s="52"/>
      <c r="X371" s="52"/>
      <c r="Y371" s="52"/>
      <c r="Z371" s="51"/>
      <c r="AA371" s="73"/>
      <c r="AB371" s="73"/>
      <c r="AC371" s="74"/>
      <c r="AD371" s="80">
        <v>1596</v>
      </c>
      <c r="AE371" s="80">
        <v>10521</v>
      </c>
      <c r="AF371" s="80">
        <v>3416</v>
      </c>
      <c r="AG371" s="80">
        <v>354</v>
      </c>
      <c r="AH371" s="80">
        <v>-25200</v>
      </c>
      <c r="AI371" s="80" t="s">
        <v>6533</v>
      </c>
      <c r="AJ371" s="80" t="s">
        <v>6660</v>
      </c>
      <c r="AK371" s="86" t="s">
        <v>7064</v>
      </c>
      <c r="AL371" s="80" t="s">
        <v>7114</v>
      </c>
      <c r="AM371" s="82">
        <v>40280.776203703703</v>
      </c>
      <c r="AN371" s="80" t="s">
        <v>7570</v>
      </c>
      <c r="AO371" s="86" t="s">
        <v>7939</v>
      </c>
      <c r="AP371" s="80" t="s">
        <v>65</v>
      </c>
      <c r="AQ371" s="2"/>
      <c r="AR371" s="3"/>
      <c r="AS371" s="3"/>
      <c r="AT371" s="3"/>
      <c r="AU371" s="3"/>
    </row>
    <row r="372" spans="1:47">
      <c r="A372" s="66" t="s">
        <v>597</v>
      </c>
      <c r="B372" s="67"/>
      <c r="C372" s="67"/>
      <c r="D372" s="68"/>
      <c r="E372" s="70"/>
      <c r="F372" s="104" t="s">
        <v>7511</v>
      </c>
      <c r="G372" s="67"/>
      <c r="H372" s="71"/>
      <c r="I372" s="72"/>
      <c r="J372" s="72"/>
      <c r="K372" s="71" t="s">
        <v>8373</v>
      </c>
      <c r="L372" s="75"/>
      <c r="M372" s="76"/>
      <c r="N372" s="76"/>
      <c r="O372" s="77"/>
      <c r="P372" s="78"/>
      <c r="Q372" s="78"/>
      <c r="R372" s="88"/>
      <c r="S372" s="88"/>
      <c r="T372" s="88"/>
      <c r="U372" s="88"/>
      <c r="V372" s="52"/>
      <c r="W372" s="52"/>
      <c r="X372" s="52"/>
      <c r="Y372" s="52"/>
      <c r="Z372" s="51"/>
      <c r="AA372" s="73"/>
      <c r="AB372" s="73"/>
      <c r="AC372" s="74"/>
      <c r="AD372" s="80">
        <v>409</v>
      </c>
      <c r="AE372" s="80">
        <v>279</v>
      </c>
      <c r="AF372" s="80">
        <v>164</v>
      </c>
      <c r="AG372" s="80">
        <v>1</v>
      </c>
      <c r="AH372" s="80">
        <v>-25200</v>
      </c>
      <c r="AI372" s="80" t="s">
        <v>6534</v>
      </c>
      <c r="AJ372" s="80" t="s">
        <v>6790</v>
      </c>
      <c r="AK372" s="80"/>
      <c r="AL372" s="80" t="s">
        <v>7114</v>
      </c>
      <c r="AM372" s="82">
        <v>39912.763738425929</v>
      </c>
      <c r="AN372" s="80" t="s">
        <v>7570</v>
      </c>
      <c r="AO372" s="86" t="s">
        <v>7940</v>
      </c>
      <c r="AP372" s="80" t="s">
        <v>65</v>
      </c>
      <c r="AQ372" s="2"/>
      <c r="AR372" s="3"/>
      <c r="AS372" s="3"/>
      <c r="AT372" s="3"/>
      <c r="AU372" s="3"/>
    </row>
    <row r="373" spans="1:47">
      <c r="A373" s="66" t="s">
        <v>598</v>
      </c>
      <c r="B373" s="67"/>
      <c r="C373" s="67"/>
      <c r="D373" s="68"/>
      <c r="E373" s="70"/>
      <c r="F373" s="104" t="s">
        <v>7512</v>
      </c>
      <c r="G373" s="67"/>
      <c r="H373" s="71"/>
      <c r="I373" s="72"/>
      <c r="J373" s="72"/>
      <c r="K373" s="71" t="s">
        <v>8374</v>
      </c>
      <c r="L373" s="75"/>
      <c r="M373" s="76"/>
      <c r="N373" s="76"/>
      <c r="O373" s="77"/>
      <c r="P373" s="78"/>
      <c r="Q373" s="78"/>
      <c r="R373" s="88"/>
      <c r="S373" s="88"/>
      <c r="T373" s="88"/>
      <c r="U373" s="88"/>
      <c r="V373" s="52"/>
      <c r="W373" s="52"/>
      <c r="X373" s="52"/>
      <c r="Y373" s="52"/>
      <c r="Z373" s="51"/>
      <c r="AA373" s="73"/>
      <c r="AB373" s="73"/>
      <c r="AC373" s="74"/>
      <c r="AD373" s="80">
        <v>84</v>
      </c>
      <c r="AE373" s="80">
        <v>623</v>
      </c>
      <c r="AF373" s="80">
        <v>762</v>
      </c>
      <c r="AG373" s="80">
        <v>11</v>
      </c>
      <c r="AH373" s="80">
        <v>-25200</v>
      </c>
      <c r="AI373" s="80" t="s">
        <v>6535</v>
      </c>
      <c r="AJ373" s="80" t="s">
        <v>6696</v>
      </c>
      <c r="AK373" s="86" t="s">
        <v>7065</v>
      </c>
      <c r="AL373" s="80" t="s">
        <v>7114</v>
      </c>
      <c r="AM373" s="82">
        <v>39566.725856481484</v>
      </c>
      <c r="AN373" s="80" t="s">
        <v>7570</v>
      </c>
      <c r="AO373" s="86" t="s">
        <v>7941</v>
      </c>
      <c r="AP373" s="80" t="s">
        <v>65</v>
      </c>
      <c r="AQ373" s="2"/>
      <c r="AR373" s="3"/>
      <c r="AS373" s="3"/>
      <c r="AT373" s="3"/>
      <c r="AU373" s="3"/>
    </row>
    <row r="374" spans="1:47">
      <c r="A374" s="66" t="s">
        <v>599</v>
      </c>
      <c r="B374" s="67"/>
      <c r="C374" s="67"/>
      <c r="D374" s="68"/>
      <c r="E374" s="70"/>
      <c r="F374" s="104" t="s">
        <v>7513</v>
      </c>
      <c r="G374" s="67"/>
      <c r="H374" s="71"/>
      <c r="I374" s="72"/>
      <c r="J374" s="72"/>
      <c r="K374" s="71" t="s">
        <v>8375</v>
      </c>
      <c r="L374" s="75"/>
      <c r="M374" s="76"/>
      <c r="N374" s="76"/>
      <c r="O374" s="77"/>
      <c r="P374" s="78"/>
      <c r="Q374" s="78"/>
      <c r="R374" s="88"/>
      <c r="S374" s="88"/>
      <c r="T374" s="88"/>
      <c r="U374" s="88"/>
      <c r="V374" s="52"/>
      <c r="W374" s="52"/>
      <c r="X374" s="52"/>
      <c r="Y374" s="52"/>
      <c r="Z374" s="51"/>
      <c r="AA374" s="73"/>
      <c r="AB374" s="73"/>
      <c r="AC374" s="74"/>
      <c r="AD374" s="80">
        <v>540</v>
      </c>
      <c r="AE374" s="80">
        <v>1384</v>
      </c>
      <c r="AF374" s="80">
        <v>1235</v>
      </c>
      <c r="AG374" s="80">
        <v>155</v>
      </c>
      <c r="AH374" s="80"/>
      <c r="AI374" s="80" t="s">
        <v>6536</v>
      </c>
      <c r="AJ374" s="80"/>
      <c r="AK374" s="80"/>
      <c r="AL374" s="80"/>
      <c r="AM374" s="82">
        <v>40001.738981481481</v>
      </c>
      <c r="AN374" s="80" t="s">
        <v>7570</v>
      </c>
      <c r="AO374" s="86" t="s">
        <v>7942</v>
      </c>
      <c r="AP374" s="80" t="s">
        <v>65</v>
      </c>
      <c r="AQ374" s="2"/>
      <c r="AR374" s="3"/>
      <c r="AS374" s="3"/>
      <c r="AT374" s="3"/>
      <c r="AU374" s="3"/>
    </row>
    <row r="375" spans="1:47">
      <c r="A375" s="66" t="s">
        <v>427</v>
      </c>
      <c r="B375" s="67"/>
      <c r="C375" s="67"/>
      <c r="D375" s="68"/>
      <c r="E375" s="70"/>
      <c r="F375" s="104" t="s">
        <v>7514</v>
      </c>
      <c r="G375" s="67"/>
      <c r="H375" s="71"/>
      <c r="I375" s="72"/>
      <c r="J375" s="72"/>
      <c r="K375" s="71" t="s">
        <v>8376</v>
      </c>
      <c r="L375" s="75"/>
      <c r="M375" s="76"/>
      <c r="N375" s="76"/>
      <c r="O375" s="77"/>
      <c r="P375" s="78"/>
      <c r="Q375" s="78"/>
      <c r="R375" s="88"/>
      <c r="S375" s="88"/>
      <c r="T375" s="88"/>
      <c r="U375" s="88"/>
      <c r="V375" s="52"/>
      <c r="W375" s="52"/>
      <c r="X375" s="52"/>
      <c r="Y375" s="52"/>
      <c r="Z375" s="51"/>
      <c r="AA375" s="73"/>
      <c r="AB375" s="73"/>
      <c r="AC375" s="74"/>
      <c r="AD375" s="80">
        <v>67</v>
      </c>
      <c r="AE375" s="80">
        <v>64</v>
      </c>
      <c r="AF375" s="80">
        <v>107</v>
      </c>
      <c r="AG375" s="80">
        <v>15</v>
      </c>
      <c r="AH375" s="80">
        <v>25200</v>
      </c>
      <c r="AI375" s="80" t="s">
        <v>6537</v>
      </c>
      <c r="AJ375" s="80" t="s">
        <v>6791</v>
      </c>
      <c r="AK375" s="86" t="s">
        <v>7066</v>
      </c>
      <c r="AL375" s="80" t="s">
        <v>7139</v>
      </c>
      <c r="AM375" s="82">
        <v>40344.055590277778</v>
      </c>
      <c r="AN375" s="80" t="s">
        <v>7570</v>
      </c>
      <c r="AO375" s="86" t="s">
        <v>7943</v>
      </c>
      <c r="AP375" s="80" t="s">
        <v>66</v>
      </c>
      <c r="AQ375" s="2"/>
      <c r="AR375" s="3"/>
      <c r="AS375" s="3"/>
      <c r="AT375" s="3"/>
      <c r="AU375" s="3"/>
    </row>
    <row r="376" spans="1:47">
      <c r="A376" s="66" t="s">
        <v>428</v>
      </c>
      <c r="B376" s="67"/>
      <c r="C376" s="67"/>
      <c r="D376" s="68"/>
      <c r="E376" s="70"/>
      <c r="F376" s="104" t="s">
        <v>7515</v>
      </c>
      <c r="G376" s="67"/>
      <c r="H376" s="71"/>
      <c r="I376" s="72"/>
      <c r="J376" s="72"/>
      <c r="K376" s="71" t="s">
        <v>8377</v>
      </c>
      <c r="L376" s="75"/>
      <c r="M376" s="76"/>
      <c r="N376" s="76"/>
      <c r="O376" s="77"/>
      <c r="P376" s="78"/>
      <c r="Q376" s="78"/>
      <c r="R376" s="88"/>
      <c r="S376" s="88"/>
      <c r="T376" s="88"/>
      <c r="U376" s="88"/>
      <c r="V376" s="52"/>
      <c r="W376" s="52"/>
      <c r="X376" s="52"/>
      <c r="Y376" s="52"/>
      <c r="Z376" s="51"/>
      <c r="AA376" s="73"/>
      <c r="AB376" s="73"/>
      <c r="AC376" s="74"/>
      <c r="AD376" s="80">
        <v>372</v>
      </c>
      <c r="AE376" s="80">
        <v>270</v>
      </c>
      <c r="AF376" s="80">
        <v>1912</v>
      </c>
      <c r="AG376" s="80">
        <v>471</v>
      </c>
      <c r="AH376" s="80">
        <v>-14400</v>
      </c>
      <c r="AI376" s="80" t="s">
        <v>6538</v>
      </c>
      <c r="AJ376" s="80" t="s">
        <v>6624</v>
      </c>
      <c r="AK376" s="86" t="s">
        <v>7067</v>
      </c>
      <c r="AL376" s="80" t="s">
        <v>7111</v>
      </c>
      <c r="AM376" s="82">
        <v>39835.856238425928</v>
      </c>
      <c r="AN376" s="80" t="s">
        <v>7570</v>
      </c>
      <c r="AO376" s="86" t="s">
        <v>7944</v>
      </c>
      <c r="AP376" s="80" t="s">
        <v>66</v>
      </c>
      <c r="AQ376" s="2"/>
      <c r="AR376" s="3"/>
      <c r="AS376" s="3"/>
      <c r="AT376" s="3"/>
      <c r="AU376" s="3"/>
    </row>
    <row r="377" spans="1:47">
      <c r="A377" s="66" t="s">
        <v>429</v>
      </c>
      <c r="B377" s="67"/>
      <c r="C377" s="67"/>
      <c r="D377" s="68"/>
      <c r="E377" s="70"/>
      <c r="F377" s="104" t="s">
        <v>7516</v>
      </c>
      <c r="G377" s="67"/>
      <c r="H377" s="71"/>
      <c r="I377" s="72"/>
      <c r="J377" s="72"/>
      <c r="K377" s="71" t="s">
        <v>8378</v>
      </c>
      <c r="L377" s="75"/>
      <c r="M377" s="76"/>
      <c r="N377" s="76"/>
      <c r="O377" s="77"/>
      <c r="P377" s="78"/>
      <c r="Q377" s="78"/>
      <c r="R377" s="88"/>
      <c r="S377" s="88"/>
      <c r="T377" s="88"/>
      <c r="U377" s="88"/>
      <c r="V377" s="52"/>
      <c r="W377" s="52"/>
      <c r="X377" s="52"/>
      <c r="Y377" s="52"/>
      <c r="Z377" s="51"/>
      <c r="AA377" s="73"/>
      <c r="AB377" s="73"/>
      <c r="AC377" s="74"/>
      <c r="AD377" s="80">
        <v>856</v>
      </c>
      <c r="AE377" s="80">
        <v>14116</v>
      </c>
      <c r="AF377" s="80">
        <v>6307</v>
      </c>
      <c r="AG377" s="80">
        <v>123</v>
      </c>
      <c r="AH377" s="80">
        <v>-14400</v>
      </c>
      <c r="AI377" s="80" t="s">
        <v>6539</v>
      </c>
      <c r="AJ377" s="80" t="s">
        <v>6792</v>
      </c>
      <c r="AK377" s="86" t="s">
        <v>7068</v>
      </c>
      <c r="AL377" s="80" t="s">
        <v>7111</v>
      </c>
      <c r="AM377" s="82">
        <v>39826.179583333331</v>
      </c>
      <c r="AN377" s="80" t="s">
        <v>7570</v>
      </c>
      <c r="AO377" s="86" t="s">
        <v>7945</v>
      </c>
      <c r="AP377" s="80" t="s">
        <v>66</v>
      </c>
      <c r="AQ377" s="2"/>
      <c r="AR377" s="3"/>
      <c r="AS377" s="3"/>
      <c r="AT377" s="3"/>
      <c r="AU377" s="3"/>
    </row>
    <row r="378" spans="1:47">
      <c r="A378" s="66" t="s">
        <v>430</v>
      </c>
      <c r="B378" s="67"/>
      <c r="C378" s="67"/>
      <c r="D378" s="68"/>
      <c r="E378" s="70"/>
      <c r="F378" s="104" t="s">
        <v>7517</v>
      </c>
      <c r="G378" s="67"/>
      <c r="H378" s="71"/>
      <c r="I378" s="72"/>
      <c r="J378" s="72"/>
      <c r="K378" s="71" t="s">
        <v>8379</v>
      </c>
      <c r="L378" s="75"/>
      <c r="M378" s="76"/>
      <c r="N378" s="76"/>
      <c r="O378" s="77"/>
      <c r="P378" s="78"/>
      <c r="Q378" s="78"/>
      <c r="R378" s="88"/>
      <c r="S378" s="88"/>
      <c r="T378" s="88"/>
      <c r="U378" s="88"/>
      <c r="V378" s="52"/>
      <c r="W378" s="52"/>
      <c r="X378" s="52"/>
      <c r="Y378" s="52"/>
      <c r="Z378" s="51"/>
      <c r="AA378" s="73"/>
      <c r="AB378" s="73"/>
      <c r="AC378" s="74"/>
      <c r="AD378" s="80">
        <v>145</v>
      </c>
      <c r="AE378" s="80">
        <v>69</v>
      </c>
      <c r="AF378" s="80">
        <v>152</v>
      </c>
      <c r="AG378" s="80">
        <v>4</v>
      </c>
      <c r="AH378" s="80">
        <v>-14400</v>
      </c>
      <c r="AI378" s="80" t="s">
        <v>6540</v>
      </c>
      <c r="AJ378" s="80" t="s">
        <v>6793</v>
      </c>
      <c r="AK378" s="86" t="s">
        <v>7069</v>
      </c>
      <c r="AL378" s="80" t="s">
        <v>7111</v>
      </c>
      <c r="AM378" s="82">
        <v>39970.766481481478</v>
      </c>
      <c r="AN378" s="80" t="s">
        <v>7570</v>
      </c>
      <c r="AO378" s="86" t="s">
        <v>7946</v>
      </c>
      <c r="AP378" s="80" t="s">
        <v>66</v>
      </c>
      <c r="AQ378" s="2"/>
      <c r="AR378" s="3"/>
      <c r="AS378" s="3"/>
      <c r="AT378" s="3"/>
      <c r="AU378" s="3"/>
    </row>
    <row r="379" spans="1:47">
      <c r="A379" s="66" t="s">
        <v>431</v>
      </c>
      <c r="B379" s="67"/>
      <c r="C379" s="67"/>
      <c r="D379" s="68"/>
      <c r="E379" s="70"/>
      <c r="F379" s="104" t="s">
        <v>7518</v>
      </c>
      <c r="G379" s="67"/>
      <c r="H379" s="71"/>
      <c r="I379" s="72"/>
      <c r="J379" s="72"/>
      <c r="K379" s="71" t="s">
        <v>8380</v>
      </c>
      <c r="L379" s="75"/>
      <c r="M379" s="76"/>
      <c r="N379" s="76"/>
      <c r="O379" s="77"/>
      <c r="P379" s="78"/>
      <c r="Q379" s="78"/>
      <c r="R379" s="88"/>
      <c r="S379" s="88"/>
      <c r="T379" s="88"/>
      <c r="U379" s="88"/>
      <c r="V379" s="52"/>
      <c r="W379" s="52"/>
      <c r="X379" s="52"/>
      <c r="Y379" s="52"/>
      <c r="Z379" s="51"/>
      <c r="AA379" s="73"/>
      <c r="AB379" s="73"/>
      <c r="AC379" s="74"/>
      <c r="AD379" s="80">
        <v>794</v>
      </c>
      <c r="AE379" s="80">
        <v>405</v>
      </c>
      <c r="AF379" s="80">
        <v>211</v>
      </c>
      <c r="AG379" s="80">
        <v>0</v>
      </c>
      <c r="AH379" s="80"/>
      <c r="AI379" s="80" t="s">
        <v>6541</v>
      </c>
      <c r="AJ379" s="80" t="s">
        <v>6693</v>
      </c>
      <c r="AK379" s="86" t="s">
        <v>7070</v>
      </c>
      <c r="AL379" s="80"/>
      <c r="AM379" s="82">
        <v>40947.899513888886</v>
      </c>
      <c r="AN379" s="80" t="s">
        <v>7570</v>
      </c>
      <c r="AO379" s="86" t="s">
        <v>7947</v>
      </c>
      <c r="AP379" s="80" t="s">
        <v>66</v>
      </c>
      <c r="AQ379" s="2"/>
      <c r="AR379" s="3"/>
      <c r="AS379" s="3"/>
      <c r="AT379" s="3"/>
      <c r="AU379" s="3"/>
    </row>
    <row r="380" spans="1:47">
      <c r="A380" s="66" t="s">
        <v>600</v>
      </c>
      <c r="B380" s="67"/>
      <c r="C380" s="67"/>
      <c r="D380" s="68"/>
      <c r="E380" s="70"/>
      <c r="F380" s="104" t="s">
        <v>7250</v>
      </c>
      <c r="G380" s="67"/>
      <c r="H380" s="71"/>
      <c r="I380" s="72"/>
      <c r="J380" s="72"/>
      <c r="K380" s="71" t="s">
        <v>8381</v>
      </c>
      <c r="L380" s="75"/>
      <c r="M380" s="76"/>
      <c r="N380" s="76"/>
      <c r="O380" s="77"/>
      <c r="P380" s="78"/>
      <c r="Q380" s="78"/>
      <c r="R380" s="88"/>
      <c r="S380" s="88"/>
      <c r="T380" s="88"/>
      <c r="U380" s="88"/>
      <c r="V380" s="52"/>
      <c r="W380" s="52"/>
      <c r="X380" s="52"/>
      <c r="Y380" s="52"/>
      <c r="Z380" s="51"/>
      <c r="AA380" s="73"/>
      <c r="AB380" s="73"/>
      <c r="AC380" s="74"/>
      <c r="AD380" s="80">
        <v>2</v>
      </c>
      <c r="AE380" s="80">
        <v>1</v>
      </c>
      <c r="AF380" s="80">
        <v>2</v>
      </c>
      <c r="AG380" s="80">
        <v>1</v>
      </c>
      <c r="AH380" s="80"/>
      <c r="AI380" s="80"/>
      <c r="AJ380" s="80"/>
      <c r="AK380" s="80"/>
      <c r="AL380" s="80"/>
      <c r="AM380" s="82">
        <v>41547.621736111112</v>
      </c>
      <c r="AN380" s="80" t="s">
        <v>7570</v>
      </c>
      <c r="AO380" s="86" t="s">
        <v>7948</v>
      </c>
      <c r="AP380" s="80" t="s">
        <v>65</v>
      </c>
      <c r="AQ380" s="2"/>
      <c r="AR380" s="3"/>
      <c r="AS380" s="3"/>
      <c r="AT380" s="3"/>
      <c r="AU380" s="3"/>
    </row>
    <row r="381" spans="1:47">
      <c r="A381" s="66" t="s">
        <v>435</v>
      </c>
      <c r="B381" s="67"/>
      <c r="C381" s="67"/>
      <c r="D381" s="68"/>
      <c r="E381" s="70"/>
      <c r="F381" s="104" t="s">
        <v>7519</v>
      </c>
      <c r="G381" s="67"/>
      <c r="H381" s="71"/>
      <c r="I381" s="72"/>
      <c r="J381" s="72"/>
      <c r="K381" s="71" t="s">
        <v>8382</v>
      </c>
      <c r="L381" s="75"/>
      <c r="M381" s="76"/>
      <c r="N381" s="76"/>
      <c r="O381" s="77"/>
      <c r="P381" s="78"/>
      <c r="Q381" s="78"/>
      <c r="R381" s="88"/>
      <c r="S381" s="88"/>
      <c r="T381" s="88"/>
      <c r="U381" s="88"/>
      <c r="V381" s="52"/>
      <c r="W381" s="52"/>
      <c r="X381" s="52"/>
      <c r="Y381" s="52"/>
      <c r="Z381" s="51"/>
      <c r="AA381" s="73"/>
      <c r="AB381" s="73"/>
      <c r="AC381" s="74"/>
      <c r="AD381" s="80">
        <v>805</v>
      </c>
      <c r="AE381" s="80">
        <v>370</v>
      </c>
      <c r="AF381" s="80">
        <v>1552</v>
      </c>
      <c r="AG381" s="80">
        <v>7</v>
      </c>
      <c r="AH381" s="80">
        <v>-21600</v>
      </c>
      <c r="AI381" s="80" t="s">
        <v>6542</v>
      </c>
      <c r="AJ381" s="80" t="s">
        <v>6665</v>
      </c>
      <c r="AK381" s="80"/>
      <c r="AL381" s="80" t="s">
        <v>7112</v>
      </c>
      <c r="AM381" s="82">
        <v>40829.892314814817</v>
      </c>
      <c r="AN381" s="80" t="s">
        <v>7570</v>
      </c>
      <c r="AO381" s="86" t="s">
        <v>7949</v>
      </c>
      <c r="AP381" s="80" t="s">
        <v>66</v>
      </c>
      <c r="AQ381" s="2"/>
      <c r="AR381" s="3"/>
      <c r="AS381" s="3"/>
      <c r="AT381" s="3"/>
      <c r="AU381" s="3"/>
    </row>
    <row r="382" spans="1:47">
      <c r="A382" s="66" t="s">
        <v>442</v>
      </c>
      <c r="B382" s="67"/>
      <c r="C382" s="67"/>
      <c r="D382" s="68"/>
      <c r="E382" s="70"/>
      <c r="F382" s="104" t="s">
        <v>7520</v>
      </c>
      <c r="G382" s="67"/>
      <c r="H382" s="71"/>
      <c r="I382" s="72"/>
      <c r="J382" s="72"/>
      <c r="K382" s="71" t="s">
        <v>8383</v>
      </c>
      <c r="L382" s="75"/>
      <c r="M382" s="76"/>
      <c r="N382" s="76"/>
      <c r="O382" s="77"/>
      <c r="P382" s="78"/>
      <c r="Q382" s="78"/>
      <c r="R382" s="88"/>
      <c r="S382" s="88"/>
      <c r="T382" s="88"/>
      <c r="U382" s="88"/>
      <c r="V382" s="52"/>
      <c r="W382" s="52"/>
      <c r="X382" s="52"/>
      <c r="Y382" s="52"/>
      <c r="Z382" s="51"/>
      <c r="AA382" s="73"/>
      <c r="AB382" s="73"/>
      <c r="AC382" s="74"/>
      <c r="AD382" s="80">
        <v>776</v>
      </c>
      <c r="AE382" s="80">
        <v>487</v>
      </c>
      <c r="AF382" s="80">
        <v>760</v>
      </c>
      <c r="AG382" s="80">
        <v>35</v>
      </c>
      <c r="AH382" s="80">
        <v>-18000</v>
      </c>
      <c r="AI382" s="80" t="s">
        <v>6543</v>
      </c>
      <c r="AJ382" s="80" t="s">
        <v>6794</v>
      </c>
      <c r="AK382" s="86" t="s">
        <v>7071</v>
      </c>
      <c r="AL382" s="80" t="s">
        <v>7117</v>
      </c>
      <c r="AM382" s="82">
        <v>39668.824525462966</v>
      </c>
      <c r="AN382" s="80" t="s">
        <v>7570</v>
      </c>
      <c r="AO382" s="86" t="s">
        <v>7950</v>
      </c>
      <c r="AP382" s="80" t="s">
        <v>66</v>
      </c>
      <c r="AQ382" s="2"/>
      <c r="AR382" s="3"/>
      <c r="AS382" s="3"/>
      <c r="AT382" s="3"/>
      <c r="AU382" s="3"/>
    </row>
    <row r="383" spans="1:47">
      <c r="A383" s="66" t="s">
        <v>441</v>
      </c>
      <c r="B383" s="67"/>
      <c r="C383" s="67"/>
      <c r="D383" s="68"/>
      <c r="E383" s="70"/>
      <c r="F383" s="104" t="s">
        <v>7521</v>
      </c>
      <c r="G383" s="67"/>
      <c r="H383" s="71"/>
      <c r="I383" s="72"/>
      <c r="J383" s="72"/>
      <c r="K383" s="71" t="s">
        <v>8384</v>
      </c>
      <c r="L383" s="75"/>
      <c r="M383" s="76"/>
      <c r="N383" s="76"/>
      <c r="O383" s="77"/>
      <c r="P383" s="78"/>
      <c r="Q383" s="78"/>
      <c r="R383" s="88"/>
      <c r="S383" s="88"/>
      <c r="T383" s="88"/>
      <c r="U383" s="88"/>
      <c r="V383" s="52"/>
      <c r="W383" s="52"/>
      <c r="X383" s="52"/>
      <c r="Y383" s="52"/>
      <c r="Z383" s="51"/>
      <c r="AA383" s="73"/>
      <c r="AB383" s="73"/>
      <c r="AC383" s="74"/>
      <c r="AD383" s="80">
        <v>205</v>
      </c>
      <c r="AE383" s="80">
        <v>102</v>
      </c>
      <c r="AF383" s="80">
        <v>146</v>
      </c>
      <c r="AG383" s="80">
        <v>0</v>
      </c>
      <c r="AH383" s="80">
        <v>-14400</v>
      </c>
      <c r="AI383" s="80" t="s">
        <v>6544</v>
      </c>
      <c r="AJ383" s="80" t="s">
        <v>6683</v>
      </c>
      <c r="AK383" s="80"/>
      <c r="AL383" s="80" t="s">
        <v>7111</v>
      </c>
      <c r="AM383" s="82">
        <v>40190.988587962966</v>
      </c>
      <c r="AN383" s="80" t="s">
        <v>7570</v>
      </c>
      <c r="AO383" s="86" t="s">
        <v>7951</v>
      </c>
      <c r="AP383" s="80" t="s">
        <v>66</v>
      </c>
      <c r="AQ383" s="2"/>
      <c r="AR383" s="3"/>
      <c r="AS383" s="3"/>
      <c r="AT383" s="3"/>
      <c r="AU383" s="3"/>
    </row>
    <row r="384" spans="1:47">
      <c r="A384" s="66" t="s">
        <v>502</v>
      </c>
      <c r="B384" s="67"/>
      <c r="C384" s="67"/>
      <c r="D384" s="68"/>
      <c r="E384" s="70"/>
      <c r="F384" s="104" t="s">
        <v>7522</v>
      </c>
      <c r="G384" s="67"/>
      <c r="H384" s="71"/>
      <c r="I384" s="72"/>
      <c r="J384" s="72"/>
      <c r="K384" s="71" t="s">
        <v>8385</v>
      </c>
      <c r="L384" s="75"/>
      <c r="M384" s="76"/>
      <c r="N384" s="76"/>
      <c r="O384" s="77"/>
      <c r="P384" s="78"/>
      <c r="Q384" s="78"/>
      <c r="R384" s="88"/>
      <c r="S384" s="88"/>
      <c r="T384" s="88"/>
      <c r="U384" s="88"/>
      <c r="V384" s="52"/>
      <c r="W384" s="52"/>
      <c r="X384" s="52"/>
      <c r="Y384" s="52"/>
      <c r="Z384" s="51"/>
      <c r="AA384" s="73"/>
      <c r="AB384" s="73"/>
      <c r="AC384" s="74"/>
      <c r="AD384" s="80">
        <v>370</v>
      </c>
      <c r="AE384" s="80">
        <v>551</v>
      </c>
      <c r="AF384" s="80">
        <v>2050</v>
      </c>
      <c r="AG384" s="80">
        <v>2</v>
      </c>
      <c r="AH384" s="80">
        <v>-14400</v>
      </c>
      <c r="AI384" s="80" t="s">
        <v>6545</v>
      </c>
      <c r="AJ384" s="80" t="s">
        <v>6771</v>
      </c>
      <c r="AK384" s="86" t="s">
        <v>7072</v>
      </c>
      <c r="AL384" s="80" t="s">
        <v>7111</v>
      </c>
      <c r="AM384" s="82">
        <v>40144.721666666665</v>
      </c>
      <c r="AN384" s="80" t="s">
        <v>7570</v>
      </c>
      <c r="AO384" s="86" t="s">
        <v>7952</v>
      </c>
      <c r="AP384" s="80" t="s">
        <v>66</v>
      </c>
      <c r="AQ384" s="2"/>
      <c r="AR384" s="3"/>
      <c r="AS384" s="3"/>
      <c r="AT384" s="3"/>
      <c r="AU384" s="3"/>
    </row>
    <row r="385" spans="1:47">
      <c r="A385" s="66" t="s">
        <v>601</v>
      </c>
      <c r="B385" s="67"/>
      <c r="C385" s="67"/>
      <c r="D385" s="68"/>
      <c r="E385" s="70"/>
      <c r="F385" s="104" t="s">
        <v>7523</v>
      </c>
      <c r="G385" s="67"/>
      <c r="H385" s="71"/>
      <c r="I385" s="72"/>
      <c r="J385" s="72"/>
      <c r="K385" s="71" t="s">
        <v>8386</v>
      </c>
      <c r="L385" s="75"/>
      <c r="M385" s="76"/>
      <c r="N385" s="76"/>
      <c r="O385" s="77"/>
      <c r="P385" s="78"/>
      <c r="Q385" s="78"/>
      <c r="R385" s="88"/>
      <c r="S385" s="88"/>
      <c r="T385" s="88"/>
      <c r="U385" s="88"/>
      <c r="V385" s="52"/>
      <c r="W385" s="52"/>
      <c r="X385" s="52"/>
      <c r="Y385" s="52"/>
      <c r="Z385" s="51"/>
      <c r="AA385" s="73"/>
      <c r="AB385" s="73"/>
      <c r="AC385" s="74"/>
      <c r="AD385" s="80">
        <v>21</v>
      </c>
      <c r="AE385" s="80">
        <v>10</v>
      </c>
      <c r="AF385" s="80">
        <v>6</v>
      </c>
      <c r="AG385" s="80">
        <v>1</v>
      </c>
      <c r="AH385" s="80"/>
      <c r="AI385" s="80"/>
      <c r="AJ385" s="80"/>
      <c r="AK385" s="80"/>
      <c r="AL385" s="80"/>
      <c r="AM385" s="82">
        <v>41271.272800925923</v>
      </c>
      <c r="AN385" s="80" t="s">
        <v>7570</v>
      </c>
      <c r="AO385" s="86" t="s">
        <v>7953</v>
      </c>
      <c r="AP385" s="80" t="s">
        <v>65</v>
      </c>
      <c r="AQ385" s="2"/>
      <c r="AR385" s="3"/>
      <c r="AS385" s="3"/>
      <c r="AT385" s="3"/>
      <c r="AU385" s="3"/>
    </row>
    <row r="386" spans="1:47">
      <c r="A386" s="66" t="s">
        <v>444</v>
      </c>
      <c r="B386" s="67"/>
      <c r="C386" s="67"/>
      <c r="D386" s="68"/>
      <c r="E386" s="70"/>
      <c r="F386" s="104" t="s">
        <v>7524</v>
      </c>
      <c r="G386" s="67"/>
      <c r="H386" s="71"/>
      <c r="I386" s="72"/>
      <c r="J386" s="72"/>
      <c r="K386" s="71" t="s">
        <v>8387</v>
      </c>
      <c r="L386" s="75"/>
      <c r="M386" s="76"/>
      <c r="N386" s="76"/>
      <c r="O386" s="77"/>
      <c r="P386" s="78"/>
      <c r="Q386" s="78"/>
      <c r="R386" s="88"/>
      <c r="S386" s="88"/>
      <c r="T386" s="88"/>
      <c r="U386" s="88"/>
      <c r="V386" s="52"/>
      <c r="W386" s="52"/>
      <c r="X386" s="52"/>
      <c r="Y386" s="52"/>
      <c r="Z386" s="51"/>
      <c r="AA386" s="73"/>
      <c r="AB386" s="73"/>
      <c r="AC386" s="74"/>
      <c r="AD386" s="80">
        <v>1984</v>
      </c>
      <c r="AE386" s="80">
        <v>1354</v>
      </c>
      <c r="AF386" s="80">
        <v>11519</v>
      </c>
      <c r="AG386" s="80">
        <v>128062</v>
      </c>
      <c r="AH386" s="80">
        <v>-21600</v>
      </c>
      <c r="AI386" s="80" t="s">
        <v>6546</v>
      </c>
      <c r="AJ386" s="80" t="s">
        <v>6795</v>
      </c>
      <c r="AK386" s="80"/>
      <c r="AL386" s="80" t="s">
        <v>7112</v>
      </c>
      <c r="AM386" s="82">
        <v>39920.108078703706</v>
      </c>
      <c r="AN386" s="80" t="s">
        <v>7570</v>
      </c>
      <c r="AO386" s="86" t="s">
        <v>7954</v>
      </c>
      <c r="AP386" s="80" t="s">
        <v>66</v>
      </c>
      <c r="AQ386" s="2"/>
      <c r="AR386" s="3"/>
      <c r="AS386" s="3"/>
      <c r="AT386" s="3"/>
      <c r="AU386" s="3"/>
    </row>
    <row r="387" spans="1:47">
      <c r="A387" s="66" t="s">
        <v>602</v>
      </c>
      <c r="B387" s="67"/>
      <c r="C387" s="67"/>
      <c r="D387" s="68"/>
      <c r="E387" s="70"/>
      <c r="F387" s="104" t="s">
        <v>7525</v>
      </c>
      <c r="G387" s="67"/>
      <c r="H387" s="71"/>
      <c r="I387" s="72"/>
      <c r="J387" s="72"/>
      <c r="K387" s="71" t="s">
        <v>8388</v>
      </c>
      <c r="L387" s="75"/>
      <c r="M387" s="76"/>
      <c r="N387" s="76"/>
      <c r="O387" s="77"/>
      <c r="P387" s="78"/>
      <c r="Q387" s="78"/>
      <c r="R387" s="88"/>
      <c r="S387" s="88"/>
      <c r="T387" s="88"/>
      <c r="U387" s="88"/>
      <c r="V387" s="52"/>
      <c r="W387" s="52"/>
      <c r="X387" s="52"/>
      <c r="Y387" s="52"/>
      <c r="Z387" s="51"/>
      <c r="AA387" s="73"/>
      <c r="AB387" s="73"/>
      <c r="AC387" s="74"/>
      <c r="AD387" s="80">
        <v>22</v>
      </c>
      <c r="AE387" s="80">
        <v>1</v>
      </c>
      <c r="AF387" s="80">
        <v>2</v>
      </c>
      <c r="AG387" s="80">
        <v>0</v>
      </c>
      <c r="AH387" s="80"/>
      <c r="AI387" s="80"/>
      <c r="AJ387" s="80"/>
      <c r="AK387" s="80"/>
      <c r="AL387" s="80"/>
      <c r="AM387" s="82">
        <v>40185.904363425929</v>
      </c>
      <c r="AN387" s="80" t="s">
        <v>7570</v>
      </c>
      <c r="AO387" s="86" t="s">
        <v>7955</v>
      </c>
      <c r="AP387" s="80" t="s">
        <v>65</v>
      </c>
      <c r="AQ387" s="2"/>
      <c r="AR387" s="3"/>
      <c r="AS387" s="3"/>
      <c r="AT387" s="3"/>
      <c r="AU387" s="3"/>
    </row>
    <row r="388" spans="1:47">
      <c r="A388" s="66" t="s">
        <v>447</v>
      </c>
      <c r="B388" s="67"/>
      <c r="C388" s="67"/>
      <c r="D388" s="68"/>
      <c r="E388" s="70"/>
      <c r="F388" s="104" t="s">
        <v>7526</v>
      </c>
      <c r="G388" s="67"/>
      <c r="H388" s="71"/>
      <c r="I388" s="72"/>
      <c r="J388" s="72"/>
      <c r="K388" s="71" t="s">
        <v>8389</v>
      </c>
      <c r="L388" s="75"/>
      <c r="M388" s="76"/>
      <c r="N388" s="76"/>
      <c r="O388" s="77"/>
      <c r="P388" s="78"/>
      <c r="Q388" s="78"/>
      <c r="R388" s="88"/>
      <c r="S388" s="88"/>
      <c r="T388" s="88"/>
      <c r="U388" s="88"/>
      <c r="V388" s="52"/>
      <c r="W388" s="52"/>
      <c r="X388" s="52"/>
      <c r="Y388" s="52"/>
      <c r="Z388" s="51"/>
      <c r="AA388" s="73"/>
      <c r="AB388" s="73"/>
      <c r="AC388" s="74"/>
      <c r="AD388" s="80">
        <v>77</v>
      </c>
      <c r="AE388" s="80">
        <v>41</v>
      </c>
      <c r="AF388" s="80">
        <v>124</v>
      </c>
      <c r="AG388" s="80">
        <v>4</v>
      </c>
      <c r="AH388" s="80">
        <v>-25200</v>
      </c>
      <c r="AI388" s="80" t="s">
        <v>6547</v>
      </c>
      <c r="AJ388" s="80" t="s">
        <v>6745</v>
      </c>
      <c r="AK388" s="80"/>
      <c r="AL388" s="80" t="s">
        <v>7114</v>
      </c>
      <c r="AM388" s="82">
        <v>40685.029618055552</v>
      </c>
      <c r="AN388" s="80" t="s">
        <v>7570</v>
      </c>
      <c r="AO388" s="86" t="s">
        <v>7956</v>
      </c>
      <c r="AP388" s="80" t="s">
        <v>66</v>
      </c>
      <c r="AQ388" s="2"/>
      <c r="AR388" s="3"/>
      <c r="AS388" s="3"/>
      <c r="AT388" s="3"/>
      <c r="AU388" s="3"/>
    </row>
    <row r="389" spans="1:47">
      <c r="A389" s="66" t="s">
        <v>448</v>
      </c>
      <c r="B389" s="67"/>
      <c r="C389" s="67"/>
      <c r="D389" s="68"/>
      <c r="E389" s="70"/>
      <c r="F389" s="104" t="s">
        <v>7527</v>
      </c>
      <c r="G389" s="67"/>
      <c r="H389" s="71"/>
      <c r="I389" s="72"/>
      <c r="J389" s="72"/>
      <c r="K389" s="71" t="s">
        <v>8390</v>
      </c>
      <c r="L389" s="75"/>
      <c r="M389" s="76"/>
      <c r="N389" s="76"/>
      <c r="O389" s="77"/>
      <c r="P389" s="78"/>
      <c r="Q389" s="78"/>
      <c r="R389" s="88"/>
      <c r="S389" s="88"/>
      <c r="T389" s="88"/>
      <c r="U389" s="88"/>
      <c r="V389" s="52"/>
      <c r="W389" s="52"/>
      <c r="X389" s="52"/>
      <c r="Y389" s="52"/>
      <c r="Z389" s="51"/>
      <c r="AA389" s="73"/>
      <c r="AB389" s="73"/>
      <c r="AC389" s="74"/>
      <c r="AD389" s="80">
        <v>19</v>
      </c>
      <c r="AE389" s="80">
        <v>29</v>
      </c>
      <c r="AF389" s="80">
        <v>81</v>
      </c>
      <c r="AG389" s="80">
        <v>1</v>
      </c>
      <c r="AH389" s="80">
        <v>-25200</v>
      </c>
      <c r="AI389" s="80" t="s">
        <v>6548</v>
      </c>
      <c r="AJ389" s="80" t="s">
        <v>6796</v>
      </c>
      <c r="AK389" s="86" t="s">
        <v>7073</v>
      </c>
      <c r="AL389" s="80" t="s">
        <v>7114</v>
      </c>
      <c r="AM389" s="82">
        <v>40510.311805555553</v>
      </c>
      <c r="AN389" s="80" t="s">
        <v>7570</v>
      </c>
      <c r="AO389" s="86" t="s">
        <v>7957</v>
      </c>
      <c r="AP389" s="80" t="s">
        <v>66</v>
      </c>
      <c r="AQ389" s="2"/>
      <c r="AR389" s="3"/>
      <c r="AS389" s="3"/>
      <c r="AT389" s="3"/>
      <c r="AU389" s="3"/>
    </row>
    <row r="390" spans="1:47">
      <c r="A390" s="66" t="s">
        <v>449</v>
      </c>
      <c r="B390" s="67"/>
      <c r="C390" s="67"/>
      <c r="D390" s="68"/>
      <c r="E390" s="70"/>
      <c r="F390" s="104" t="s">
        <v>7528</v>
      </c>
      <c r="G390" s="67"/>
      <c r="H390" s="71"/>
      <c r="I390" s="72"/>
      <c r="J390" s="72"/>
      <c r="K390" s="71" t="s">
        <v>8391</v>
      </c>
      <c r="L390" s="75"/>
      <c r="M390" s="76"/>
      <c r="N390" s="76"/>
      <c r="O390" s="77"/>
      <c r="P390" s="78"/>
      <c r="Q390" s="78"/>
      <c r="R390" s="88"/>
      <c r="S390" s="88"/>
      <c r="T390" s="88"/>
      <c r="U390" s="88"/>
      <c r="V390" s="52"/>
      <c r="W390" s="52"/>
      <c r="X390" s="52"/>
      <c r="Y390" s="52"/>
      <c r="Z390" s="51"/>
      <c r="AA390" s="73"/>
      <c r="AB390" s="73"/>
      <c r="AC390" s="74"/>
      <c r="AD390" s="80">
        <v>163</v>
      </c>
      <c r="AE390" s="80">
        <v>143</v>
      </c>
      <c r="AF390" s="80">
        <v>294</v>
      </c>
      <c r="AG390" s="80">
        <v>28</v>
      </c>
      <c r="AH390" s="80">
        <v>-14400</v>
      </c>
      <c r="AI390" s="80" t="s">
        <v>6549</v>
      </c>
      <c r="AJ390" s="80" t="s">
        <v>6718</v>
      </c>
      <c r="AK390" s="86" t="s">
        <v>7074</v>
      </c>
      <c r="AL390" s="80" t="s">
        <v>7111</v>
      </c>
      <c r="AM390" s="82">
        <v>40810.161597222221</v>
      </c>
      <c r="AN390" s="80" t="s">
        <v>7570</v>
      </c>
      <c r="AO390" s="86" t="s">
        <v>7958</v>
      </c>
      <c r="AP390" s="80" t="s">
        <v>66</v>
      </c>
      <c r="AQ390" s="2"/>
      <c r="AR390" s="3"/>
      <c r="AS390" s="3"/>
      <c r="AT390" s="3"/>
      <c r="AU390" s="3"/>
    </row>
    <row r="391" spans="1:47">
      <c r="A391" s="66" t="s">
        <v>450</v>
      </c>
      <c r="B391" s="67"/>
      <c r="C391" s="67"/>
      <c r="D391" s="68"/>
      <c r="E391" s="70"/>
      <c r="F391" s="104" t="s">
        <v>7529</v>
      </c>
      <c r="G391" s="67"/>
      <c r="H391" s="71"/>
      <c r="I391" s="72"/>
      <c r="J391" s="72"/>
      <c r="K391" s="71" t="s">
        <v>8392</v>
      </c>
      <c r="L391" s="75"/>
      <c r="M391" s="76"/>
      <c r="N391" s="76"/>
      <c r="O391" s="77"/>
      <c r="P391" s="78"/>
      <c r="Q391" s="78"/>
      <c r="R391" s="88"/>
      <c r="S391" s="88"/>
      <c r="T391" s="88"/>
      <c r="U391" s="88"/>
      <c r="V391" s="52"/>
      <c r="W391" s="52"/>
      <c r="X391" s="52"/>
      <c r="Y391" s="52"/>
      <c r="Z391" s="51"/>
      <c r="AA391" s="73"/>
      <c r="AB391" s="73"/>
      <c r="AC391" s="74"/>
      <c r="AD391" s="80">
        <v>604</v>
      </c>
      <c r="AE391" s="80">
        <v>227</v>
      </c>
      <c r="AF391" s="80">
        <v>1092</v>
      </c>
      <c r="AG391" s="80">
        <v>397</v>
      </c>
      <c r="AH391" s="80">
        <v>-18000</v>
      </c>
      <c r="AI391" s="80" t="s">
        <v>6550</v>
      </c>
      <c r="AJ391" s="80" t="s">
        <v>6797</v>
      </c>
      <c r="AK391" s="86" t="s">
        <v>7075</v>
      </c>
      <c r="AL391" s="80" t="s">
        <v>7117</v>
      </c>
      <c r="AM391" s="82">
        <v>40969.229618055557</v>
      </c>
      <c r="AN391" s="80" t="s">
        <v>7570</v>
      </c>
      <c r="AO391" s="86" t="s">
        <v>7959</v>
      </c>
      <c r="AP391" s="80" t="s">
        <v>66</v>
      </c>
      <c r="AQ391" s="2"/>
      <c r="AR391" s="3"/>
      <c r="AS391" s="3"/>
      <c r="AT391" s="3"/>
      <c r="AU391" s="3"/>
    </row>
    <row r="392" spans="1:47">
      <c r="A392" s="66" t="s">
        <v>603</v>
      </c>
      <c r="B392" s="67"/>
      <c r="C392" s="67"/>
      <c r="D392" s="68"/>
      <c r="E392" s="70"/>
      <c r="F392" s="104" t="s">
        <v>7530</v>
      </c>
      <c r="G392" s="67"/>
      <c r="H392" s="71"/>
      <c r="I392" s="72"/>
      <c r="J392" s="72"/>
      <c r="K392" s="71" t="s">
        <v>8393</v>
      </c>
      <c r="L392" s="75"/>
      <c r="M392" s="76"/>
      <c r="N392" s="76"/>
      <c r="O392" s="77"/>
      <c r="P392" s="78"/>
      <c r="Q392" s="78"/>
      <c r="R392" s="88"/>
      <c r="S392" s="88"/>
      <c r="T392" s="88"/>
      <c r="U392" s="88"/>
      <c r="V392" s="52"/>
      <c r="W392" s="52"/>
      <c r="X392" s="52"/>
      <c r="Y392" s="52"/>
      <c r="Z392" s="51"/>
      <c r="AA392" s="73"/>
      <c r="AB392" s="73"/>
      <c r="AC392" s="74"/>
      <c r="AD392" s="80">
        <v>1716</v>
      </c>
      <c r="AE392" s="80">
        <v>1599</v>
      </c>
      <c r="AF392" s="80">
        <v>1210</v>
      </c>
      <c r="AG392" s="80">
        <v>3</v>
      </c>
      <c r="AH392" s="80">
        <v>-14400</v>
      </c>
      <c r="AI392" s="80" t="s">
        <v>6551</v>
      </c>
      <c r="AJ392" s="80" t="s">
        <v>6624</v>
      </c>
      <c r="AK392" s="86" t="s">
        <v>7076</v>
      </c>
      <c r="AL392" s="80" t="s">
        <v>7111</v>
      </c>
      <c r="AM392" s="82">
        <v>39986.706863425927</v>
      </c>
      <c r="AN392" s="80" t="s">
        <v>7570</v>
      </c>
      <c r="AO392" s="86" t="s">
        <v>7960</v>
      </c>
      <c r="AP392" s="80" t="s">
        <v>65</v>
      </c>
      <c r="AQ392" s="2"/>
      <c r="AR392" s="3"/>
      <c r="AS392" s="3"/>
      <c r="AT392" s="3"/>
      <c r="AU392" s="3"/>
    </row>
    <row r="393" spans="1:47">
      <c r="A393" s="66" t="s">
        <v>604</v>
      </c>
      <c r="B393" s="67"/>
      <c r="C393" s="67"/>
      <c r="D393" s="68"/>
      <c r="E393" s="70"/>
      <c r="F393" s="104" t="s">
        <v>7531</v>
      </c>
      <c r="G393" s="67"/>
      <c r="H393" s="71"/>
      <c r="I393" s="72"/>
      <c r="J393" s="72"/>
      <c r="K393" s="71" t="s">
        <v>8394</v>
      </c>
      <c r="L393" s="75"/>
      <c r="M393" s="76"/>
      <c r="N393" s="76"/>
      <c r="O393" s="77"/>
      <c r="P393" s="78"/>
      <c r="Q393" s="78"/>
      <c r="R393" s="88"/>
      <c r="S393" s="88"/>
      <c r="T393" s="88"/>
      <c r="U393" s="88"/>
      <c r="V393" s="52"/>
      <c r="W393" s="52"/>
      <c r="X393" s="52"/>
      <c r="Y393" s="52"/>
      <c r="Z393" s="51"/>
      <c r="AA393" s="73"/>
      <c r="AB393" s="73"/>
      <c r="AC393" s="74"/>
      <c r="AD393" s="80">
        <v>410</v>
      </c>
      <c r="AE393" s="80">
        <v>1217</v>
      </c>
      <c r="AF393" s="80">
        <v>1040</v>
      </c>
      <c r="AG393" s="80">
        <v>16</v>
      </c>
      <c r="AH393" s="80">
        <v>-14400</v>
      </c>
      <c r="AI393" s="80" t="s">
        <v>6552</v>
      </c>
      <c r="AJ393" s="80" t="s">
        <v>6798</v>
      </c>
      <c r="AK393" s="86" t="s">
        <v>7077</v>
      </c>
      <c r="AL393" s="80" t="s">
        <v>7111</v>
      </c>
      <c r="AM393" s="82">
        <v>39986.078668981485</v>
      </c>
      <c r="AN393" s="80" t="s">
        <v>7570</v>
      </c>
      <c r="AO393" s="86" t="s">
        <v>7961</v>
      </c>
      <c r="AP393" s="80" t="s">
        <v>65</v>
      </c>
      <c r="AQ393" s="2"/>
      <c r="AR393" s="3"/>
      <c r="AS393" s="3"/>
      <c r="AT393" s="3"/>
      <c r="AU393" s="3"/>
    </row>
    <row r="394" spans="1:47">
      <c r="A394" s="66" t="s">
        <v>452</v>
      </c>
      <c r="B394" s="67"/>
      <c r="C394" s="67"/>
      <c r="D394" s="68"/>
      <c r="E394" s="70"/>
      <c r="F394" s="104" t="s">
        <v>7532</v>
      </c>
      <c r="G394" s="67"/>
      <c r="H394" s="71"/>
      <c r="I394" s="72"/>
      <c r="J394" s="72"/>
      <c r="K394" s="71" t="s">
        <v>8395</v>
      </c>
      <c r="L394" s="75"/>
      <c r="M394" s="76"/>
      <c r="N394" s="76"/>
      <c r="O394" s="77"/>
      <c r="P394" s="78"/>
      <c r="Q394" s="78"/>
      <c r="R394" s="88"/>
      <c r="S394" s="88"/>
      <c r="T394" s="88"/>
      <c r="U394" s="88"/>
      <c r="V394" s="52"/>
      <c r="W394" s="52"/>
      <c r="X394" s="52"/>
      <c r="Y394" s="52"/>
      <c r="Z394" s="51"/>
      <c r="AA394" s="73"/>
      <c r="AB394" s="73"/>
      <c r="AC394" s="74"/>
      <c r="AD394" s="80">
        <v>1076</v>
      </c>
      <c r="AE394" s="80">
        <v>7530</v>
      </c>
      <c r="AF394" s="80">
        <v>5352</v>
      </c>
      <c r="AG394" s="80">
        <v>132</v>
      </c>
      <c r="AH394" s="80">
        <v>-14400</v>
      </c>
      <c r="AI394" s="80" t="s">
        <v>6553</v>
      </c>
      <c r="AJ394" s="80" t="s">
        <v>6799</v>
      </c>
      <c r="AK394" s="86" t="s">
        <v>7078</v>
      </c>
      <c r="AL394" s="80" t="s">
        <v>7111</v>
      </c>
      <c r="AM394" s="82">
        <v>39920.783495370371</v>
      </c>
      <c r="AN394" s="80" t="s">
        <v>7570</v>
      </c>
      <c r="AO394" s="86" t="s">
        <v>7962</v>
      </c>
      <c r="AP394" s="80" t="s">
        <v>66</v>
      </c>
      <c r="AQ394" s="2"/>
      <c r="AR394" s="3"/>
      <c r="AS394" s="3"/>
      <c r="AT394" s="3"/>
      <c r="AU394" s="3"/>
    </row>
    <row r="395" spans="1:47">
      <c r="A395" s="66" t="s">
        <v>605</v>
      </c>
      <c r="B395" s="67"/>
      <c r="C395" s="67"/>
      <c r="D395" s="68"/>
      <c r="E395" s="70"/>
      <c r="F395" s="104" t="s">
        <v>7533</v>
      </c>
      <c r="G395" s="67"/>
      <c r="H395" s="71"/>
      <c r="I395" s="72"/>
      <c r="J395" s="72"/>
      <c r="K395" s="71" t="s">
        <v>8396</v>
      </c>
      <c r="L395" s="75"/>
      <c r="M395" s="76"/>
      <c r="N395" s="76"/>
      <c r="O395" s="77"/>
      <c r="P395" s="78"/>
      <c r="Q395" s="78"/>
      <c r="R395" s="88"/>
      <c r="S395" s="88"/>
      <c r="T395" s="88"/>
      <c r="U395" s="88"/>
      <c r="V395" s="52"/>
      <c r="W395" s="52"/>
      <c r="X395" s="52"/>
      <c r="Y395" s="52"/>
      <c r="Z395" s="51"/>
      <c r="AA395" s="73"/>
      <c r="AB395" s="73"/>
      <c r="AC395" s="74"/>
      <c r="AD395" s="80">
        <v>148</v>
      </c>
      <c r="AE395" s="80">
        <v>44</v>
      </c>
      <c r="AF395" s="80">
        <v>575</v>
      </c>
      <c r="AG395" s="80">
        <v>181</v>
      </c>
      <c r="AH395" s="80">
        <v>-25200</v>
      </c>
      <c r="AI395" s="80" t="s">
        <v>6554</v>
      </c>
      <c r="AJ395" s="80" t="s">
        <v>6800</v>
      </c>
      <c r="AK395" s="80"/>
      <c r="AL395" s="80" t="s">
        <v>7114</v>
      </c>
      <c r="AM395" s="82">
        <v>40199.154236111113</v>
      </c>
      <c r="AN395" s="80" t="s">
        <v>7570</v>
      </c>
      <c r="AO395" s="86" t="s">
        <v>7963</v>
      </c>
      <c r="AP395" s="80" t="s">
        <v>65</v>
      </c>
      <c r="AQ395" s="2"/>
      <c r="AR395" s="3"/>
      <c r="AS395" s="3"/>
      <c r="AT395" s="3"/>
      <c r="AU395" s="3"/>
    </row>
    <row r="396" spans="1:47">
      <c r="A396" s="66" t="s">
        <v>606</v>
      </c>
      <c r="B396" s="67"/>
      <c r="C396" s="67"/>
      <c r="D396" s="68"/>
      <c r="E396" s="70"/>
      <c r="F396" s="104" t="s">
        <v>7534</v>
      </c>
      <c r="G396" s="67"/>
      <c r="H396" s="71"/>
      <c r="I396" s="72"/>
      <c r="J396" s="72"/>
      <c r="K396" s="71" t="s">
        <v>8397</v>
      </c>
      <c r="L396" s="75"/>
      <c r="M396" s="76"/>
      <c r="N396" s="76"/>
      <c r="O396" s="77"/>
      <c r="P396" s="78"/>
      <c r="Q396" s="78"/>
      <c r="R396" s="88"/>
      <c r="S396" s="88"/>
      <c r="T396" s="88"/>
      <c r="U396" s="88"/>
      <c r="V396" s="52"/>
      <c r="W396" s="52"/>
      <c r="X396" s="52"/>
      <c r="Y396" s="52"/>
      <c r="Z396" s="51"/>
      <c r="AA396" s="73"/>
      <c r="AB396" s="73"/>
      <c r="AC396" s="74"/>
      <c r="AD396" s="80">
        <v>1088</v>
      </c>
      <c r="AE396" s="80">
        <v>1037</v>
      </c>
      <c r="AF396" s="80">
        <v>346</v>
      </c>
      <c r="AG396" s="80">
        <v>2</v>
      </c>
      <c r="AH396" s="80">
        <v>-14400</v>
      </c>
      <c r="AI396" s="80" t="s">
        <v>6555</v>
      </c>
      <c r="AJ396" s="80" t="s">
        <v>6594</v>
      </c>
      <c r="AK396" s="86" t="s">
        <v>7079</v>
      </c>
      <c r="AL396" s="80" t="s">
        <v>7111</v>
      </c>
      <c r="AM396" s="82">
        <v>40070.631168981483</v>
      </c>
      <c r="AN396" s="80" t="s">
        <v>7570</v>
      </c>
      <c r="AO396" s="86" t="s">
        <v>7964</v>
      </c>
      <c r="AP396" s="80" t="s">
        <v>65</v>
      </c>
      <c r="AQ396" s="2"/>
      <c r="AR396" s="3"/>
      <c r="AS396" s="3"/>
      <c r="AT396" s="3"/>
      <c r="AU396" s="3"/>
    </row>
    <row r="397" spans="1:47">
      <c r="A397" s="66" t="s">
        <v>453</v>
      </c>
      <c r="B397" s="67"/>
      <c r="C397" s="67"/>
      <c r="D397" s="68"/>
      <c r="E397" s="70"/>
      <c r="F397" s="104" t="s">
        <v>7535</v>
      </c>
      <c r="G397" s="67"/>
      <c r="H397" s="71"/>
      <c r="I397" s="72"/>
      <c r="J397" s="72"/>
      <c r="K397" s="71" t="s">
        <v>8398</v>
      </c>
      <c r="L397" s="75"/>
      <c r="M397" s="76"/>
      <c r="N397" s="76"/>
      <c r="O397" s="77"/>
      <c r="P397" s="78"/>
      <c r="Q397" s="78"/>
      <c r="R397" s="88"/>
      <c r="S397" s="88"/>
      <c r="T397" s="88"/>
      <c r="U397" s="88"/>
      <c r="V397" s="52"/>
      <c r="W397" s="52"/>
      <c r="X397" s="52"/>
      <c r="Y397" s="52"/>
      <c r="Z397" s="51"/>
      <c r="AA397" s="73"/>
      <c r="AB397" s="73"/>
      <c r="AC397" s="74"/>
      <c r="AD397" s="80">
        <v>632</v>
      </c>
      <c r="AE397" s="80">
        <v>2281</v>
      </c>
      <c r="AF397" s="80">
        <v>3827</v>
      </c>
      <c r="AG397" s="80">
        <v>5</v>
      </c>
      <c r="AH397" s="80">
        <v>-25200</v>
      </c>
      <c r="AI397" s="80" t="s">
        <v>6556</v>
      </c>
      <c r="AJ397" s="80" t="s">
        <v>6696</v>
      </c>
      <c r="AK397" s="86" t="s">
        <v>7080</v>
      </c>
      <c r="AL397" s="80" t="s">
        <v>7114</v>
      </c>
      <c r="AM397" s="82">
        <v>40112.73773148148</v>
      </c>
      <c r="AN397" s="80" t="s">
        <v>7570</v>
      </c>
      <c r="AO397" s="86" t="s">
        <v>7965</v>
      </c>
      <c r="AP397" s="80" t="s">
        <v>66</v>
      </c>
      <c r="AQ397" s="2"/>
      <c r="AR397" s="3"/>
      <c r="AS397" s="3"/>
      <c r="AT397" s="3"/>
      <c r="AU397" s="3"/>
    </row>
    <row r="398" spans="1:47">
      <c r="A398" s="66" t="s">
        <v>607</v>
      </c>
      <c r="B398" s="67"/>
      <c r="C398" s="67"/>
      <c r="D398" s="68"/>
      <c r="E398" s="70"/>
      <c r="F398" s="104" t="s">
        <v>7536</v>
      </c>
      <c r="G398" s="67"/>
      <c r="H398" s="71"/>
      <c r="I398" s="72"/>
      <c r="J398" s="72"/>
      <c r="K398" s="71" t="s">
        <v>8399</v>
      </c>
      <c r="L398" s="75"/>
      <c r="M398" s="76"/>
      <c r="N398" s="76"/>
      <c r="O398" s="77"/>
      <c r="P398" s="78"/>
      <c r="Q398" s="78"/>
      <c r="R398" s="88"/>
      <c r="S398" s="88"/>
      <c r="T398" s="88"/>
      <c r="U398" s="88"/>
      <c r="V398" s="52"/>
      <c r="W398" s="52"/>
      <c r="X398" s="52"/>
      <c r="Y398" s="52"/>
      <c r="Z398" s="51"/>
      <c r="AA398" s="73"/>
      <c r="AB398" s="73"/>
      <c r="AC398" s="74"/>
      <c r="AD398" s="80">
        <v>801</v>
      </c>
      <c r="AE398" s="80">
        <v>1041</v>
      </c>
      <c r="AF398" s="80">
        <v>929</v>
      </c>
      <c r="AG398" s="80">
        <v>3</v>
      </c>
      <c r="AH398" s="80">
        <v>-14400</v>
      </c>
      <c r="AI398" s="80" t="s">
        <v>6557</v>
      </c>
      <c r="AJ398" s="80"/>
      <c r="AK398" s="86" t="s">
        <v>7081</v>
      </c>
      <c r="AL398" s="80" t="s">
        <v>7111</v>
      </c>
      <c r="AM398" s="82">
        <v>39979.750405092593</v>
      </c>
      <c r="AN398" s="80" t="s">
        <v>7570</v>
      </c>
      <c r="AO398" s="86" t="s">
        <v>7966</v>
      </c>
      <c r="AP398" s="80" t="s">
        <v>65</v>
      </c>
      <c r="AQ398" s="2"/>
      <c r="AR398" s="3"/>
      <c r="AS398" s="3"/>
      <c r="AT398" s="3"/>
      <c r="AU398" s="3"/>
    </row>
    <row r="399" spans="1:47">
      <c r="A399" s="66" t="s">
        <v>608</v>
      </c>
      <c r="B399" s="67"/>
      <c r="C399" s="67"/>
      <c r="D399" s="68"/>
      <c r="E399" s="70"/>
      <c r="F399" s="104" t="s">
        <v>7537</v>
      </c>
      <c r="G399" s="67"/>
      <c r="H399" s="71"/>
      <c r="I399" s="72"/>
      <c r="J399" s="72"/>
      <c r="K399" s="71" t="s">
        <v>8400</v>
      </c>
      <c r="L399" s="75"/>
      <c r="M399" s="76"/>
      <c r="N399" s="76"/>
      <c r="O399" s="77"/>
      <c r="P399" s="78"/>
      <c r="Q399" s="78"/>
      <c r="R399" s="88"/>
      <c r="S399" s="88"/>
      <c r="T399" s="88"/>
      <c r="U399" s="88"/>
      <c r="V399" s="52"/>
      <c r="W399" s="52"/>
      <c r="X399" s="52"/>
      <c r="Y399" s="52"/>
      <c r="Z399" s="51"/>
      <c r="AA399" s="73"/>
      <c r="AB399" s="73"/>
      <c r="AC399" s="74"/>
      <c r="AD399" s="80">
        <v>661</v>
      </c>
      <c r="AE399" s="80">
        <v>5109</v>
      </c>
      <c r="AF399" s="80">
        <v>1459</v>
      </c>
      <c r="AG399" s="80">
        <v>2</v>
      </c>
      <c r="AH399" s="80">
        <v>-25200</v>
      </c>
      <c r="AI399" s="80" t="s">
        <v>6558</v>
      </c>
      <c r="AJ399" s="80" t="s">
        <v>6663</v>
      </c>
      <c r="AK399" s="86" t="s">
        <v>7082</v>
      </c>
      <c r="AL399" s="80" t="s">
        <v>7114</v>
      </c>
      <c r="AM399" s="82">
        <v>40073.713182870371</v>
      </c>
      <c r="AN399" s="80" t="s">
        <v>7570</v>
      </c>
      <c r="AO399" s="86" t="s">
        <v>7967</v>
      </c>
      <c r="AP399" s="80" t="s">
        <v>65</v>
      </c>
      <c r="AQ399" s="2"/>
      <c r="AR399" s="3"/>
      <c r="AS399" s="3"/>
      <c r="AT399" s="3"/>
      <c r="AU399" s="3"/>
    </row>
    <row r="400" spans="1:47">
      <c r="A400" s="66" t="s">
        <v>609</v>
      </c>
      <c r="B400" s="67"/>
      <c r="C400" s="67"/>
      <c r="D400" s="68"/>
      <c r="E400" s="70"/>
      <c r="F400" s="104" t="s">
        <v>7538</v>
      </c>
      <c r="G400" s="67"/>
      <c r="H400" s="71"/>
      <c r="I400" s="72"/>
      <c r="J400" s="72"/>
      <c r="K400" s="71" t="s">
        <v>8401</v>
      </c>
      <c r="L400" s="75"/>
      <c r="M400" s="76"/>
      <c r="N400" s="76"/>
      <c r="O400" s="77"/>
      <c r="P400" s="78"/>
      <c r="Q400" s="78"/>
      <c r="R400" s="88"/>
      <c r="S400" s="88"/>
      <c r="T400" s="88"/>
      <c r="U400" s="88"/>
      <c r="V400" s="52"/>
      <c r="W400" s="52"/>
      <c r="X400" s="52"/>
      <c r="Y400" s="52"/>
      <c r="Z400" s="51"/>
      <c r="AA400" s="73"/>
      <c r="AB400" s="73"/>
      <c r="AC400" s="74"/>
      <c r="AD400" s="80">
        <v>585</v>
      </c>
      <c r="AE400" s="80">
        <v>1830</v>
      </c>
      <c r="AF400" s="80">
        <v>1143</v>
      </c>
      <c r="AG400" s="80">
        <v>43344</v>
      </c>
      <c r="AH400" s="80">
        <v>-14400</v>
      </c>
      <c r="AI400" s="80" t="s">
        <v>6559</v>
      </c>
      <c r="AJ400" s="80" t="s">
        <v>6624</v>
      </c>
      <c r="AK400" s="86" t="s">
        <v>7083</v>
      </c>
      <c r="AL400" s="80" t="s">
        <v>7111</v>
      </c>
      <c r="AM400" s="82">
        <v>40337.632800925923</v>
      </c>
      <c r="AN400" s="80" t="s">
        <v>7570</v>
      </c>
      <c r="AO400" s="86" t="s">
        <v>7968</v>
      </c>
      <c r="AP400" s="80" t="s">
        <v>65</v>
      </c>
      <c r="AQ400" s="2"/>
      <c r="AR400" s="3"/>
      <c r="AS400" s="3"/>
      <c r="AT400" s="3"/>
      <c r="AU400" s="3"/>
    </row>
    <row r="401" spans="1:47">
      <c r="A401" s="66" t="s">
        <v>610</v>
      </c>
      <c r="B401" s="67"/>
      <c r="C401" s="67"/>
      <c r="D401" s="68"/>
      <c r="E401" s="70"/>
      <c r="F401" s="104" t="s">
        <v>7539</v>
      </c>
      <c r="G401" s="67"/>
      <c r="H401" s="71"/>
      <c r="I401" s="72"/>
      <c r="J401" s="72"/>
      <c r="K401" s="71" t="s">
        <v>8402</v>
      </c>
      <c r="L401" s="75"/>
      <c r="M401" s="76"/>
      <c r="N401" s="76"/>
      <c r="O401" s="77"/>
      <c r="P401" s="78"/>
      <c r="Q401" s="78"/>
      <c r="R401" s="88"/>
      <c r="S401" s="88"/>
      <c r="T401" s="88"/>
      <c r="U401" s="88"/>
      <c r="V401" s="52"/>
      <c r="W401" s="52"/>
      <c r="X401" s="52"/>
      <c r="Y401" s="52"/>
      <c r="Z401" s="51"/>
      <c r="AA401" s="73"/>
      <c r="AB401" s="73"/>
      <c r="AC401" s="74"/>
      <c r="AD401" s="80">
        <v>296</v>
      </c>
      <c r="AE401" s="80">
        <v>396</v>
      </c>
      <c r="AF401" s="80">
        <v>1365</v>
      </c>
      <c r="AG401" s="80">
        <v>154</v>
      </c>
      <c r="AH401" s="80">
        <v>-18000</v>
      </c>
      <c r="AI401" s="80" t="s">
        <v>6560</v>
      </c>
      <c r="AJ401" s="80" t="s">
        <v>6705</v>
      </c>
      <c r="AK401" s="86" t="s">
        <v>7084</v>
      </c>
      <c r="AL401" s="80" t="s">
        <v>7117</v>
      </c>
      <c r="AM401" s="82">
        <v>39073.6871875</v>
      </c>
      <c r="AN401" s="80" t="s">
        <v>7570</v>
      </c>
      <c r="AO401" s="86" t="s">
        <v>7969</v>
      </c>
      <c r="AP401" s="80" t="s">
        <v>65</v>
      </c>
      <c r="AQ401" s="2"/>
      <c r="AR401" s="3"/>
      <c r="AS401" s="3"/>
      <c r="AT401" s="3"/>
      <c r="AU401" s="3"/>
    </row>
    <row r="402" spans="1:47">
      <c r="A402" s="66" t="s">
        <v>611</v>
      </c>
      <c r="B402" s="67"/>
      <c r="C402" s="67"/>
      <c r="D402" s="68"/>
      <c r="E402" s="70"/>
      <c r="F402" s="104" t="s">
        <v>7540</v>
      </c>
      <c r="G402" s="67"/>
      <c r="H402" s="71"/>
      <c r="I402" s="72"/>
      <c r="J402" s="72"/>
      <c r="K402" s="71" t="s">
        <v>8403</v>
      </c>
      <c r="L402" s="75"/>
      <c r="M402" s="76"/>
      <c r="N402" s="76"/>
      <c r="O402" s="77"/>
      <c r="P402" s="78"/>
      <c r="Q402" s="78"/>
      <c r="R402" s="88"/>
      <c r="S402" s="88"/>
      <c r="T402" s="88"/>
      <c r="U402" s="88"/>
      <c r="V402" s="52"/>
      <c r="W402" s="52"/>
      <c r="X402" s="52"/>
      <c r="Y402" s="52"/>
      <c r="Z402" s="51"/>
      <c r="AA402" s="73"/>
      <c r="AB402" s="73"/>
      <c r="AC402" s="74"/>
      <c r="AD402" s="80">
        <v>196</v>
      </c>
      <c r="AE402" s="80">
        <v>960</v>
      </c>
      <c r="AF402" s="80">
        <v>963</v>
      </c>
      <c r="AG402" s="80">
        <v>0</v>
      </c>
      <c r="AH402" s="80">
        <v>-25200</v>
      </c>
      <c r="AI402" s="80" t="s">
        <v>6561</v>
      </c>
      <c r="AJ402" s="80" t="s">
        <v>6694</v>
      </c>
      <c r="AK402" s="86" t="s">
        <v>7085</v>
      </c>
      <c r="AL402" s="80" t="s">
        <v>6694</v>
      </c>
      <c r="AM402" s="82">
        <v>40206.976770833331</v>
      </c>
      <c r="AN402" s="80" t="s">
        <v>7570</v>
      </c>
      <c r="AO402" s="86" t="s">
        <v>7970</v>
      </c>
      <c r="AP402" s="80" t="s">
        <v>65</v>
      </c>
      <c r="AQ402" s="2"/>
      <c r="AR402" s="3"/>
      <c r="AS402" s="3"/>
      <c r="AT402" s="3"/>
      <c r="AU402" s="3"/>
    </row>
    <row r="403" spans="1:47">
      <c r="A403" s="66" t="s">
        <v>457</v>
      </c>
      <c r="B403" s="67"/>
      <c r="C403" s="67"/>
      <c r="D403" s="68"/>
      <c r="E403" s="70"/>
      <c r="F403" s="104" t="s">
        <v>7541</v>
      </c>
      <c r="G403" s="67"/>
      <c r="H403" s="71"/>
      <c r="I403" s="72"/>
      <c r="J403" s="72"/>
      <c r="K403" s="71" t="s">
        <v>8404</v>
      </c>
      <c r="L403" s="75"/>
      <c r="M403" s="76"/>
      <c r="N403" s="76"/>
      <c r="O403" s="77"/>
      <c r="P403" s="78"/>
      <c r="Q403" s="78"/>
      <c r="R403" s="88"/>
      <c r="S403" s="88"/>
      <c r="T403" s="88"/>
      <c r="U403" s="88"/>
      <c r="V403" s="52"/>
      <c r="W403" s="52"/>
      <c r="X403" s="52"/>
      <c r="Y403" s="52"/>
      <c r="Z403" s="51"/>
      <c r="AA403" s="73"/>
      <c r="AB403" s="73"/>
      <c r="AC403" s="74"/>
      <c r="AD403" s="80">
        <v>370</v>
      </c>
      <c r="AE403" s="80">
        <v>594</v>
      </c>
      <c r="AF403" s="80">
        <v>267</v>
      </c>
      <c r="AG403" s="80">
        <v>0</v>
      </c>
      <c r="AH403" s="80">
        <v>-25200</v>
      </c>
      <c r="AI403" s="80" t="s">
        <v>6562</v>
      </c>
      <c r="AJ403" s="80" t="s">
        <v>6660</v>
      </c>
      <c r="AK403" s="86" t="s">
        <v>7086</v>
      </c>
      <c r="AL403" s="80" t="s">
        <v>6694</v>
      </c>
      <c r="AM403" s="82">
        <v>40140.767372685186</v>
      </c>
      <c r="AN403" s="80" t="s">
        <v>7570</v>
      </c>
      <c r="AO403" s="86" t="s">
        <v>7971</v>
      </c>
      <c r="AP403" s="80" t="s">
        <v>66</v>
      </c>
      <c r="AQ403" s="2"/>
      <c r="AR403" s="3"/>
      <c r="AS403" s="3"/>
      <c r="AT403" s="3"/>
      <c r="AU403" s="3"/>
    </row>
    <row r="404" spans="1:47">
      <c r="A404" s="66" t="s">
        <v>459</v>
      </c>
      <c r="B404" s="67"/>
      <c r="C404" s="67"/>
      <c r="D404" s="68"/>
      <c r="E404" s="70"/>
      <c r="F404" s="104" t="s">
        <v>7542</v>
      </c>
      <c r="G404" s="67"/>
      <c r="H404" s="71"/>
      <c r="I404" s="72"/>
      <c r="J404" s="72"/>
      <c r="K404" s="71" t="s">
        <v>8405</v>
      </c>
      <c r="L404" s="75"/>
      <c r="M404" s="76"/>
      <c r="N404" s="76"/>
      <c r="O404" s="77"/>
      <c r="P404" s="78"/>
      <c r="Q404" s="78"/>
      <c r="R404" s="88"/>
      <c r="S404" s="88"/>
      <c r="T404" s="88"/>
      <c r="U404" s="88"/>
      <c r="V404" s="52"/>
      <c r="W404" s="52"/>
      <c r="X404" s="52"/>
      <c r="Y404" s="52"/>
      <c r="Z404" s="51"/>
      <c r="AA404" s="73"/>
      <c r="AB404" s="73"/>
      <c r="AC404" s="74"/>
      <c r="AD404" s="80">
        <v>623</v>
      </c>
      <c r="AE404" s="80">
        <v>533</v>
      </c>
      <c r="AF404" s="80">
        <v>2894</v>
      </c>
      <c r="AG404" s="80">
        <v>76</v>
      </c>
      <c r="AH404" s="80">
        <v>-25200</v>
      </c>
      <c r="AI404" s="80" t="s">
        <v>6563</v>
      </c>
      <c r="AJ404" s="80" t="s">
        <v>6696</v>
      </c>
      <c r="AK404" s="86" t="s">
        <v>7087</v>
      </c>
      <c r="AL404" s="80" t="s">
        <v>7114</v>
      </c>
      <c r="AM404" s="82">
        <v>40085.634270833332</v>
      </c>
      <c r="AN404" s="80" t="s">
        <v>7570</v>
      </c>
      <c r="AO404" s="86" t="s">
        <v>7972</v>
      </c>
      <c r="AP404" s="80" t="s">
        <v>66</v>
      </c>
      <c r="AQ404" s="2"/>
      <c r="AR404" s="3"/>
      <c r="AS404" s="3"/>
      <c r="AT404" s="3"/>
      <c r="AU404" s="3"/>
    </row>
    <row r="405" spans="1:47">
      <c r="A405" s="66" t="s">
        <v>460</v>
      </c>
      <c r="B405" s="67"/>
      <c r="C405" s="67"/>
      <c r="D405" s="68"/>
      <c r="E405" s="70"/>
      <c r="F405" s="104" t="s">
        <v>7543</v>
      </c>
      <c r="G405" s="67"/>
      <c r="H405" s="71"/>
      <c r="I405" s="72"/>
      <c r="J405" s="72"/>
      <c r="K405" s="71" t="s">
        <v>8406</v>
      </c>
      <c r="L405" s="75"/>
      <c r="M405" s="76"/>
      <c r="N405" s="76"/>
      <c r="O405" s="77"/>
      <c r="P405" s="78"/>
      <c r="Q405" s="78"/>
      <c r="R405" s="88"/>
      <c r="S405" s="88"/>
      <c r="T405" s="88"/>
      <c r="U405" s="88"/>
      <c r="V405" s="52"/>
      <c r="W405" s="52"/>
      <c r="X405" s="52"/>
      <c r="Y405" s="52"/>
      <c r="Z405" s="51"/>
      <c r="AA405" s="73"/>
      <c r="AB405" s="73"/>
      <c r="AC405" s="74"/>
      <c r="AD405" s="80">
        <v>170</v>
      </c>
      <c r="AE405" s="80">
        <v>143</v>
      </c>
      <c r="AF405" s="80">
        <v>591</v>
      </c>
      <c r="AG405" s="80">
        <v>3</v>
      </c>
      <c r="AH405" s="80"/>
      <c r="AI405" s="80" t="s">
        <v>6564</v>
      </c>
      <c r="AJ405" s="80" t="s">
        <v>6606</v>
      </c>
      <c r="AK405" s="86" t="s">
        <v>7088</v>
      </c>
      <c r="AL405" s="80"/>
      <c r="AM405" s="82">
        <v>40291.175081018519</v>
      </c>
      <c r="AN405" s="80" t="s">
        <v>7570</v>
      </c>
      <c r="AO405" s="86" t="s">
        <v>7973</v>
      </c>
      <c r="AP405" s="80" t="s">
        <v>66</v>
      </c>
      <c r="AQ405" s="2"/>
      <c r="AR405" s="3"/>
      <c r="AS405" s="3"/>
      <c r="AT405" s="3"/>
      <c r="AU405" s="3"/>
    </row>
    <row r="406" spans="1:47">
      <c r="A406" s="66" t="s">
        <v>612</v>
      </c>
      <c r="B406" s="67"/>
      <c r="C406" s="67"/>
      <c r="D406" s="68"/>
      <c r="E406" s="70"/>
      <c r="F406" s="104" t="s">
        <v>7544</v>
      </c>
      <c r="G406" s="67"/>
      <c r="H406" s="71"/>
      <c r="I406" s="72"/>
      <c r="J406" s="72"/>
      <c r="K406" s="71" t="s">
        <v>8407</v>
      </c>
      <c r="L406" s="75"/>
      <c r="M406" s="76"/>
      <c r="N406" s="76"/>
      <c r="O406" s="77"/>
      <c r="P406" s="78"/>
      <c r="Q406" s="78"/>
      <c r="R406" s="88"/>
      <c r="S406" s="88"/>
      <c r="T406" s="88"/>
      <c r="U406" s="88"/>
      <c r="V406" s="52"/>
      <c r="W406" s="52"/>
      <c r="X406" s="52"/>
      <c r="Y406" s="52"/>
      <c r="Z406" s="51"/>
      <c r="AA406" s="73"/>
      <c r="AB406" s="73"/>
      <c r="AC406" s="74"/>
      <c r="AD406" s="80">
        <v>516</v>
      </c>
      <c r="AE406" s="80">
        <v>1</v>
      </c>
      <c r="AF406" s="80">
        <v>130</v>
      </c>
      <c r="AG406" s="80">
        <v>33</v>
      </c>
      <c r="AH406" s="80">
        <v>7200</v>
      </c>
      <c r="AI406" s="80"/>
      <c r="AJ406" s="80" t="s">
        <v>6801</v>
      </c>
      <c r="AK406" s="80"/>
      <c r="AL406" s="80" t="s">
        <v>7140</v>
      </c>
      <c r="AM406" s="82">
        <v>39948.297384259262</v>
      </c>
      <c r="AN406" s="80" t="s">
        <v>7570</v>
      </c>
      <c r="AO406" s="86" t="s">
        <v>7974</v>
      </c>
      <c r="AP406" s="80" t="s">
        <v>65</v>
      </c>
      <c r="AQ406" s="2"/>
      <c r="AR406" s="3"/>
      <c r="AS406" s="3"/>
      <c r="AT406" s="3"/>
      <c r="AU406" s="3"/>
    </row>
    <row r="407" spans="1:47">
      <c r="A407" s="66" t="s">
        <v>613</v>
      </c>
      <c r="B407" s="67"/>
      <c r="C407" s="67"/>
      <c r="D407" s="68"/>
      <c r="E407" s="70"/>
      <c r="F407" s="104" t="s">
        <v>7150</v>
      </c>
      <c r="G407" s="67"/>
      <c r="H407" s="71"/>
      <c r="I407" s="72"/>
      <c r="J407" s="72"/>
      <c r="K407" s="71" t="s">
        <v>8408</v>
      </c>
      <c r="L407" s="75"/>
      <c r="M407" s="76"/>
      <c r="N407" s="76"/>
      <c r="O407" s="77"/>
      <c r="P407" s="78"/>
      <c r="Q407" s="78"/>
      <c r="R407" s="88"/>
      <c r="S407" s="88"/>
      <c r="T407" s="88"/>
      <c r="U407" s="88"/>
      <c r="V407" s="52"/>
      <c r="W407" s="52"/>
      <c r="X407" s="52"/>
      <c r="Y407" s="52"/>
      <c r="Z407" s="51"/>
      <c r="AA407" s="73"/>
      <c r="AB407" s="73"/>
      <c r="AC407" s="74"/>
      <c r="AD407" s="80">
        <v>2</v>
      </c>
      <c r="AE407" s="80">
        <v>0</v>
      </c>
      <c r="AF407" s="80">
        <v>1</v>
      </c>
      <c r="AG407" s="80">
        <v>0</v>
      </c>
      <c r="AH407" s="80"/>
      <c r="AI407" s="80"/>
      <c r="AJ407" s="80"/>
      <c r="AK407" s="80"/>
      <c r="AL407" s="80"/>
      <c r="AM407" s="82">
        <v>40725.048333333332</v>
      </c>
      <c r="AN407" s="80" t="s">
        <v>7570</v>
      </c>
      <c r="AO407" s="86" t="s">
        <v>7975</v>
      </c>
      <c r="AP407" s="80" t="s">
        <v>65</v>
      </c>
      <c r="AQ407" s="2"/>
      <c r="AR407" s="3"/>
      <c r="AS407" s="3"/>
      <c r="AT407" s="3"/>
      <c r="AU407" s="3"/>
    </row>
    <row r="408" spans="1:47">
      <c r="A408" s="66" t="s">
        <v>461</v>
      </c>
      <c r="B408" s="67"/>
      <c r="C408" s="67"/>
      <c r="D408" s="68"/>
      <c r="E408" s="70"/>
      <c r="F408" s="104" t="s">
        <v>7545</v>
      </c>
      <c r="G408" s="67"/>
      <c r="H408" s="71"/>
      <c r="I408" s="72"/>
      <c r="J408" s="72"/>
      <c r="K408" s="71" t="s">
        <v>8409</v>
      </c>
      <c r="L408" s="75"/>
      <c r="M408" s="76"/>
      <c r="N408" s="76"/>
      <c r="O408" s="77"/>
      <c r="P408" s="78"/>
      <c r="Q408" s="78"/>
      <c r="R408" s="88"/>
      <c r="S408" s="88"/>
      <c r="T408" s="88"/>
      <c r="U408" s="88"/>
      <c r="V408" s="52"/>
      <c r="W408" s="52"/>
      <c r="X408" s="52"/>
      <c r="Y408" s="52"/>
      <c r="Z408" s="51"/>
      <c r="AA408" s="73"/>
      <c r="AB408" s="73"/>
      <c r="AC408" s="74"/>
      <c r="AD408" s="80">
        <v>52</v>
      </c>
      <c r="AE408" s="80">
        <v>5</v>
      </c>
      <c r="AF408" s="80">
        <v>21</v>
      </c>
      <c r="AG408" s="80">
        <v>0</v>
      </c>
      <c r="AH408" s="80">
        <v>10800</v>
      </c>
      <c r="AI408" s="80" t="s">
        <v>6565</v>
      </c>
      <c r="AJ408" s="80"/>
      <c r="AK408" s="86" t="s">
        <v>7089</v>
      </c>
      <c r="AL408" s="80" t="s">
        <v>7120</v>
      </c>
      <c r="AM408" s="82">
        <v>41541.820787037039</v>
      </c>
      <c r="AN408" s="80" t="s">
        <v>7570</v>
      </c>
      <c r="AO408" s="86" t="s">
        <v>7976</v>
      </c>
      <c r="AP408" s="80" t="s">
        <v>66</v>
      </c>
      <c r="AQ408" s="2"/>
      <c r="AR408" s="3"/>
      <c r="AS408" s="3"/>
      <c r="AT408" s="3"/>
      <c r="AU408" s="3"/>
    </row>
    <row r="409" spans="1:47">
      <c r="A409" s="66" t="s">
        <v>462</v>
      </c>
      <c r="B409" s="67"/>
      <c r="C409" s="67"/>
      <c r="D409" s="68"/>
      <c r="E409" s="70"/>
      <c r="F409" s="104" t="s">
        <v>7546</v>
      </c>
      <c r="G409" s="67"/>
      <c r="H409" s="71"/>
      <c r="I409" s="72"/>
      <c r="J409" s="72"/>
      <c r="K409" s="71" t="s">
        <v>8410</v>
      </c>
      <c r="L409" s="75"/>
      <c r="M409" s="76"/>
      <c r="N409" s="76"/>
      <c r="O409" s="77"/>
      <c r="P409" s="78"/>
      <c r="Q409" s="78"/>
      <c r="R409" s="88"/>
      <c r="S409" s="88"/>
      <c r="T409" s="88"/>
      <c r="U409" s="88"/>
      <c r="V409" s="52"/>
      <c r="W409" s="52"/>
      <c r="X409" s="52"/>
      <c r="Y409" s="52"/>
      <c r="Z409" s="51"/>
      <c r="AA409" s="73"/>
      <c r="AB409" s="73"/>
      <c r="AC409" s="74"/>
      <c r="AD409" s="80">
        <v>5341</v>
      </c>
      <c r="AE409" s="80">
        <v>4935</v>
      </c>
      <c r="AF409" s="80">
        <v>1657</v>
      </c>
      <c r="AG409" s="80">
        <v>4</v>
      </c>
      <c r="AH409" s="80">
        <v>-25200</v>
      </c>
      <c r="AI409" s="80" t="s">
        <v>6566</v>
      </c>
      <c r="AJ409" s="80" t="s">
        <v>6633</v>
      </c>
      <c r="AK409" s="86" t="s">
        <v>7090</v>
      </c>
      <c r="AL409" s="80" t="s">
        <v>7114</v>
      </c>
      <c r="AM409" s="82">
        <v>39990.825127314813</v>
      </c>
      <c r="AN409" s="80" t="s">
        <v>7570</v>
      </c>
      <c r="AO409" s="86" t="s">
        <v>7977</v>
      </c>
      <c r="AP409" s="80" t="s">
        <v>66</v>
      </c>
      <c r="AQ409" s="2"/>
      <c r="AR409" s="3"/>
      <c r="AS409" s="3"/>
      <c r="AT409" s="3"/>
      <c r="AU409" s="3"/>
    </row>
    <row r="410" spans="1:47">
      <c r="A410" s="66" t="s">
        <v>465</v>
      </c>
      <c r="B410" s="67"/>
      <c r="C410" s="67"/>
      <c r="D410" s="68"/>
      <c r="E410" s="70"/>
      <c r="F410" s="104" t="s">
        <v>7547</v>
      </c>
      <c r="G410" s="67"/>
      <c r="H410" s="71"/>
      <c r="I410" s="72"/>
      <c r="J410" s="72"/>
      <c r="K410" s="71" t="s">
        <v>8411</v>
      </c>
      <c r="L410" s="75"/>
      <c r="M410" s="76"/>
      <c r="N410" s="76"/>
      <c r="O410" s="77"/>
      <c r="P410" s="78"/>
      <c r="Q410" s="78"/>
      <c r="R410" s="88"/>
      <c r="S410" s="88"/>
      <c r="T410" s="88"/>
      <c r="U410" s="88"/>
      <c r="V410" s="52"/>
      <c r="W410" s="52"/>
      <c r="X410" s="52"/>
      <c r="Y410" s="52"/>
      <c r="Z410" s="51"/>
      <c r="AA410" s="73"/>
      <c r="AB410" s="73"/>
      <c r="AC410" s="74"/>
      <c r="AD410" s="80">
        <v>432</v>
      </c>
      <c r="AE410" s="80">
        <v>162</v>
      </c>
      <c r="AF410" s="80">
        <v>1003</v>
      </c>
      <c r="AG410" s="80">
        <v>1</v>
      </c>
      <c r="AH410" s="80">
        <v>-14400</v>
      </c>
      <c r="AI410" s="80" t="s">
        <v>6567</v>
      </c>
      <c r="AJ410" s="80" t="s">
        <v>6802</v>
      </c>
      <c r="AK410" s="80"/>
      <c r="AL410" s="80" t="s">
        <v>7111</v>
      </c>
      <c r="AM410" s="82">
        <v>39745.120474537034</v>
      </c>
      <c r="AN410" s="80" t="s">
        <v>7570</v>
      </c>
      <c r="AO410" s="86" t="s">
        <v>7978</v>
      </c>
      <c r="AP410" s="80" t="s">
        <v>66</v>
      </c>
      <c r="AQ410" s="2"/>
      <c r="AR410" s="3"/>
      <c r="AS410" s="3"/>
      <c r="AT410" s="3"/>
      <c r="AU410" s="3"/>
    </row>
    <row r="411" spans="1:47">
      <c r="A411" s="66" t="s">
        <v>466</v>
      </c>
      <c r="B411" s="67"/>
      <c r="C411" s="67"/>
      <c r="D411" s="68"/>
      <c r="E411" s="70"/>
      <c r="F411" s="104" t="s">
        <v>7548</v>
      </c>
      <c r="G411" s="67"/>
      <c r="H411" s="71"/>
      <c r="I411" s="72"/>
      <c r="J411" s="72"/>
      <c r="K411" s="71" t="s">
        <v>8412</v>
      </c>
      <c r="L411" s="75"/>
      <c r="M411" s="76"/>
      <c r="N411" s="76"/>
      <c r="O411" s="77"/>
      <c r="P411" s="78"/>
      <c r="Q411" s="78"/>
      <c r="R411" s="88"/>
      <c r="S411" s="88"/>
      <c r="T411" s="88"/>
      <c r="U411" s="88"/>
      <c r="V411" s="52"/>
      <c r="W411" s="52"/>
      <c r="X411" s="52"/>
      <c r="Y411" s="52"/>
      <c r="Z411" s="51"/>
      <c r="AA411" s="73"/>
      <c r="AB411" s="73"/>
      <c r="AC411" s="74"/>
      <c r="AD411" s="80">
        <v>275</v>
      </c>
      <c r="AE411" s="80">
        <v>78</v>
      </c>
      <c r="AF411" s="80">
        <v>39</v>
      </c>
      <c r="AG411" s="80">
        <v>10</v>
      </c>
      <c r="AH411" s="80">
        <v>-21600</v>
      </c>
      <c r="AI411" s="80" t="s">
        <v>6568</v>
      </c>
      <c r="AJ411" s="80" t="s">
        <v>6803</v>
      </c>
      <c r="AK411" s="86" t="s">
        <v>7091</v>
      </c>
      <c r="AL411" s="80" t="s">
        <v>7112</v>
      </c>
      <c r="AM411" s="82">
        <v>40919.720706018517</v>
      </c>
      <c r="AN411" s="80" t="s">
        <v>7570</v>
      </c>
      <c r="AO411" s="86" t="s">
        <v>7979</v>
      </c>
      <c r="AP411" s="80" t="s">
        <v>66</v>
      </c>
      <c r="AQ411" s="2"/>
      <c r="AR411" s="3"/>
      <c r="AS411" s="3"/>
      <c r="AT411" s="3"/>
      <c r="AU411" s="3"/>
    </row>
    <row r="412" spans="1:47">
      <c r="A412" s="66" t="s">
        <v>614</v>
      </c>
      <c r="B412" s="67"/>
      <c r="C412" s="67"/>
      <c r="D412" s="68"/>
      <c r="E412" s="70"/>
      <c r="F412" s="104" t="s">
        <v>7549</v>
      </c>
      <c r="G412" s="67"/>
      <c r="H412" s="71"/>
      <c r="I412" s="72"/>
      <c r="J412" s="72"/>
      <c r="K412" s="71" t="s">
        <v>8413</v>
      </c>
      <c r="L412" s="75"/>
      <c r="M412" s="76"/>
      <c r="N412" s="76"/>
      <c r="O412" s="77"/>
      <c r="P412" s="78"/>
      <c r="Q412" s="78"/>
      <c r="R412" s="88"/>
      <c r="S412" s="88"/>
      <c r="T412" s="88"/>
      <c r="U412" s="88"/>
      <c r="V412" s="52"/>
      <c r="W412" s="52"/>
      <c r="X412" s="52"/>
      <c r="Y412" s="52"/>
      <c r="Z412" s="51"/>
      <c r="AA412" s="73"/>
      <c r="AB412" s="73"/>
      <c r="AC412" s="74"/>
      <c r="AD412" s="80">
        <v>9</v>
      </c>
      <c r="AE412" s="80">
        <v>25</v>
      </c>
      <c r="AF412" s="80">
        <v>48</v>
      </c>
      <c r="AG412" s="80">
        <v>0</v>
      </c>
      <c r="AH412" s="80">
        <v>-18000</v>
      </c>
      <c r="AI412" s="80" t="s">
        <v>6569</v>
      </c>
      <c r="AJ412" s="80" t="s">
        <v>6804</v>
      </c>
      <c r="AK412" s="86" t="s">
        <v>7092</v>
      </c>
      <c r="AL412" s="80" t="s">
        <v>7117</v>
      </c>
      <c r="AM412" s="82">
        <v>40623.636990740742</v>
      </c>
      <c r="AN412" s="80" t="s">
        <v>7570</v>
      </c>
      <c r="AO412" s="86" t="s">
        <v>7980</v>
      </c>
      <c r="AP412" s="80" t="s">
        <v>65</v>
      </c>
      <c r="AQ412" s="2"/>
      <c r="AR412" s="3"/>
      <c r="AS412" s="3"/>
      <c r="AT412" s="3"/>
      <c r="AU412" s="3"/>
    </row>
    <row r="413" spans="1:47">
      <c r="A413" s="66" t="s">
        <v>468</v>
      </c>
      <c r="B413" s="67"/>
      <c r="C413" s="67"/>
      <c r="D413" s="68"/>
      <c r="E413" s="70"/>
      <c r="F413" s="104" t="s">
        <v>7550</v>
      </c>
      <c r="G413" s="67"/>
      <c r="H413" s="71"/>
      <c r="I413" s="72"/>
      <c r="J413" s="72"/>
      <c r="K413" s="71" t="s">
        <v>8414</v>
      </c>
      <c r="L413" s="75"/>
      <c r="M413" s="76"/>
      <c r="N413" s="76"/>
      <c r="O413" s="77"/>
      <c r="P413" s="78"/>
      <c r="Q413" s="78"/>
      <c r="R413" s="88"/>
      <c r="S413" s="88"/>
      <c r="T413" s="88"/>
      <c r="U413" s="88"/>
      <c r="V413" s="52"/>
      <c r="W413" s="52"/>
      <c r="X413" s="52"/>
      <c r="Y413" s="52"/>
      <c r="Z413" s="51"/>
      <c r="AA413" s="73"/>
      <c r="AB413" s="73"/>
      <c r="AC413" s="74"/>
      <c r="AD413" s="80">
        <v>43</v>
      </c>
      <c r="AE413" s="80">
        <v>9</v>
      </c>
      <c r="AF413" s="80">
        <v>91</v>
      </c>
      <c r="AG413" s="80">
        <v>2</v>
      </c>
      <c r="AH413" s="80"/>
      <c r="AI413" s="80" t="s">
        <v>6570</v>
      </c>
      <c r="AJ413" s="80" t="s">
        <v>6805</v>
      </c>
      <c r="AK413" s="86" t="s">
        <v>7093</v>
      </c>
      <c r="AL413" s="80"/>
      <c r="AM413" s="82">
        <v>40822.482824074075</v>
      </c>
      <c r="AN413" s="80" t="s">
        <v>7570</v>
      </c>
      <c r="AO413" s="86" t="s">
        <v>7981</v>
      </c>
      <c r="AP413" s="80" t="s">
        <v>66</v>
      </c>
      <c r="AQ413" s="2"/>
      <c r="AR413" s="3"/>
      <c r="AS413" s="3"/>
      <c r="AT413" s="3"/>
      <c r="AU413" s="3"/>
    </row>
    <row r="414" spans="1:47">
      <c r="A414" s="66" t="s">
        <v>469</v>
      </c>
      <c r="B414" s="67"/>
      <c r="C414" s="67"/>
      <c r="D414" s="68"/>
      <c r="E414" s="70"/>
      <c r="F414" s="104" t="s">
        <v>7551</v>
      </c>
      <c r="G414" s="67"/>
      <c r="H414" s="71"/>
      <c r="I414" s="72"/>
      <c r="J414" s="72"/>
      <c r="K414" s="71" t="s">
        <v>8415</v>
      </c>
      <c r="L414" s="75"/>
      <c r="M414" s="76"/>
      <c r="N414" s="76"/>
      <c r="O414" s="77"/>
      <c r="P414" s="78"/>
      <c r="Q414" s="78"/>
      <c r="R414" s="88"/>
      <c r="S414" s="88"/>
      <c r="T414" s="88"/>
      <c r="U414" s="88"/>
      <c r="V414" s="52"/>
      <c r="W414" s="52"/>
      <c r="X414" s="52"/>
      <c r="Y414" s="52"/>
      <c r="Z414" s="51"/>
      <c r="AA414" s="73"/>
      <c r="AB414" s="73"/>
      <c r="AC414" s="74"/>
      <c r="AD414" s="80">
        <v>1064</v>
      </c>
      <c r="AE414" s="80">
        <v>518</v>
      </c>
      <c r="AF414" s="80">
        <v>3189</v>
      </c>
      <c r="AG414" s="80">
        <v>11</v>
      </c>
      <c r="AH414" s="80">
        <v>-14400</v>
      </c>
      <c r="AI414" s="80" t="s">
        <v>6571</v>
      </c>
      <c r="AJ414" s="80" t="s">
        <v>6806</v>
      </c>
      <c r="AK414" s="86" t="s">
        <v>7094</v>
      </c>
      <c r="AL414" s="80" t="s">
        <v>7111</v>
      </c>
      <c r="AM414" s="82">
        <v>39718.052210648151</v>
      </c>
      <c r="AN414" s="80" t="s">
        <v>7570</v>
      </c>
      <c r="AO414" s="86" t="s">
        <v>7982</v>
      </c>
      <c r="AP414" s="80" t="s">
        <v>66</v>
      </c>
      <c r="AQ414" s="2"/>
      <c r="AR414" s="3"/>
      <c r="AS414" s="3"/>
      <c r="AT414" s="3"/>
      <c r="AU414" s="3"/>
    </row>
    <row r="415" spans="1:47">
      <c r="A415" s="66" t="s">
        <v>471</v>
      </c>
      <c r="B415" s="67"/>
      <c r="C415" s="67"/>
      <c r="D415" s="68"/>
      <c r="E415" s="70"/>
      <c r="F415" s="104" t="s">
        <v>7552</v>
      </c>
      <c r="G415" s="67"/>
      <c r="H415" s="71"/>
      <c r="I415" s="72"/>
      <c r="J415" s="72"/>
      <c r="K415" s="71" t="s">
        <v>8416</v>
      </c>
      <c r="L415" s="75"/>
      <c r="M415" s="76"/>
      <c r="N415" s="76"/>
      <c r="O415" s="77"/>
      <c r="P415" s="78"/>
      <c r="Q415" s="78"/>
      <c r="R415" s="88"/>
      <c r="S415" s="88"/>
      <c r="T415" s="88"/>
      <c r="U415" s="88"/>
      <c r="V415" s="52"/>
      <c r="W415" s="52"/>
      <c r="X415" s="52"/>
      <c r="Y415" s="52"/>
      <c r="Z415" s="51"/>
      <c r="AA415" s="73"/>
      <c r="AB415" s="73"/>
      <c r="AC415" s="74"/>
      <c r="AD415" s="80">
        <v>707</v>
      </c>
      <c r="AE415" s="80">
        <v>1567</v>
      </c>
      <c r="AF415" s="80">
        <v>32884</v>
      </c>
      <c r="AG415" s="80">
        <v>9165</v>
      </c>
      <c r="AH415" s="80">
        <v>7200</v>
      </c>
      <c r="AI415" s="80" t="s">
        <v>6572</v>
      </c>
      <c r="AJ415" s="80" t="s">
        <v>6807</v>
      </c>
      <c r="AK415" s="86" t="s">
        <v>7095</v>
      </c>
      <c r="AL415" s="80" t="s">
        <v>7141</v>
      </c>
      <c r="AM415" s="82">
        <v>39947.620185185187</v>
      </c>
      <c r="AN415" s="80" t="s">
        <v>7570</v>
      </c>
      <c r="AO415" s="86" t="s">
        <v>7983</v>
      </c>
      <c r="AP415" s="80" t="s">
        <v>66</v>
      </c>
      <c r="AQ415" s="2"/>
      <c r="AR415" s="3"/>
      <c r="AS415" s="3"/>
      <c r="AT415" s="3"/>
      <c r="AU415" s="3"/>
    </row>
    <row r="416" spans="1:47">
      <c r="A416" s="66" t="s">
        <v>472</v>
      </c>
      <c r="B416" s="67"/>
      <c r="C416" s="67"/>
      <c r="D416" s="68"/>
      <c r="E416" s="70"/>
      <c r="F416" s="104" t="s">
        <v>7553</v>
      </c>
      <c r="G416" s="67"/>
      <c r="H416" s="71"/>
      <c r="I416" s="72"/>
      <c r="J416" s="72"/>
      <c r="K416" s="71" t="s">
        <v>8417</v>
      </c>
      <c r="L416" s="75"/>
      <c r="M416" s="76"/>
      <c r="N416" s="76"/>
      <c r="O416" s="77"/>
      <c r="P416" s="78"/>
      <c r="Q416" s="78"/>
      <c r="R416" s="88"/>
      <c r="S416" s="88"/>
      <c r="T416" s="88"/>
      <c r="U416" s="88"/>
      <c r="V416" s="52"/>
      <c r="W416" s="52"/>
      <c r="X416" s="52"/>
      <c r="Y416" s="52"/>
      <c r="Z416" s="51"/>
      <c r="AA416" s="73"/>
      <c r="AB416" s="73"/>
      <c r="AC416" s="74"/>
      <c r="AD416" s="80">
        <v>256</v>
      </c>
      <c r="AE416" s="80">
        <v>50</v>
      </c>
      <c r="AF416" s="80">
        <v>152</v>
      </c>
      <c r="AG416" s="80">
        <v>4</v>
      </c>
      <c r="AH416" s="80"/>
      <c r="AI416" s="80" t="s">
        <v>6573</v>
      </c>
      <c r="AJ416" s="80" t="s">
        <v>6808</v>
      </c>
      <c r="AK416" s="86" t="s">
        <v>7096</v>
      </c>
      <c r="AL416" s="80"/>
      <c r="AM416" s="82">
        <v>41040.84443287037</v>
      </c>
      <c r="AN416" s="80" t="s">
        <v>7570</v>
      </c>
      <c r="AO416" s="86" t="s">
        <v>7984</v>
      </c>
      <c r="AP416" s="80" t="s">
        <v>66</v>
      </c>
      <c r="AQ416" s="2"/>
      <c r="AR416" s="3"/>
      <c r="AS416" s="3"/>
      <c r="AT416" s="3"/>
      <c r="AU416" s="3"/>
    </row>
    <row r="417" spans="1:47">
      <c r="A417" s="66" t="s">
        <v>473</v>
      </c>
      <c r="B417" s="67"/>
      <c r="C417" s="67"/>
      <c r="D417" s="68"/>
      <c r="E417" s="70"/>
      <c r="F417" s="104" t="s">
        <v>7554</v>
      </c>
      <c r="G417" s="67"/>
      <c r="H417" s="71"/>
      <c r="I417" s="72"/>
      <c r="J417" s="72"/>
      <c r="K417" s="71" t="s">
        <v>8418</v>
      </c>
      <c r="L417" s="75"/>
      <c r="M417" s="76"/>
      <c r="N417" s="76"/>
      <c r="O417" s="77"/>
      <c r="P417" s="78"/>
      <c r="Q417" s="78"/>
      <c r="R417" s="88"/>
      <c r="S417" s="88"/>
      <c r="T417" s="88"/>
      <c r="U417" s="88"/>
      <c r="V417" s="52"/>
      <c r="W417" s="52"/>
      <c r="X417" s="52"/>
      <c r="Y417" s="52"/>
      <c r="Z417" s="51"/>
      <c r="AA417" s="73"/>
      <c r="AB417" s="73"/>
      <c r="AC417" s="74"/>
      <c r="AD417" s="80">
        <v>635</v>
      </c>
      <c r="AE417" s="80">
        <v>1184</v>
      </c>
      <c r="AF417" s="80">
        <v>1258</v>
      </c>
      <c r="AG417" s="80">
        <v>17</v>
      </c>
      <c r="AH417" s="80">
        <v>28800</v>
      </c>
      <c r="AI417" s="80" t="s">
        <v>6574</v>
      </c>
      <c r="AJ417" s="80" t="s">
        <v>6809</v>
      </c>
      <c r="AK417" s="86" t="s">
        <v>7097</v>
      </c>
      <c r="AL417" s="80" t="s">
        <v>7142</v>
      </c>
      <c r="AM417" s="82">
        <v>40800.330092592594</v>
      </c>
      <c r="AN417" s="80" t="s">
        <v>7570</v>
      </c>
      <c r="AO417" s="86" t="s">
        <v>7985</v>
      </c>
      <c r="AP417" s="80" t="s">
        <v>66</v>
      </c>
      <c r="AQ417" s="2"/>
      <c r="AR417" s="3"/>
      <c r="AS417" s="3"/>
      <c r="AT417" s="3"/>
      <c r="AU417" s="3"/>
    </row>
    <row r="418" spans="1:47">
      <c r="A418" s="66" t="s">
        <v>474</v>
      </c>
      <c r="B418" s="67"/>
      <c r="C418" s="67"/>
      <c r="D418" s="68"/>
      <c r="E418" s="70"/>
      <c r="F418" s="104" t="s">
        <v>7555</v>
      </c>
      <c r="G418" s="67"/>
      <c r="H418" s="71"/>
      <c r="I418" s="72"/>
      <c r="J418" s="72"/>
      <c r="K418" s="71" t="s">
        <v>8419</v>
      </c>
      <c r="L418" s="75"/>
      <c r="M418" s="76"/>
      <c r="N418" s="76"/>
      <c r="O418" s="77"/>
      <c r="P418" s="78"/>
      <c r="Q418" s="78"/>
      <c r="R418" s="88"/>
      <c r="S418" s="88"/>
      <c r="T418" s="88"/>
      <c r="U418" s="88"/>
      <c r="V418" s="52"/>
      <c r="W418" s="52"/>
      <c r="X418" s="52"/>
      <c r="Y418" s="52"/>
      <c r="Z418" s="51"/>
      <c r="AA418" s="73"/>
      <c r="AB418" s="73"/>
      <c r="AC418" s="74"/>
      <c r="AD418" s="80">
        <v>113</v>
      </c>
      <c r="AE418" s="80">
        <v>48</v>
      </c>
      <c r="AF418" s="80">
        <v>304</v>
      </c>
      <c r="AG418" s="80">
        <v>26</v>
      </c>
      <c r="AH418" s="80"/>
      <c r="AI418" s="80" t="s">
        <v>6575</v>
      </c>
      <c r="AJ418" s="80" t="s">
        <v>6810</v>
      </c>
      <c r="AK418" s="86" t="s">
        <v>7098</v>
      </c>
      <c r="AL418" s="80"/>
      <c r="AM418" s="82">
        <v>40274.124490740738</v>
      </c>
      <c r="AN418" s="80" t="s">
        <v>7570</v>
      </c>
      <c r="AO418" s="86" t="s">
        <v>7986</v>
      </c>
      <c r="AP418" s="80" t="s">
        <v>66</v>
      </c>
      <c r="AQ418" s="2"/>
      <c r="AR418" s="3"/>
      <c r="AS418" s="3"/>
      <c r="AT418" s="3"/>
      <c r="AU418" s="3"/>
    </row>
    <row r="419" spans="1:47">
      <c r="A419" s="66" t="s">
        <v>476</v>
      </c>
      <c r="B419" s="67"/>
      <c r="C419" s="67"/>
      <c r="D419" s="68"/>
      <c r="E419" s="70"/>
      <c r="F419" s="104" t="s">
        <v>7556</v>
      </c>
      <c r="G419" s="67"/>
      <c r="H419" s="71"/>
      <c r="I419" s="72"/>
      <c r="J419" s="72"/>
      <c r="K419" s="71" t="s">
        <v>8420</v>
      </c>
      <c r="L419" s="75"/>
      <c r="M419" s="76"/>
      <c r="N419" s="76"/>
      <c r="O419" s="77"/>
      <c r="P419" s="78"/>
      <c r="Q419" s="78"/>
      <c r="R419" s="88"/>
      <c r="S419" s="88"/>
      <c r="T419" s="88"/>
      <c r="U419" s="88"/>
      <c r="V419" s="52"/>
      <c r="W419" s="52"/>
      <c r="X419" s="52"/>
      <c r="Y419" s="52"/>
      <c r="Z419" s="51"/>
      <c r="AA419" s="73"/>
      <c r="AB419" s="73"/>
      <c r="AC419" s="74"/>
      <c r="AD419" s="80">
        <v>138</v>
      </c>
      <c r="AE419" s="80">
        <v>736</v>
      </c>
      <c r="AF419" s="80">
        <v>775</v>
      </c>
      <c r="AG419" s="80">
        <v>0</v>
      </c>
      <c r="AH419" s="80"/>
      <c r="AI419" s="80" t="s">
        <v>6576</v>
      </c>
      <c r="AJ419" s="80"/>
      <c r="AK419" s="86" t="s">
        <v>7099</v>
      </c>
      <c r="AL419" s="80"/>
      <c r="AM419" s="82">
        <v>40996.08734953704</v>
      </c>
      <c r="AN419" s="80" t="s">
        <v>7570</v>
      </c>
      <c r="AO419" s="86" t="s">
        <v>7987</v>
      </c>
      <c r="AP419" s="80" t="s">
        <v>66</v>
      </c>
      <c r="AQ419" s="2"/>
      <c r="AR419" s="3"/>
      <c r="AS419" s="3"/>
      <c r="AT419" s="3"/>
      <c r="AU419" s="3"/>
    </row>
    <row r="420" spans="1:47">
      <c r="A420" s="66" t="s">
        <v>477</v>
      </c>
      <c r="B420" s="67"/>
      <c r="C420" s="67"/>
      <c r="D420" s="68"/>
      <c r="E420" s="70"/>
      <c r="F420" s="104" t="s">
        <v>7557</v>
      </c>
      <c r="G420" s="67"/>
      <c r="H420" s="71"/>
      <c r="I420" s="72"/>
      <c r="J420" s="72"/>
      <c r="K420" s="71" t="s">
        <v>8421</v>
      </c>
      <c r="L420" s="75"/>
      <c r="M420" s="76"/>
      <c r="N420" s="76"/>
      <c r="O420" s="77"/>
      <c r="P420" s="78"/>
      <c r="Q420" s="78"/>
      <c r="R420" s="88"/>
      <c r="S420" s="88"/>
      <c r="T420" s="88"/>
      <c r="U420" s="88"/>
      <c r="V420" s="52"/>
      <c r="W420" s="52"/>
      <c r="X420" s="52"/>
      <c r="Y420" s="52"/>
      <c r="Z420" s="51"/>
      <c r="AA420" s="73"/>
      <c r="AB420" s="73"/>
      <c r="AC420" s="74"/>
      <c r="AD420" s="80">
        <v>325</v>
      </c>
      <c r="AE420" s="80">
        <v>139</v>
      </c>
      <c r="AF420" s="80">
        <v>185</v>
      </c>
      <c r="AG420" s="80">
        <v>9</v>
      </c>
      <c r="AH420" s="80">
        <v>-21600</v>
      </c>
      <c r="AI420" s="80" t="s">
        <v>6577</v>
      </c>
      <c r="AJ420" s="80" t="s">
        <v>6811</v>
      </c>
      <c r="AK420" s="86" t="s">
        <v>7100</v>
      </c>
      <c r="AL420" s="80" t="s">
        <v>7112</v>
      </c>
      <c r="AM420" s="82">
        <v>40446.842465277776</v>
      </c>
      <c r="AN420" s="80" t="s">
        <v>7570</v>
      </c>
      <c r="AO420" s="86" t="s">
        <v>7988</v>
      </c>
      <c r="AP420" s="80" t="s">
        <v>66</v>
      </c>
      <c r="AQ420" s="2"/>
      <c r="AR420" s="3"/>
      <c r="AS420" s="3"/>
      <c r="AT420" s="3"/>
      <c r="AU420" s="3"/>
    </row>
    <row r="421" spans="1:47">
      <c r="A421" s="66" t="s">
        <v>490</v>
      </c>
      <c r="B421" s="67"/>
      <c r="C421" s="67"/>
      <c r="D421" s="68"/>
      <c r="E421" s="70"/>
      <c r="F421" s="104" t="s">
        <v>7558</v>
      </c>
      <c r="G421" s="67"/>
      <c r="H421" s="71"/>
      <c r="I421" s="72"/>
      <c r="J421" s="72"/>
      <c r="K421" s="71" t="s">
        <v>8422</v>
      </c>
      <c r="L421" s="75"/>
      <c r="M421" s="76"/>
      <c r="N421" s="76"/>
      <c r="O421" s="77"/>
      <c r="P421" s="78"/>
      <c r="Q421" s="78"/>
      <c r="R421" s="88"/>
      <c r="S421" s="88"/>
      <c r="T421" s="88"/>
      <c r="U421" s="88"/>
      <c r="V421" s="52"/>
      <c r="W421" s="52"/>
      <c r="X421" s="52"/>
      <c r="Y421" s="52"/>
      <c r="Z421" s="51"/>
      <c r="AA421" s="73"/>
      <c r="AB421" s="73"/>
      <c r="AC421" s="74"/>
      <c r="AD421" s="80">
        <v>162</v>
      </c>
      <c r="AE421" s="80">
        <v>150</v>
      </c>
      <c r="AF421" s="80">
        <v>1898</v>
      </c>
      <c r="AG421" s="80">
        <v>27</v>
      </c>
      <c r="AH421" s="80"/>
      <c r="AI421" s="80" t="s">
        <v>6578</v>
      </c>
      <c r="AJ421" s="80"/>
      <c r="AK421" s="86" t="s">
        <v>7101</v>
      </c>
      <c r="AL421" s="80"/>
      <c r="AM421" s="82">
        <v>40511.094548611109</v>
      </c>
      <c r="AN421" s="80" t="s">
        <v>7570</v>
      </c>
      <c r="AO421" s="86" t="s">
        <v>7989</v>
      </c>
      <c r="AP421" s="80" t="s">
        <v>66</v>
      </c>
      <c r="AQ421" s="2"/>
      <c r="AR421" s="3"/>
      <c r="AS421" s="3"/>
      <c r="AT421" s="3"/>
      <c r="AU421" s="3"/>
    </row>
    <row r="422" spans="1:47">
      <c r="A422" s="66" t="s">
        <v>615</v>
      </c>
      <c r="B422" s="67"/>
      <c r="C422" s="67"/>
      <c r="D422" s="68"/>
      <c r="E422" s="70"/>
      <c r="F422" s="104" t="s">
        <v>7559</v>
      </c>
      <c r="G422" s="67"/>
      <c r="H422" s="71"/>
      <c r="I422" s="72"/>
      <c r="J422" s="72"/>
      <c r="K422" s="71" t="s">
        <v>8423</v>
      </c>
      <c r="L422" s="75"/>
      <c r="M422" s="76"/>
      <c r="N422" s="76"/>
      <c r="O422" s="77"/>
      <c r="P422" s="78"/>
      <c r="Q422" s="78"/>
      <c r="R422" s="88"/>
      <c r="S422" s="88"/>
      <c r="T422" s="88"/>
      <c r="U422" s="88"/>
      <c r="V422" s="52"/>
      <c r="W422" s="52"/>
      <c r="X422" s="52"/>
      <c r="Y422" s="52"/>
      <c r="Z422" s="51"/>
      <c r="AA422" s="73"/>
      <c r="AB422" s="73"/>
      <c r="AC422" s="74"/>
      <c r="AD422" s="80">
        <v>108</v>
      </c>
      <c r="AE422" s="80">
        <v>10</v>
      </c>
      <c r="AF422" s="80">
        <v>13</v>
      </c>
      <c r="AG422" s="80">
        <v>5</v>
      </c>
      <c r="AH422" s="80"/>
      <c r="AI422" s="80"/>
      <c r="AJ422" s="80"/>
      <c r="AK422" s="80"/>
      <c r="AL422" s="80"/>
      <c r="AM422" s="82">
        <v>39888.808206018519</v>
      </c>
      <c r="AN422" s="80" t="s">
        <v>7570</v>
      </c>
      <c r="AO422" s="86" t="s">
        <v>7990</v>
      </c>
      <c r="AP422" s="80" t="s">
        <v>65</v>
      </c>
      <c r="AQ422" s="2"/>
      <c r="AR422" s="3"/>
      <c r="AS422" s="3"/>
      <c r="AT422" s="3"/>
      <c r="AU422" s="3"/>
    </row>
    <row r="423" spans="1:47">
      <c r="A423" s="66" t="s">
        <v>484</v>
      </c>
      <c r="B423" s="67"/>
      <c r="C423" s="67"/>
      <c r="D423" s="68"/>
      <c r="E423" s="70"/>
      <c r="F423" s="104" t="s">
        <v>7560</v>
      </c>
      <c r="G423" s="67"/>
      <c r="H423" s="71"/>
      <c r="I423" s="72"/>
      <c r="J423" s="72"/>
      <c r="K423" s="71" t="s">
        <v>8424</v>
      </c>
      <c r="L423" s="75"/>
      <c r="M423" s="76"/>
      <c r="N423" s="76"/>
      <c r="O423" s="77"/>
      <c r="P423" s="78"/>
      <c r="Q423" s="78"/>
      <c r="R423" s="88"/>
      <c r="S423" s="88"/>
      <c r="T423" s="88"/>
      <c r="U423" s="88"/>
      <c r="V423" s="52"/>
      <c r="W423" s="52"/>
      <c r="X423" s="52"/>
      <c r="Y423" s="52"/>
      <c r="Z423" s="51"/>
      <c r="AA423" s="73"/>
      <c r="AB423" s="73"/>
      <c r="AC423" s="74"/>
      <c r="AD423" s="80">
        <v>1324</v>
      </c>
      <c r="AE423" s="80">
        <v>2068</v>
      </c>
      <c r="AF423" s="80">
        <v>17131</v>
      </c>
      <c r="AG423" s="80">
        <v>2500</v>
      </c>
      <c r="AH423" s="80">
        <v>-14400</v>
      </c>
      <c r="AI423" s="80" t="s">
        <v>6579</v>
      </c>
      <c r="AJ423" s="80" t="s">
        <v>6812</v>
      </c>
      <c r="AK423" s="86" t="s">
        <v>7102</v>
      </c>
      <c r="AL423" s="80" t="s">
        <v>7111</v>
      </c>
      <c r="AM423" s="82">
        <v>39220.856064814812</v>
      </c>
      <c r="AN423" s="80" t="s">
        <v>7570</v>
      </c>
      <c r="AO423" s="86" t="s">
        <v>7991</v>
      </c>
      <c r="AP423" s="80" t="s">
        <v>66</v>
      </c>
      <c r="AQ423" s="2"/>
      <c r="AR423" s="3"/>
      <c r="AS423" s="3"/>
      <c r="AT423" s="3"/>
      <c r="AU423" s="3"/>
    </row>
    <row r="424" spans="1:47">
      <c r="A424" s="66" t="s">
        <v>491</v>
      </c>
      <c r="B424" s="67"/>
      <c r="C424" s="67"/>
      <c r="D424" s="68"/>
      <c r="E424" s="70"/>
      <c r="F424" s="104" t="s">
        <v>7561</v>
      </c>
      <c r="G424" s="67"/>
      <c r="H424" s="71"/>
      <c r="I424" s="72"/>
      <c r="J424" s="72"/>
      <c r="K424" s="71" t="s">
        <v>8425</v>
      </c>
      <c r="L424" s="75"/>
      <c r="M424" s="76"/>
      <c r="N424" s="76"/>
      <c r="O424" s="77"/>
      <c r="P424" s="78"/>
      <c r="Q424" s="78"/>
      <c r="R424" s="88"/>
      <c r="S424" s="88"/>
      <c r="T424" s="88"/>
      <c r="U424" s="88"/>
      <c r="V424" s="52"/>
      <c r="W424" s="52"/>
      <c r="X424" s="52"/>
      <c r="Y424" s="52"/>
      <c r="Z424" s="51"/>
      <c r="AA424" s="73"/>
      <c r="AB424" s="73"/>
      <c r="AC424" s="74"/>
      <c r="AD424" s="80">
        <v>1414</v>
      </c>
      <c r="AE424" s="80">
        <v>11443</v>
      </c>
      <c r="AF424" s="80">
        <v>18525</v>
      </c>
      <c r="AG424" s="80">
        <v>539</v>
      </c>
      <c r="AH424" s="80">
        <v>-7200</v>
      </c>
      <c r="AI424" s="80" t="s">
        <v>6580</v>
      </c>
      <c r="AJ424" s="80" t="s">
        <v>6813</v>
      </c>
      <c r="AK424" s="86" t="s">
        <v>7103</v>
      </c>
      <c r="AL424" s="80" t="s">
        <v>7123</v>
      </c>
      <c r="AM424" s="82">
        <v>39925.517592592594</v>
      </c>
      <c r="AN424" s="80" t="s">
        <v>7570</v>
      </c>
      <c r="AO424" s="86" t="s">
        <v>7992</v>
      </c>
      <c r="AP424" s="80" t="s">
        <v>66</v>
      </c>
      <c r="AQ424" s="2"/>
      <c r="AR424" s="3"/>
      <c r="AS424" s="3"/>
      <c r="AT424" s="3"/>
      <c r="AU424" s="3"/>
    </row>
    <row r="425" spans="1:47">
      <c r="A425" s="66" t="s">
        <v>501</v>
      </c>
      <c r="B425" s="67"/>
      <c r="C425" s="67"/>
      <c r="D425" s="68"/>
      <c r="E425" s="70"/>
      <c r="F425" s="104" t="s">
        <v>7562</v>
      </c>
      <c r="G425" s="67"/>
      <c r="H425" s="71"/>
      <c r="I425" s="72"/>
      <c r="J425" s="72"/>
      <c r="K425" s="71" t="s">
        <v>8426</v>
      </c>
      <c r="L425" s="75"/>
      <c r="M425" s="76"/>
      <c r="N425" s="76"/>
      <c r="O425" s="77"/>
      <c r="P425" s="78"/>
      <c r="Q425" s="78"/>
      <c r="R425" s="88"/>
      <c r="S425" s="88"/>
      <c r="T425" s="88"/>
      <c r="U425" s="88"/>
      <c r="V425" s="52"/>
      <c r="W425" s="52"/>
      <c r="X425" s="52"/>
      <c r="Y425" s="52"/>
      <c r="Z425" s="51"/>
      <c r="AA425" s="73"/>
      <c r="AB425" s="73"/>
      <c r="AC425" s="74"/>
      <c r="AD425" s="80">
        <v>342</v>
      </c>
      <c r="AE425" s="80">
        <v>60</v>
      </c>
      <c r="AF425" s="80">
        <v>49</v>
      </c>
      <c r="AG425" s="80">
        <v>17</v>
      </c>
      <c r="AH425" s="80"/>
      <c r="AI425" s="80" t="s">
        <v>6581</v>
      </c>
      <c r="AJ425" s="80" t="s">
        <v>6624</v>
      </c>
      <c r="AK425" s="86" t="s">
        <v>7104</v>
      </c>
      <c r="AL425" s="80"/>
      <c r="AM425" s="82">
        <v>41099.5159375</v>
      </c>
      <c r="AN425" s="80" t="s">
        <v>7570</v>
      </c>
      <c r="AO425" s="86" t="s">
        <v>7993</v>
      </c>
      <c r="AP425" s="80" t="s">
        <v>66</v>
      </c>
      <c r="AQ425" s="2"/>
      <c r="AR425" s="3"/>
      <c r="AS425" s="3"/>
      <c r="AT425" s="3"/>
      <c r="AU425" s="3"/>
    </row>
    <row r="426" spans="1:47">
      <c r="A426" s="66" t="s">
        <v>486</v>
      </c>
      <c r="B426" s="67"/>
      <c r="C426" s="67"/>
      <c r="D426" s="68"/>
      <c r="E426" s="70"/>
      <c r="F426" s="104" t="s">
        <v>7276</v>
      </c>
      <c r="G426" s="67"/>
      <c r="H426" s="71"/>
      <c r="I426" s="72"/>
      <c r="J426" s="72"/>
      <c r="K426" s="71" t="s">
        <v>8427</v>
      </c>
      <c r="L426" s="75"/>
      <c r="M426" s="76"/>
      <c r="N426" s="76"/>
      <c r="O426" s="77"/>
      <c r="P426" s="78"/>
      <c r="Q426" s="78"/>
      <c r="R426" s="88"/>
      <c r="S426" s="88"/>
      <c r="T426" s="88"/>
      <c r="U426" s="88"/>
      <c r="V426" s="52"/>
      <c r="W426" s="52"/>
      <c r="X426" s="52"/>
      <c r="Y426" s="52"/>
      <c r="Z426" s="51"/>
      <c r="AA426" s="73"/>
      <c r="AB426" s="73"/>
      <c r="AC426" s="74"/>
      <c r="AD426" s="80">
        <v>21</v>
      </c>
      <c r="AE426" s="80">
        <v>3</v>
      </c>
      <c r="AF426" s="80">
        <v>13</v>
      </c>
      <c r="AG426" s="80">
        <v>0</v>
      </c>
      <c r="AH426" s="80">
        <v>-21600</v>
      </c>
      <c r="AI426" s="80" t="s">
        <v>6582</v>
      </c>
      <c r="AJ426" s="80" t="s">
        <v>6814</v>
      </c>
      <c r="AK426" s="80"/>
      <c r="AL426" s="80" t="s">
        <v>7112</v>
      </c>
      <c r="AM426" s="82">
        <v>41477.181851851848</v>
      </c>
      <c r="AN426" s="80" t="s">
        <v>7570</v>
      </c>
      <c r="AO426" s="86" t="s">
        <v>7994</v>
      </c>
      <c r="AP426" s="80" t="s">
        <v>66</v>
      </c>
      <c r="AQ426" s="2"/>
      <c r="AR426" s="3"/>
      <c r="AS426" s="3"/>
      <c r="AT426" s="3"/>
      <c r="AU426" s="3"/>
    </row>
    <row r="427" spans="1:47">
      <c r="A427" s="66" t="s">
        <v>487</v>
      </c>
      <c r="B427" s="67"/>
      <c r="C427" s="67"/>
      <c r="D427" s="68"/>
      <c r="E427" s="70"/>
      <c r="F427" s="104" t="s">
        <v>7563</v>
      </c>
      <c r="G427" s="67"/>
      <c r="H427" s="71"/>
      <c r="I427" s="72"/>
      <c r="J427" s="72"/>
      <c r="K427" s="71" t="s">
        <v>8428</v>
      </c>
      <c r="L427" s="75"/>
      <c r="M427" s="76"/>
      <c r="N427" s="76"/>
      <c r="O427" s="77"/>
      <c r="P427" s="78"/>
      <c r="Q427" s="78"/>
      <c r="R427" s="88"/>
      <c r="S427" s="88"/>
      <c r="T427" s="88"/>
      <c r="U427" s="88"/>
      <c r="V427" s="52"/>
      <c r="W427" s="52"/>
      <c r="X427" s="52"/>
      <c r="Y427" s="52"/>
      <c r="Z427" s="51"/>
      <c r="AA427" s="73"/>
      <c r="AB427" s="73"/>
      <c r="AC427" s="74"/>
      <c r="AD427" s="80">
        <v>832</v>
      </c>
      <c r="AE427" s="80">
        <v>1404</v>
      </c>
      <c r="AF427" s="80">
        <v>4625</v>
      </c>
      <c r="AG427" s="80">
        <v>5</v>
      </c>
      <c r="AH427" s="80">
        <v>-14400</v>
      </c>
      <c r="AI427" s="80" t="s">
        <v>6583</v>
      </c>
      <c r="AJ427" s="80" t="s">
        <v>6624</v>
      </c>
      <c r="AK427" s="80"/>
      <c r="AL427" s="80" t="s">
        <v>7111</v>
      </c>
      <c r="AM427" s="82">
        <v>39927.653969907406</v>
      </c>
      <c r="AN427" s="80" t="s">
        <v>7570</v>
      </c>
      <c r="AO427" s="86" t="s">
        <v>7995</v>
      </c>
      <c r="AP427" s="80" t="s">
        <v>66</v>
      </c>
      <c r="AQ427" s="2"/>
      <c r="AR427" s="3"/>
      <c r="AS427" s="3"/>
      <c r="AT427" s="3"/>
      <c r="AU427" s="3"/>
    </row>
    <row r="428" spans="1:47">
      <c r="A428" s="66" t="s">
        <v>492</v>
      </c>
      <c r="B428" s="67"/>
      <c r="C428" s="67"/>
      <c r="D428" s="68"/>
      <c r="E428" s="70"/>
      <c r="F428" s="104" t="s">
        <v>7564</v>
      </c>
      <c r="G428" s="67"/>
      <c r="H428" s="71"/>
      <c r="I428" s="72"/>
      <c r="J428" s="72"/>
      <c r="K428" s="71" t="s">
        <v>8429</v>
      </c>
      <c r="L428" s="75"/>
      <c r="M428" s="76"/>
      <c r="N428" s="76"/>
      <c r="O428" s="77"/>
      <c r="P428" s="78"/>
      <c r="Q428" s="78"/>
      <c r="R428" s="88"/>
      <c r="S428" s="88"/>
      <c r="T428" s="88"/>
      <c r="U428" s="88"/>
      <c r="V428" s="52"/>
      <c r="W428" s="52"/>
      <c r="X428" s="52"/>
      <c r="Y428" s="52"/>
      <c r="Z428" s="51"/>
      <c r="AA428" s="73"/>
      <c r="AB428" s="73"/>
      <c r="AC428" s="74"/>
      <c r="AD428" s="80">
        <v>102</v>
      </c>
      <c r="AE428" s="80">
        <v>25</v>
      </c>
      <c r="AF428" s="80">
        <v>236</v>
      </c>
      <c r="AG428" s="80">
        <v>42</v>
      </c>
      <c r="AH428" s="80">
        <v>7200</v>
      </c>
      <c r="AI428" s="80" t="s">
        <v>6584</v>
      </c>
      <c r="AJ428" s="80" t="s">
        <v>6815</v>
      </c>
      <c r="AK428" s="86" t="s">
        <v>7105</v>
      </c>
      <c r="AL428" s="80" t="s">
        <v>7143</v>
      </c>
      <c r="AM428" s="82">
        <v>39926.633472222224</v>
      </c>
      <c r="AN428" s="80" t="s">
        <v>7570</v>
      </c>
      <c r="AO428" s="86" t="s">
        <v>7996</v>
      </c>
      <c r="AP428" s="80" t="s">
        <v>66</v>
      </c>
      <c r="AQ428" s="2"/>
      <c r="AR428" s="3"/>
      <c r="AS428" s="3"/>
      <c r="AT428" s="3"/>
      <c r="AU428" s="3"/>
    </row>
    <row r="429" spans="1:47">
      <c r="A429" s="66" t="s">
        <v>616</v>
      </c>
      <c r="B429" s="67"/>
      <c r="C429" s="67"/>
      <c r="D429" s="68"/>
      <c r="E429" s="70"/>
      <c r="F429" s="104" t="s">
        <v>7565</v>
      </c>
      <c r="G429" s="67"/>
      <c r="H429" s="71"/>
      <c r="I429" s="72"/>
      <c r="J429" s="72"/>
      <c r="K429" s="71" t="s">
        <v>8430</v>
      </c>
      <c r="L429" s="75"/>
      <c r="M429" s="76"/>
      <c r="N429" s="76"/>
      <c r="O429" s="77"/>
      <c r="P429" s="78"/>
      <c r="Q429" s="78"/>
      <c r="R429" s="88"/>
      <c r="S429" s="88"/>
      <c r="T429" s="88"/>
      <c r="U429" s="88"/>
      <c r="V429" s="52"/>
      <c r="W429" s="52"/>
      <c r="X429" s="52"/>
      <c r="Y429" s="52"/>
      <c r="Z429" s="51"/>
      <c r="AA429" s="73"/>
      <c r="AB429" s="73"/>
      <c r="AC429" s="74"/>
      <c r="AD429" s="80">
        <v>466</v>
      </c>
      <c r="AE429" s="80">
        <v>1140</v>
      </c>
      <c r="AF429" s="80">
        <v>4903</v>
      </c>
      <c r="AG429" s="80">
        <v>513</v>
      </c>
      <c r="AH429" s="80">
        <v>-18000</v>
      </c>
      <c r="AI429" s="80" t="s">
        <v>6585</v>
      </c>
      <c r="AJ429" s="80" t="s">
        <v>6816</v>
      </c>
      <c r="AK429" s="86" t="s">
        <v>7106</v>
      </c>
      <c r="AL429" s="80" t="s">
        <v>7116</v>
      </c>
      <c r="AM429" s="82">
        <v>39911.644421296296</v>
      </c>
      <c r="AN429" s="80" t="s">
        <v>7570</v>
      </c>
      <c r="AO429" s="86" t="s">
        <v>7997</v>
      </c>
      <c r="AP429" s="80" t="s">
        <v>65</v>
      </c>
      <c r="AQ429" s="2"/>
      <c r="AR429" s="3"/>
      <c r="AS429" s="3"/>
      <c r="AT429" s="3"/>
      <c r="AU429" s="3"/>
    </row>
    <row r="430" spans="1:47">
      <c r="A430" s="66" t="s">
        <v>503</v>
      </c>
      <c r="B430" s="67"/>
      <c r="C430" s="67"/>
      <c r="D430" s="68"/>
      <c r="E430" s="70"/>
      <c r="F430" s="104" t="s">
        <v>7566</v>
      </c>
      <c r="G430" s="67"/>
      <c r="H430" s="71"/>
      <c r="I430" s="72"/>
      <c r="J430" s="72"/>
      <c r="K430" s="71" t="s">
        <v>8431</v>
      </c>
      <c r="L430" s="75"/>
      <c r="M430" s="76"/>
      <c r="N430" s="76"/>
      <c r="O430" s="77"/>
      <c r="P430" s="78"/>
      <c r="Q430" s="78"/>
      <c r="R430" s="88"/>
      <c r="S430" s="88"/>
      <c r="T430" s="88"/>
      <c r="U430" s="88"/>
      <c r="V430" s="52"/>
      <c r="W430" s="52"/>
      <c r="X430" s="52"/>
      <c r="Y430" s="52"/>
      <c r="Z430" s="51"/>
      <c r="AA430" s="73"/>
      <c r="AB430" s="73"/>
      <c r="AC430" s="74"/>
      <c r="AD430" s="80">
        <v>277</v>
      </c>
      <c r="AE430" s="80">
        <v>409</v>
      </c>
      <c r="AF430" s="80">
        <v>725</v>
      </c>
      <c r="AG430" s="80">
        <v>6</v>
      </c>
      <c r="AH430" s="80">
        <v>-18000</v>
      </c>
      <c r="AI430" s="80" t="s">
        <v>6586</v>
      </c>
      <c r="AJ430" s="80" t="s">
        <v>6817</v>
      </c>
      <c r="AK430" s="86" t="s">
        <v>7107</v>
      </c>
      <c r="AL430" s="80" t="s">
        <v>7117</v>
      </c>
      <c r="AM430" s="82">
        <v>39756.131064814814</v>
      </c>
      <c r="AN430" s="80" t="s">
        <v>7570</v>
      </c>
      <c r="AO430" s="86" t="s">
        <v>7998</v>
      </c>
      <c r="AP430" s="80" t="s">
        <v>66</v>
      </c>
      <c r="AQ430" s="2"/>
      <c r="AR430" s="3"/>
      <c r="AS430" s="3"/>
      <c r="AT430" s="3"/>
      <c r="AU430" s="3"/>
    </row>
    <row r="431" spans="1:47">
      <c r="A431" s="66" t="s">
        <v>499</v>
      </c>
      <c r="B431" s="67"/>
      <c r="C431" s="67"/>
      <c r="D431" s="68"/>
      <c r="E431" s="70"/>
      <c r="F431" s="104" t="s">
        <v>7567</v>
      </c>
      <c r="G431" s="67"/>
      <c r="H431" s="71"/>
      <c r="I431" s="72"/>
      <c r="J431" s="72"/>
      <c r="K431" s="71" t="s">
        <v>8432</v>
      </c>
      <c r="L431" s="75"/>
      <c r="M431" s="76"/>
      <c r="N431" s="76"/>
      <c r="O431" s="77"/>
      <c r="P431" s="78"/>
      <c r="Q431" s="78"/>
      <c r="R431" s="88"/>
      <c r="S431" s="88"/>
      <c r="T431" s="88"/>
      <c r="U431" s="88"/>
      <c r="V431" s="52"/>
      <c r="W431" s="52"/>
      <c r="X431" s="52"/>
      <c r="Y431" s="52"/>
      <c r="Z431" s="51"/>
      <c r="AA431" s="73"/>
      <c r="AB431" s="73"/>
      <c r="AC431" s="74"/>
      <c r="AD431" s="80">
        <v>345</v>
      </c>
      <c r="AE431" s="80">
        <v>134</v>
      </c>
      <c r="AF431" s="80">
        <v>739</v>
      </c>
      <c r="AG431" s="80">
        <v>5</v>
      </c>
      <c r="AH431" s="80"/>
      <c r="AI431" s="80" t="s">
        <v>6587</v>
      </c>
      <c r="AJ431" s="80"/>
      <c r="AK431" s="80"/>
      <c r="AL431" s="80"/>
      <c r="AM431" s="82">
        <v>39891.284120370372</v>
      </c>
      <c r="AN431" s="80" t="s">
        <v>7570</v>
      </c>
      <c r="AO431" s="86" t="s">
        <v>7999</v>
      </c>
      <c r="AP431" s="80" t="s">
        <v>66</v>
      </c>
      <c r="AQ431" s="2"/>
      <c r="AR431" s="3"/>
      <c r="AS431" s="3"/>
      <c r="AT431" s="3"/>
      <c r="AU431" s="3"/>
    </row>
    <row r="432" spans="1:47">
      <c r="A432" s="66" t="s">
        <v>617</v>
      </c>
      <c r="B432" s="67"/>
      <c r="C432" s="67"/>
      <c r="D432" s="68"/>
      <c r="E432" s="70"/>
      <c r="F432" s="104" t="s">
        <v>7568</v>
      </c>
      <c r="G432" s="67"/>
      <c r="H432" s="71"/>
      <c r="I432" s="72"/>
      <c r="J432" s="72"/>
      <c r="K432" s="71" t="s">
        <v>8433</v>
      </c>
      <c r="L432" s="75"/>
      <c r="M432" s="76"/>
      <c r="N432" s="76"/>
      <c r="O432" s="77"/>
      <c r="P432" s="78"/>
      <c r="Q432" s="78"/>
      <c r="R432" s="88"/>
      <c r="S432" s="88"/>
      <c r="T432" s="88"/>
      <c r="U432" s="88"/>
      <c r="V432" s="52"/>
      <c r="W432" s="52"/>
      <c r="X432" s="52"/>
      <c r="Y432" s="52"/>
      <c r="Z432" s="51"/>
      <c r="AA432" s="73"/>
      <c r="AB432" s="73"/>
      <c r="AC432" s="74"/>
      <c r="AD432" s="80">
        <v>423</v>
      </c>
      <c r="AE432" s="80">
        <v>235</v>
      </c>
      <c r="AF432" s="80">
        <v>486</v>
      </c>
      <c r="AG432" s="80">
        <v>23</v>
      </c>
      <c r="AH432" s="80">
        <v>-25200</v>
      </c>
      <c r="AI432" s="80" t="s">
        <v>6588</v>
      </c>
      <c r="AJ432" s="80" t="s">
        <v>6696</v>
      </c>
      <c r="AK432" s="80"/>
      <c r="AL432" s="80" t="s">
        <v>7114</v>
      </c>
      <c r="AM432" s="82">
        <v>39707.183969907404</v>
      </c>
      <c r="AN432" s="80" t="s">
        <v>7570</v>
      </c>
      <c r="AO432" s="86" t="s">
        <v>8000</v>
      </c>
      <c r="AP432" s="80" t="s">
        <v>65</v>
      </c>
      <c r="AQ432" s="2"/>
      <c r="AR432" s="3"/>
      <c r="AS432" s="3"/>
      <c r="AT432" s="3"/>
      <c r="AU432" s="3"/>
    </row>
    <row r="433" spans="1:47">
      <c r="A433" s="66" t="s">
        <v>618</v>
      </c>
      <c r="B433" s="67"/>
      <c r="C433" s="67"/>
      <c r="D433" s="68"/>
      <c r="E433" s="70"/>
      <c r="F433" s="104" t="s">
        <v>7569</v>
      </c>
      <c r="G433" s="67"/>
      <c r="H433" s="71"/>
      <c r="I433" s="72"/>
      <c r="J433" s="72"/>
      <c r="K433" s="71" t="s">
        <v>8434</v>
      </c>
      <c r="L433" s="75"/>
      <c r="M433" s="76"/>
      <c r="N433" s="76"/>
      <c r="O433" s="77"/>
      <c r="P433" s="78"/>
      <c r="Q433" s="78"/>
      <c r="R433" s="88"/>
      <c r="S433" s="88"/>
      <c r="T433" s="88"/>
      <c r="U433" s="88"/>
      <c r="V433" s="52"/>
      <c r="W433" s="52"/>
      <c r="X433" s="52"/>
      <c r="Y433" s="52"/>
      <c r="Z433" s="51"/>
      <c r="AA433" s="73"/>
      <c r="AB433" s="73"/>
      <c r="AC433" s="74"/>
      <c r="AD433" s="80">
        <v>7</v>
      </c>
      <c r="AE433" s="80">
        <v>89</v>
      </c>
      <c r="AF433" s="80">
        <v>0</v>
      </c>
      <c r="AG433" s="80">
        <v>0</v>
      </c>
      <c r="AH433" s="80">
        <v>-14400</v>
      </c>
      <c r="AI433" s="80" t="s">
        <v>6589</v>
      </c>
      <c r="AJ433" s="80" t="s">
        <v>6624</v>
      </c>
      <c r="AK433" s="86" t="s">
        <v>7108</v>
      </c>
      <c r="AL433" s="80" t="s">
        <v>7111</v>
      </c>
      <c r="AM433" s="82">
        <v>40633.738553240742</v>
      </c>
      <c r="AN433" s="80" t="s">
        <v>7570</v>
      </c>
      <c r="AO433" s="86" t="s">
        <v>8001</v>
      </c>
      <c r="AP433" s="80" t="s">
        <v>65</v>
      </c>
      <c r="AQ433" s="2"/>
      <c r="AR433" s="3"/>
      <c r="AS433" s="3"/>
      <c r="AT433" s="3"/>
      <c r="AU433" s="3"/>
    </row>
    <row r="434" spans="1:47">
      <c r="A434" s="66" t="s">
        <v>619</v>
      </c>
      <c r="B434" s="67"/>
      <c r="C434" s="67"/>
      <c r="D434" s="68"/>
      <c r="E434" s="70"/>
      <c r="F434" s="104" t="s">
        <v>7276</v>
      </c>
      <c r="G434" s="67"/>
      <c r="H434" s="71"/>
      <c r="I434" s="72"/>
      <c r="J434" s="72"/>
      <c r="K434" s="71" t="s">
        <v>8435</v>
      </c>
      <c r="L434" s="75"/>
      <c r="M434" s="76"/>
      <c r="N434" s="76"/>
      <c r="O434" s="77"/>
      <c r="P434" s="78"/>
      <c r="Q434" s="78"/>
      <c r="R434" s="88"/>
      <c r="S434" s="88"/>
      <c r="T434" s="88"/>
      <c r="U434" s="88"/>
      <c r="V434" s="52"/>
      <c r="W434" s="52"/>
      <c r="X434" s="52"/>
      <c r="Y434" s="52"/>
      <c r="Z434" s="51"/>
      <c r="AA434" s="73"/>
      <c r="AB434" s="73"/>
      <c r="AC434" s="74"/>
      <c r="AD434" s="80">
        <v>36</v>
      </c>
      <c r="AE434" s="80">
        <v>39</v>
      </c>
      <c r="AF434" s="80">
        <v>3</v>
      </c>
      <c r="AG434" s="80">
        <v>0</v>
      </c>
      <c r="AH434" s="80"/>
      <c r="AI434" s="80"/>
      <c r="AJ434" s="80"/>
      <c r="AK434" s="80"/>
      <c r="AL434" s="80"/>
      <c r="AM434" s="82">
        <v>40646.640659722223</v>
      </c>
      <c r="AN434" s="80" t="s">
        <v>7570</v>
      </c>
      <c r="AO434" s="86" t="s">
        <v>8002</v>
      </c>
      <c r="AP434" s="80" t="s">
        <v>65</v>
      </c>
      <c r="AQ434" s="2"/>
      <c r="AR434" s="3"/>
      <c r="AS434" s="3"/>
      <c r="AT434" s="3"/>
      <c r="AU434" s="3"/>
    </row>
    <row r="435" spans="1:47">
      <c r="A435" s="89" t="s">
        <v>620</v>
      </c>
      <c r="B435" s="90"/>
      <c r="C435" s="90"/>
      <c r="D435" s="91"/>
      <c r="E435" s="92"/>
      <c r="F435" s="105" t="s">
        <v>7250</v>
      </c>
      <c r="G435" s="90"/>
      <c r="H435" s="93"/>
      <c r="I435" s="94"/>
      <c r="J435" s="94"/>
      <c r="K435" s="93" t="s">
        <v>8436</v>
      </c>
      <c r="L435" s="95"/>
      <c r="M435" s="96"/>
      <c r="N435" s="96"/>
      <c r="O435" s="97"/>
      <c r="P435" s="98"/>
      <c r="Q435" s="98"/>
      <c r="R435" s="99"/>
      <c r="S435" s="99"/>
      <c r="T435" s="99"/>
      <c r="U435" s="99"/>
      <c r="V435" s="100"/>
      <c r="W435" s="100"/>
      <c r="X435" s="100"/>
      <c r="Y435" s="100"/>
      <c r="Z435" s="101"/>
      <c r="AA435" s="102"/>
      <c r="AB435" s="102"/>
      <c r="AC435" s="103"/>
      <c r="AD435" s="80">
        <v>6</v>
      </c>
      <c r="AE435" s="80">
        <v>19</v>
      </c>
      <c r="AF435" s="80">
        <v>0</v>
      </c>
      <c r="AG435" s="80">
        <v>0</v>
      </c>
      <c r="AH435" s="80"/>
      <c r="AI435" s="80"/>
      <c r="AJ435" s="80"/>
      <c r="AK435" s="80"/>
      <c r="AL435" s="80"/>
      <c r="AM435" s="82">
        <v>40592.946782407409</v>
      </c>
      <c r="AN435" s="80" t="s">
        <v>7570</v>
      </c>
      <c r="AO435" s="86" t="s">
        <v>8003</v>
      </c>
      <c r="AP435" s="80" t="s">
        <v>65</v>
      </c>
      <c r="AQ435" s="2"/>
      <c r="AR435" s="3"/>
      <c r="AS435" s="3"/>
      <c r="AT435" s="3"/>
      <c r="AU435" s="3"/>
    </row>
  </sheetData>
  <dataConsolidate/>
  <dataValidations count="20">
    <dataValidation allowBlank="1" showInputMessage="1" errorTitle="Invalid Vertex Visibility" error="You have entered an unrecognized vertex visibility.  Try selecting from the drop-down list instead." promptTitle="Vertex ID" prompt="This is a unique ID that gets filled in automatically.  Do not edit this column." sqref="AA3:AA435"/>
    <dataValidation allowBlank="1" errorTitle="Invalid Vertex Visibility" error="You have entered an unrecognized vertex visibility.  Try selecting from the drop-down list instead." sqref="AQ3"/>
    <dataValidation allowBlank="1" showErrorMessage="1" sqref="AQ2"/>
    <dataValidation type="list" allowBlank="1" showInputMessage="1" showErrorMessage="1" errorTitle="Invalid Vertex Locked" error="You have entered an invalid vertex &quot;locked.&quot;  Try selecting from the drop-down list instead." promptTitle="Vertex Locked?" prompt="Set to Yes to lock the vertex at its current location." sqref="O3:O435">
      <formula1>ValidBooleansDefaultFalse</formula1>
    </dataValidation>
    <dataValidation allowBlank="1" showInputMessage="1" errorTitle="Invalid Vertex Location" error="The optional vertex location's X and Y values must be whole numbers between 0 and 9999." promptTitle="Vertex Location" prompt="Enter an optional vertex location.  X and Y values should be between 0 and 9,999.  If you enter X and Y values, you should set NodeXL, Graph, Layout to &quot;None&quot; to prevent NodeXL from overwriting your values when you show the graph." sqref="M3:N435"/>
    <dataValidation allowBlank="1" showInputMessage="1" showErrorMessage="1" errorTitle="Invalid Vertex Visibility" error="You have entered an unrecognized vertex visibility.  Try selecting from the drop-down list instead." promptTitle="Vertex Layout Order" prompt="Enter an optional number to control the order in which the vertices are laid out and stacked in the graph." sqref="L3:L435"/>
    <dataValidation allowBlank="1" showInputMessage="1" errorTitle="Invalid Vertex Location" error="The optional vertex location's X and Y values must be whole numbers between 0 and 9999." promptTitle="Vertex Polar R" prompt="Enter an optional vertex polar radial coordinate.  This is used only when a Layout Type of Polar or Polar Absolute is selected in the graph pane.  Hover the mouse over the column header for more details." sqref="P3:P435"/>
    <dataValidation allowBlank="1" showInputMessage="1" errorTitle="Invalid Vertex Location" error="The optional vertex location's X and Y values must be whole numbers between 0 and 9999." promptTitle="Vertex Polar Angle" prompt="Enter an optional vertex polar angle coordinate, in degrees.  This is used only when a Layout Type of Polar or Polar Absolute is selected in the graph pane." sqref="Q3:Q435"/>
    <dataValidation allowBlank="1" showInputMessage="1" errorTitle="Invalid Vertex Image Key" promptTitle="Vertex Tooltip" prompt="Enter optional text that will pop up when the mouse is hovered over the vertex." sqref="K3:K435"/>
    <dataValidation allowBlank="1" errorTitle="Invalid Vertex Visibility" error="You have entered an unrecognized vertex visibility.  Try selecting from the drop-down list instead." promptTitle="Vertex ID" prompt="This is a unique ID that gets filled in automatically.  Do not edit this column." sqref="AB3:AB435"/>
    <dataValidation type="list" allowBlank="1" showInputMessage="1" showErrorMessage="1" errorTitle="Invalid Vertex Visibility" error="You have entered an invalid vertex visibility.  Try selecting from the drop-down list instead." promptTitle="Vertex Visibility" prompt="Select an optional vertex visibility.  Vertices are &quot;Show if in an Edge&quot; by default." sqref="G3:G435">
      <formula1>ValidVertexVisibilities</formula1>
    </dataValidation>
    <dataValidation allowBlank="1" showInputMessage="1" errorTitle="Invalid Vertex Image Key" promptTitle="Vertex Label" prompt="To show a vertex as a box containing text, set the Shape to Label and enter a label.  To annotate another shape with text, set the Shape to something else and enter a label." sqref="H3:H435"/>
    <dataValidation allowBlank="1" showInputMessage="1" promptTitle="Vertex Label Fill Color" prompt="To select an optional fill color for the Label shape, right-click and select Select Color on the right-click menu." sqref="I3:I435"/>
    <dataValidation allowBlank="1" showInputMessage="1" errorTitle="Invalid Vertex Image Key" promptTitle="Vertex Image File" prompt="Enter the path to an image file.  Hover over the column header for examples." sqref="F3:F435"/>
    <dataValidation allowBlank="1" showInputMessage="1" promptTitle="Vertex Color" prompt="To select an optional vertex color, right-click and select Select Color on the right-click menu." sqref="B3:B435"/>
    <dataValidation allowBlank="1" showInputMessage="1" errorTitle="Invalid Vertex Opacity" error="The optional vertex opacity must be a whole number between 0 and 10." promptTitle="Vertex Opacity" prompt="Enter an optional vertex opacity between 0 (transparent) and 100 (opaque)." sqref="E3:E435"/>
    <dataValidation type="list" allowBlank="1" showInputMessage="1" showErrorMessage="1" errorTitle="Invalid Vertex Shape" error="You have entered an invalid vertex shape.  Try selecting from the drop-down list instead." promptTitle="Vertex Shape" prompt="Select an optional vertex shape." sqref="C3:C435">
      <formula1>ValidVertexShapes</formula1>
    </dataValidation>
    <dataValidation allowBlank="1" showInputMessage="1" errorTitle="Invalid Vertex Size" error="The optional vertex size must be a decimal number.  Any size is acceptable, although 1 is used if the size is less than 1, and 10 is used if the size is greater than 10." promptTitle="Vertex Size" prompt="Enter an optional vertex size between 1 and 1,000." sqref="D3:D435"/>
    <dataValidation type="list" allowBlank="1" showInputMessage="1" showErrorMessage="1" errorTitle="Invalid Vertex Label Position" error="You have entered an invalid vertex label position.  Try selecting from the drop-down list instead." promptTitle="Vertex Label Position" prompt="Select an optional vertex label position." sqref="J3:J435">
      <formula1>ValidVertexLabelPositions</formula1>
    </dataValidation>
    <dataValidation allowBlank="1" showInputMessage="1" showErrorMessage="1" promptTitle="Vertex Name" prompt="Enter the name of the vertex." sqref="A3:A435"/>
  </dataValidations>
  <hyperlinks>
    <hyperlink ref="AK4" r:id="rId1"/>
    <hyperlink ref="AK5" r:id="rId2"/>
    <hyperlink ref="AK7" r:id="rId3"/>
    <hyperlink ref="AK11" r:id="rId4"/>
    <hyperlink ref="AK12" r:id="rId5"/>
    <hyperlink ref="AK13" r:id="rId6"/>
    <hyperlink ref="AK14" r:id="rId7"/>
    <hyperlink ref="AK15" r:id="rId8"/>
    <hyperlink ref="AK16" r:id="rId9"/>
    <hyperlink ref="AK17" r:id="rId10"/>
    <hyperlink ref="AK18" r:id="rId11"/>
    <hyperlink ref="AK19" r:id="rId12"/>
    <hyperlink ref="AK21" r:id="rId13"/>
    <hyperlink ref="AK23" r:id="rId14"/>
    <hyperlink ref="AK24" r:id="rId15"/>
    <hyperlink ref="AK27" r:id="rId16"/>
    <hyperlink ref="AK29" r:id="rId17"/>
    <hyperlink ref="AK30" r:id="rId18"/>
    <hyperlink ref="AK31" r:id="rId19"/>
    <hyperlink ref="AK32" r:id="rId20"/>
    <hyperlink ref="AK33" r:id="rId21"/>
    <hyperlink ref="AK34" r:id="rId22"/>
    <hyperlink ref="AK36" r:id="rId23"/>
    <hyperlink ref="AK38" r:id="rId24"/>
    <hyperlink ref="AK39" r:id="rId25"/>
    <hyperlink ref="AK40" r:id="rId26"/>
    <hyperlink ref="AK41" r:id="rId27"/>
    <hyperlink ref="AK42" r:id="rId28"/>
    <hyperlink ref="AK43" r:id="rId29"/>
    <hyperlink ref="AK45" r:id="rId30"/>
    <hyperlink ref="AK47" r:id="rId31"/>
    <hyperlink ref="AK48" r:id="rId32"/>
    <hyperlink ref="AK49" r:id="rId33"/>
    <hyperlink ref="AK50" r:id="rId34"/>
    <hyperlink ref="AK51" r:id="rId35"/>
    <hyperlink ref="AK53" r:id="rId36"/>
    <hyperlink ref="AK54" r:id="rId37"/>
    <hyperlink ref="AK56" r:id="rId38"/>
    <hyperlink ref="AK57" r:id="rId39"/>
    <hyperlink ref="AK58" r:id="rId40"/>
    <hyperlink ref="AK59" r:id="rId41"/>
    <hyperlink ref="AK60" r:id="rId42"/>
    <hyperlink ref="AK61" r:id="rId43"/>
    <hyperlink ref="AK65" r:id="rId44"/>
    <hyperlink ref="AK66" r:id="rId45"/>
    <hyperlink ref="AK69" r:id="rId46"/>
    <hyperlink ref="AK70" r:id="rId47"/>
    <hyperlink ref="AK72" r:id="rId48"/>
    <hyperlink ref="AK76" r:id="rId49"/>
    <hyperlink ref="AK77" r:id="rId50"/>
    <hyperlink ref="AK78" r:id="rId51"/>
    <hyperlink ref="AK81" r:id="rId52"/>
    <hyperlink ref="AK83" r:id="rId53"/>
    <hyperlink ref="AK85" r:id="rId54"/>
    <hyperlink ref="AK86" r:id="rId55"/>
    <hyperlink ref="AK87" r:id="rId56"/>
    <hyperlink ref="AK88" r:id="rId57"/>
    <hyperlink ref="AK89" r:id="rId58"/>
    <hyperlink ref="AK90" r:id="rId59"/>
    <hyperlink ref="AK91" r:id="rId60"/>
    <hyperlink ref="AK92" r:id="rId61"/>
    <hyperlink ref="AK93" r:id="rId62"/>
    <hyperlink ref="AK94" r:id="rId63"/>
    <hyperlink ref="AK95" r:id="rId64"/>
    <hyperlink ref="AK97" r:id="rId65"/>
    <hyperlink ref="AK98" r:id="rId66"/>
    <hyperlink ref="AK99" r:id="rId67"/>
    <hyperlink ref="AK102" r:id="rId68"/>
    <hyperlink ref="AK103" r:id="rId69"/>
    <hyperlink ref="AK105" r:id="rId70"/>
    <hyperlink ref="AK106" r:id="rId71"/>
    <hyperlink ref="AK108" r:id="rId72"/>
    <hyperlink ref="AK110" r:id="rId73"/>
    <hyperlink ref="AK111" r:id="rId74"/>
    <hyperlink ref="AK115" r:id="rId75"/>
    <hyperlink ref="AK116" r:id="rId76"/>
    <hyperlink ref="AK117" r:id="rId77"/>
    <hyperlink ref="AK118" r:id="rId78"/>
    <hyperlink ref="AK119" r:id="rId79"/>
    <hyperlink ref="AK121" r:id="rId80"/>
    <hyperlink ref="AK124" r:id="rId81"/>
    <hyperlink ref="AK125" r:id="rId82"/>
    <hyperlink ref="AK126" r:id="rId83"/>
    <hyperlink ref="AK127" r:id="rId84"/>
    <hyperlink ref="AK128" r:id="rId85"/>
    <hyperlink ref="AK129" r:id="rId86"/>
    <hyperlink ref="AK130" r:id="rId87"/>
    <hyperlink ref="AK131" r:id="rId88"/>
    <hyperlink ref="AK132" r:id="rId89"/>
    <hyperlink ref="AK133" r:id="rId90"/>
    <hyperlink ref="AK134" r:id="rId91"/>
    <hyperlink ref="AK136" r:id="rId92"/>
    <hyperlink ref="AK137" r:id="rId93"/>
    <hyperlink ref="AK138" r:id="rId94"/>
    <hyperlink ref="AK139" r:id="rId95"/>
    <hyperlink ref="AK140" r:id="rId96"/>
    <hyperlink ref="AK141" r:id="rId97"/>
    <hyperlink ref="AK142" r:id="rId98"/>
    <hyperlink ref="AK143" r:id="rId99"/>
    <hyperlink ref="AK145" r:id="rId100"/>
    <hyperlink ref="AK147" r:id="rId101"/>
    <hyperlink ref="AK148" r:id="rId102"/>
    <hyperlink ref="AK149" r:id="rId103"/>
    <hyperlink ref="AK150" r:id="rId104"/>
    <hyperlink ref="AK152" r:id="rId105"/>
    <hyperlink ref="AK153" r:id="rId106"/>
    <hyperlink ref="AK155" r:id="rId107"/>
    <hyperlink ref="AK156" r:id="rId108"/>
    <hyperlink ref="AK157" r:id="rId109"/>
    <hyperlink ref="AK161" r:id="rId110"/>
    <hyperlink ref="AK162" r:id="rId111"/>
    <hyperlink ref="AK163" r:id="rId112"/>
    <hyperlink ref="AK164" r:id="rId113"/>
    <hyperlink ref="AK165" r:id="rId114"/>
    <hyperlink ref="AK166" r:id="rId115"/>
    <hyperlink ref="AK167" r:id="rId116"/>
    <hyperlink ref="AK173" r:id="rId117"/>
    <hyperlink ref="AK175" r:id="rId118"/>
    <hyperlink ref="AK176" r:id="rId119"/>
    <hyperlink ref="AK177" r:id="rId120"/>
    <hyperlink ref="AK178" r:id="rId121"/>
    <hyperlink ref="AK179" r:id="rId122"/>
    <hyperlink ref="AK180" r:id="rId123"/>
    <hyperlink ref="AK181" r:id="rId124"/>
    <hyperlink ref="AK182" r:id="rId125"/>
    <hyperlink ref="AK184" r:id="rId126"/>
    <hyperlink ref="AK186" r:id="rId127"/>
    <hyperlink ref="AK187" r:id="rId128"/>
    <hyperlink ref="AK188" r:id="rId129"/>
    <hyperlink ref="AK191" r:id="rId130"/>
    <hyperlink ref="AK192" r:id="rId131"/>
    <hyperlink ref="AK193" r:id="rId132"/>
    <hyperlink ref="AK194" r:id="rId133"/>
    <hyperlink ref="AK195" r:id="rId134"/>
    <hyperlink ref="AK196" r:id="rId135"/>
    <hyperlink ref="AK197" r:id="rId136"/>
    <hyperlink ref="AK199" r:id="rId137"/>
    <hyperlink ref="AK200" r:id="rId138"/>
    <hyperlink ref="AK201" r:id="rId139"/>
    <hyperlink ref="AK203" r:id="rId140"/>
    <hyperlink ref="AK205" r:id="rId141"/>
    <hyperlink ref="AK206" r:id="rId142"/>
    <hyperlink ref="AK207" r:id="rId143"/>
    <hyperlink ref="AK208" r:id="rId144"/>
    <hyperlink ref="AK209" r:id="rId145"/>
    <hyperlink ref="AK210" r:id="rId146"/>
    <hyperlink ref="AK212" r:id="rId147"/>
    <hyperlink ref="AK213" r:id="rId148"/>
    <hyperlink ref="AK214" r:id="rId149"/>
    <hyperlink ref="AK216" r:id="rId150"/>
    <hyperlink ref="AK221" r:id="rId151"/>
    <hyperlink ref="AK222" r:id="rId152"/>
    <hyperlink ref="AK226" r:id="rId153"/>
    <hyperlink ref="AK228" r:id="rId154"/>
    <hyperlink ref="AK231" r:id="rId155"/>
    <hyperlink ref="AK232" r:id="rId156"/>
    <hyperlink ref="AK233" r:id="rId157"/>
    <hyperlink ref="AK237" r:id="rId158"/>
    <hyperlink ref="AK240" r:id="rId159"/>
    <hyperlink ref="AK242" r:id="rId160"/>
    <hyperlink ref="AK243" r:id="rId161"/>
    <hyperlink ref="AK245" r:id="rId162"/>
    <hyperlink ref="AK246" r:id="rId163"/>
    <hyperlink ref="AK247" r:id="rId164"/>
    <hyperlink ref="AK248" r:id="rId165"/>
    <hyperlink ref="AK249" r:id="rId166"/>
    <hyperlink ref="AK250" r:id="rId167"/>
    <hyperlink ref="AK251" r:id="rId168"/>
    <hyperlink ref="AK252" r:id="rId169"/>
    <hyperlink ref="AK253" r:id="rId170"/>
    <hyperlink ref="AK256" r:id="rId171"/>
    <hyperlink ref="AK258" r:id="rId172"/>
    <hyperlink ref="AK259" r:id="rId173"/>
    <hyperlink ref="AK260" r:id="rId174"/>
    <hyperlink ref="AK262" r:id="rId175"/>
    <hyperlink ref="AK267" r:id="rId176"/>
    <hyperlink ref="AK270" r:id="rId177"/>
    <hyperlink ref="AK271" r:id="rId178"/>
    <hyperlink ref="AK273" r:id="rId179"/>
    <hyperlink ref="AK274" r:id="rId180"/>
    <hyperlink ref="AK277" r:id="rId181"/>
    <hyperlink ref="AK278" r:id="rId182"/>
    <hyperlink ref="AK279" r:id="rId183"/>
    <hyperlink ref="AK280" r:id="rId184"/>
    <hyperlink ref="AK281" r:id="rId185"/>
    <hyperlink ref="AK282" r:id="rId186"/>
    <hyperlink ref="AK284" r:id="rId187"/>
    <hyperlink ref="AK285" r:id="rId188"/>
    <hyperlink ref="AK286" r:id="rId189"/>
    <hyperlink ref="AK287" r:id="rId190"/>
    <hyperlink ref="AK288" r:id="rId191"/>
    <hyperlink ref="AK289" r:id="rId192"/>
    <hyperlink ref="AK294" r:id="rId193"/>
    <hyperlink ref="AK296" r:id="rId194"/>
    <hyperlink ref="AK297" r:id="rId195"/>
    <hyperlink ref="AK298" r:id="rId196"/>
    <hyperlink ref="AK299" r:id="rId197"/>
    <hyperlink ref="AK300" r:id="rId198"/>
    <hyperlink ref="AK301" r:id="rId199"/>
    <hyperlink ref="AK302" r:id="rId200"/>
    <hyperlink ref="AK304" r:id="rId201"/>
    <hyperlink ref="AK305" r:id="rId202"/>
    <hyperlink ref="AK307" r:id="rId203"/>
    <hyperlink ref="AK308" r:id="rId204"/>
    <hyperlink ref="AK309" r:id="rId205"/>
    <hyperlink ref="AK310" r:id="rId206"/>
    <hyperlink ref="AK311" r:id="rId207"/>
    <hyperlink ref="AK312" r:id="rId208"/>
    <hyperlink ref="AK314" r:id="rId209"/>
    <hyperlink ref="AK318" r:id="rId210"/>
    <hyperlink ref="AK320" r:id="rId211"/>
    <hyperlink ref="AK321" r:id="rId212"/>
    <hyperlink ref="AK322" r:id="rId213"/>
    <hyperlink ref="AK323" r:id="rId214"/>
    <hyperlink ref="AK325" r:id="rId215"/>
    <hyperlink ref="AK326" r:id="rId216"/>
    <hyperlink ref="AK327" r:id="rId217"/>
    <hyperlink ref="AK329" r:id="rId218"/>
    <hyperlink ref="AK332" r:id="rId219"/>
    <hyperlink ref="AK333" r:id="rId220"/>
    <hyperlink ref="AK334" r:id="rId221"/>
    <hyperlink ref="AK336" r:id="rId222"/>
    <hyperlink ref="AK337" r:id="rId223"/>
    <hyperlink ref="AK338" r:id="rId224"/>
    <hyperlink ref="AK342" r:id="rId225"/>
    <hyperlink ref="AK343" r:id="rId226"/>
    <hyperlink ref="AK347" r:id="rId227"/>
    <hyperlink ref="AK348" r:id="rId228"/>
    <hyperlink ref="AK349" r:id="rId229"/>
    <hyperlink ref="AK350" r:id="rId230"/>
    <hyperlink ref="AK351" r:id="rId231"/>
    <hyperlink ref="AK353" r:id="rId232"/>
    <hyperlink ref="AK354" r:id="rId233"/>
    <hyperlink ref="AK355" r:id="rId234"/>
    <hyperlink ref="AK356" r:id="rId235"/>
    <hyperlink ref="AK357" r:id="rId236"/>
    <hyperlink ref="AK358" r:id="rId237"/>
    <hyperlink ref="AK359" r:id="rId238"/>
    <hyperlink ref="AK360" r:id="rId239"/>
    <hyperlink ref="AK361" r:id="rId240"/>
    <hyperlink ref="AK362" r:id="rId241"/>
    <hyperlink ref="AK363" r:id="rId242"/>
    <hyperlink ref="AK365" r:id="rId243"/>
    <hyperlink ref="AK366" r:id="rId244"/>
    <hyperlink ref="AK367" r:id="rId245"/>
    <hyperlink ref="AK369" r:id="rId246"/>
    <hyperlink ref="AK371" r:id="rId247"/>
    <hyperlink ref="AK373" r:id="rId248"/>
    <hyperlink ref="AK375" r:id="rId249"/>
    <hyperlink ref="AK376" r:id="rId250"/>
    <hyperlink ref="AK377" r:id="rId251"/>
    <hyperlink ref="AK378" r:id="rId252"/>
    <hyperlink ref="AK379" r:id="rId253"/>
    <hyperlink ref="AK382" r:id="rId254"/>
    <hyperlink ref="AK384" r:id="rId255"/>
    <hyperlink ref="AK389" r:id="rId256"/>
    <hyperlink ref="AK390" r:id="rId257"/>
    <hyperlink ref="AK391" r:id="rId258"/>
    <hyperlink ref="AK392" r:id="rId259"/>
    <hyperlink ref="AK393" r:id="rId260"/>
    <hyperlink ref="AK394" r:id="rId261"/>
    <hyperlink ref="AK396" r:id="rId262"/>
    <hyperlink ref="AK397" r:id="rId263"/>
    <hyperlink ref="AK398" r:id="rId264"/>
    <hyperlink ref="AK399" r:id="rId265"/>
    <hyperlink ref="AK400" r:id="rId266"/>
    <hyperlink ref="AK401" r:id="rId267"/>
    <hyperlink ref="AK402" r:id="rId268"/>
    <hyperlink ref="AK403" r:id="rId269"/>
    <hyperlink ref="AK404" r:id="rId270"/>
    <hyperlink ref="AK405" r:id="rId271"/>
    <hyperlink ref="AK408" r:id="rId272"/>
    <hyperlink ref="AK409" r:id="rId273"/>
    <hyperlink ref="AK411" r:id="rId274"/>
    <hyperlink ref="AK412" r:id="rId275"/>
    <hyperlink ref="AK413" r:id="rId276"/>
    <hyperlink ref="AK414" r:id="rId277"/>
    <hyperlink ref="AK415" r:id="rId278"/>
    <hyperlink ref="AK416" r:id="rId279"/>
    <hyperlink ref="AK417" r:id="rId280"/>
    <hyperlink ref="AK418" r:id="rId281"/>
    <hyperlink ref="AK419" r:id="rId282"/>
    <hyperlink ref="AK420" r:id="rId283"/>
    <hyperlink ref="AK421" r:id="rId284"/>
    <hyperlink ref="AK423" r:id="rId285"/>
    <hyperlink ref="AK424" r:id="rId286"/>
    <hyperlink ref="AK425" r:id="rId287"/>
    <hyperlink ref="AK428" r:id="rId288"/>
    <hyperlink ref="AK429" r:id="rId289"/>
    <hyperlink ref="AK430" r:id="rId290"/>
    <hyperlink ref="AK433" r:id="rId291"/>
    <hyperlink ref="F3" r:id="rId292"/>
    <hyperlink ref="F4" r:id="rId293"/>
    <hyperlink ref="F5" r:id="rId294"/>
    <hyperlink ref="F6" r:id="rId295"/>
    <hyperlink ref="F7" r:id="rId296"/>
    <hyperlink ref="F8" r:id="rId297"/>
    <hyperlink ref="F9" r:id="rId298"/>
    <hyperlink ref="F10" r:id="rId299"/>
    <hyperlink ref="F11" r:id="rId300"/>
    <hyperlink ref="F12" r:id="rId301"/>
    <hyperlink ref="F13" r:id="rId302"/>
    <hyperlink ref="F14" r:id="rId303"/>
    <hyperlink ref="F15" r:id="rId304"/>
    <hyperlink ref="F16" r:id="rId305"/>
    <hyperlink ref="F17" r:id="rId306"/>
    <hyperlink ref="F18" r:id="rId307"/>
    <hyperlink ref="F19" r:id="rId308"/>
    <hyperlink ref="F20" r:id="rId309"/>
    <hyperlink ref="F21" r:id="rId310"/>
    <hyperlink ref="F22" r:id="rId311"/>
    <hyperlink ref="F23" r:id="rId312"/>
    <hyperlink ref="F24" r:id="rId313"/>
    <hyperlink ref="F25" r:id="rId314"/>
    <hyperlink ref="F26" r:id="rId315"/>
    <hyperlink ref="F27" r:id="rId316"/>
    <hyperlink ref="F28" r:id="rId317"/>
    <hyperlink ref="F29" r:id="rId318"/>
    <hyperlink ref="F30" r:id="rId319"/>
    <hyperlink ref="F31" r:id="rId320"/>
    <hyperlink ref="F32" r:id="rId321"/>
    <hyperlink ref="F33" r:id="rId322"/>
    <hyperlink ref="F34" r:id="rId323"/>
    <hyperlink ref="F35" r:id="rId324"/>
    <hyperlink ref="F36" r:id="rId325"/>
    <hyperlink ref="F37" r:id="rId326"/>
    <hyperlink ref="F38" r:id="rId327"/>
    <hyperlink ref="F39" r:id="rId328"/>
    <hyperlink ref="F40" r:id="rId329"/>
    <hyperlink ref="F41" r:id="rId330"/>
    <hyperlink ref="F42" r:id="rId331"/>
    <hyperlink ref="F43" r:id="rId332"/>
    <hyperlink ref="F44" r:id="rId333"/>
    <hyperlink ref="F45" r:id="rId334"/>
    <hyperlink ref="F46" r:id="rId335"/>
    <hyperlink ref="F47" r:id="rId336"/>
    <hyperlink ref="F48" r:id="rId337"/>
    <hyperlink ref="F49" r:id="rId338"/>
    <hyperlink ref="F50" r:id="rId339"/>
    <hyperlink ref="F51" r:id="rId340"/>
    <hyperlink ref="F52" r:id="rId341"/>
    <hyperlink ref="F53" r:id="rId342"/>
    <hyperlink ref="F54" r:id="rId343"/>
    <hyperlink ref="F55" r:id="rId344"/>
    <hyperlink ref="F56" r:id="rId345"/>
    <hyperlink ref="F57" r:id="rId346"/>
    <hyperlink ref="F58" r:id="rId347"/>
    <hyperlink ref="F59" r:id="rId348"/>
    <hyperlink ref="F60" r:id="rId349"/>
    <hyperlink ref="F61" r:id="rId350"/>
    <hyperlink ref="F62" r:id="rId351"/>
    <hyperlink ref="F63" r:id="rId352"/>
    <hyperlink ref="F64" r:id="rId353"/>
    <hyperlink ref="F65" r:id="rId354"/>
    <hyperlink ref="F66" r:id="rId355"/>
    <hyperlink ref="F67" r:id="rId356"/>
    <hyperlink ref="F68" r:id="rId357"/>
    <hyperlink ref="F69" r:id="rId358"/>
    <hyperlink ref="F70" r:id="rId359"/>
    <hyperlink ref="F71" r:id="rId360"/>
    <hyperlink ref="F72" r:id="rId361"/>
    <hyperlink ref="F73" r:id="rId362"/>
    <hyperlink ref="F74" r:id="rId363"/>
    <hyperlink ref="F75" r:id="rId364"/>
    <hyperlink ref="F76" r:id="rId365"/>
    <hyperlink ref="F77" r:id="rId366"/>
    <hyperlink ref="F78" r:id="rId367"/>
    <hyperlink ref="F79" r:id="rId368"/>
    <hyperlink ref="F80" r:id="rId369"/>
    <hyperlink ref="F81" r:id="rId370"/>
    <hyperlink ref="F82" r:id="rId371"/>
    <hyperlink ref="F83" r:id="rId372"/>
    <hyperlink ref="F84" r:id="rId373"/>
    <hyperlink ref="F85" r:id="rId374"/>
    <hyperlink ref="F86" r:id="rId375"/>
    <hyperlink ref="F87" r:id="rId376"/>
    <hyperlink ref="F88" r:id="rId377"/>
    <hyperlink ref="F89" r:id="rId378"/>
    <hyperlink ref="F90" r:id="rId379"/>
    <hyperlink ref="F91" r:id="rId380"/>
    <hyperlink ref="F92" r:id="rId381"/>
    <hyperlink ref="F93" r:id="rId382"/>
    <hyperlink ref="F94" r:id="rId383"/>
    <hyperlink ref="F95" r:id="rId384"/>
    <hyperlink ref="F96" r:id="rId385"/>
    <hyperlink ref="F97" r:id="rId386"/>
    <hyperlink ref="F98" r:id="rId387"/>
    <hyperlink ref="F99" r:id="rId388"/>
    <hyperlink ref="F100" r:id="rId389"/>
    <hyperlink ref="F101" r:id="rId390"/>
    <hyperlink ref="F102" r:id="rId391"/>
    <hyperlink ref="F103" r:id="rId392"/>
    <hyperlink ref="F104" r:id="rId393"/>
    <hyperlink ref="F105" r:id="rId394"/>
    <hyperlink ref="F106" r:id="rId395"/>
    <hyperlink ref="F107" r:id="rId396"/>
    <hyperlink ref="F108" r:id="rId397"/>
    <hyperlink ref="F109" r:id="rId398"/>
    <hyperlink ref="F110" r:id="rId399"/>
    <hyperlink ref="F111" r:id="rId400"/>
    <hyperlink ref="F112" r:id="rId401"/>
    <hyperlink ref="F113" r:id="rId402"/>
    <hyperlink ref="F114" r:id="rId403"/>
    <hyperlink ref="F115" r:id="rId404"/>
    <hyperlink ref="F116" r:id="rId405"/>
    <hyperlink ref="F117" r:id="rId406"/>
    <hyperlink ref="F118" r:id="rId407"/>
    <hyperlink ref="F119" r:id="rId408"/>
    <hyperlink ref="F120" r:id="rId409"/>
    <hyperlink ref="F121" r:id="rId410"/>
    <hyperlink ref="F122" r:id="rId411"/>
    <hyperlink ref="F123" r:id="rId412"/>
    <hyperlink ref="F124" r:id="rId413"/>
    <hyperlink ref="F125" r:id="rId414"/>
    <hyperlink ref="F126" r:id="rId415"/>
    <hyperlink ref="F127" r:id="rId416"/>
    <hyperlink ref="F128" r:id="rId417"/>
    <hyperlink ref="F129" r:id="rId418"/>
    <hyperlink ref="F130" r:id="rId419"/>
    <hyperlink ref="F131" r:id="rId420"/>
    <hyperlink ref="F132" r:id="rId421"/>
    <hyperlink ref="F133" r:id="rId422"/>
    <hyperlink ref="F134" r:id="rId423"/>
    <hyperlink ref="F135" r:id="rId424"/>
    <hyperlink ref="F136" r:id="rId425"/>
    <hyperlink ref="F137" r:id="rId426"/>
    <hyperlink ref="F138" r:id="rId427"/>
    <hyperlink ref="F139" r:id="rId428"/>
    <hyperlink ref="F140" r:id="rId429"/>
    <hyperlink ref="F141" r:id="rId430"/>
    <hyperlink ref="F142" r:id="rId431"/>
    <hyperlink ref="F143" r:id="rId432"/>
    <hyperlink ref="F144" r:id="rId433"/>
    <hyperlink ref="F145" r:id="rId434"/>
    <hyperlink ref="F146" r:id="rId435"/>
    <hyperlink ref="F147" r:id="rId436"/>
    <hyperlink ref="F148" r:id="rId437"/>
    <hyperlink ref="F149" r:id="rId438"/>
    <hyperlink ref="F150" r:id="rId439"/>
    <hyperlink ref="F151" r:id="rId440"/>
    <hyperlink ref="F152" r:id="rId441"/>
    <hyperlink ref="F153" r:id="rId442"/>
    <hyperlink ref="F154" r:id="rId443"/>
    <hyperlink ref="F155" r:id="rId444"/>
    <hyperlink ref="F156" r:id="rId445"/>
    <hyperlink ref="F157" r:id="rId446"/>
    <hyperlink ref="F158" r:id="rId447"/>
    <hyperlink ref="F159" r:id="rId448"/>
    <hyperlink ref="F160" r:id="rId449"/>
    <hyperlink ref="F161" r:id="rId450"/>
    <hyperlink ref="F162" r:id="rId451"/>
    <hyperlink ref="F163" r:id="rId452"/>
    <hyperlink ref="F164" r:id="rId453"/>
    <hyperlink ref="F165" r:id="rId454"/>
    <hyperlink ref="F166" r:id="rId455"/>
    <hyperlink ref="F167" r:id="rId456"/>
    <hyperlink ref="F168" r:id="rId457"/>
    <hyperlink ref="F169" r:id="rId458"/>
    <hyperlink ref="F170" r:id="rId459"/>
    <hyperlink ref="F171" r:id="rId460"/>
    <hyperlink ref="F172" r:id="rId461"/>
    <hyperlink ref="F173" r:id="rId462"/>
    <hyperlink ref="F174" r:id="rId463"/>
    <hyperlink ref="F175" r:id="rId464"/>
    <hyperlink ref="F176" r:id="rId465"/>
    <hyperlink ref="F177" r:id="rId466"/>
    <hyperlink ref="F178" r:id="rId467"/>
    <hyperlink ref="F179" r:id="rId468"/>
    <hyperlink ref="F180" r:id="rId469"/>
    <hyperlink ref="F181" r:id="rId470"/>
    <hyperlink ref="F182" r:id="rId471"/>
    <hyperlink ref="F183" r:id="rId472"/>
    <hyperlink ref="F184" r:id="rId473"/>
    <hyperlink ref="F185" r:id="rId474"/>
    <hyperlink ref="F186" r:id="rId475"/>
    <hyperlink ref="F187" r:id="rId476"/>
    <hyperlink ref="F188" r:id="rId477"/>
    <hyperlink ref="F189" r:id="rId478"/>
    <hyperlink ref="F190" r:id="rId479"/>
    <hyperlink ref="F191" r:id="rId480"/>
    <hyperlink ref="F192" r:id="rId481"/>
    <hyperlink ref="F193" r:id="rId482"/>
    <hyperlink ref="F194" r:id="rId483"/>
    <hyperlink ref="F195" r:id="rId484"/>
    <hyperlink ref="F196" r:id="rId485"/>
    <hyperlink ref="F197" r:id="rId486"/>
    <hyperlink ref="F198" r:id="rId487"/>
    <hyperlink ref="F199" r:id="rId488"/>
    <hyperlink ref="F200" r:id="rId489"/>
    <hyperlink ref="F201" r:id="rId490"/>
    <hyperlink ref="F202" r:id="rId491"/>
    <hyperlink ref="F203" r:id="rId492"/>
    <hyperlink ref="F204" r:id="rId493"/>
    <hyperlink ref="F205" r:id="rId494"/>
    <hyperlink ref="F206" r:id="rId495"/>
    <hyperlink ref="F207" r:id="rId496"/>
    <hyperlink ref="F208" r:id="rId497"/>
    <hyperlink ref="F209" r:id="rId498"/>
    <hyperlink ref="F210" r:id="rId499"/>
    <hyperlink ref="F211" r:id="rId500"/>
    <hyperlink ref="F212" r:id="rId501"/>
    <hyperlink ref="F213" r:id="rId502"/>
    <hyperlink ref="F214" r:id="rId503"/>
    <hyperlink ref="F215" r:id="rId504"/>
    <hyperlink ref="F216" r:id="rId505"/>
    <hyperlink ref="F217" r:id="rId506"/>
    <hyperlink ref="F218" r:id="rId507"/>
    <hyperlink ref="F219" r:id="rId508"/>
    <hyperlink ref="F220" r:id="rId509"/>
    <hyperlink ref="F221" r:id="rId510"/>
    <hyperlink ref="F222" r:id="rId511"/>
    <hyperlink ref="F223" r:id="rId512"/>
    <hyperlink ref="F224" r:id="rId513"/>
    <hyperlink ref="F225" r:id="rId514"/>
    <hyperlink ref="F226" r:id="rId515"/>
    <hyperlink ref="F227" r:id="rId516"/>
    <hyperlink ref="F228" r:id="rId517"/>
    <hyperlink ref="F229" r:id="rId518"/>
    <hyperlink ref="F230" r:id="rId519"/>
    <hyperlink ref="F231" r:id="rId520"/>
    <hyperlink ref="F232" r:id="rId521"/>
    <hyperlink ref="F233" r:id="rId522"/>
    <hyperlink ref="F234" r:id="rId523"/>
    <hyperlink ref="F235" r:id="rId524"/>
    <hyperlink ref="F236" r:id="rId525"/>
    <hyperlink ref="F237" r:id="rId526"/>
    <hyperlink ref="F238" r:id="rId527"/>
    <hyperlink ref="F239" r:id="rId528"/>
    <hyperlink ref="F240" r:id="rId529"/>
    <hyperlink ref="F241" r:id="rId530"/>
    <hyperlink ref="F242" r:id="rId531"/>
    <hyperlink ref="F243" r:id="rId532"/>
    <hyperlink ref="F244" r:id="rId533"/>
    <hyperlink ref="F245" r:id="rId534"/>
    <hyperlink ref="F246" r:id="rId535"/>
    <hyperlink ref="F247" r:id="rId536"/>
    <hyperlink ref="F248" r:id="rId537"/>
    <hyperlink ref="F249" r:id="rId538"/>
    <hyperlink ref="F250" r:id="rId539"/>
    <hyperlink ref="F251" r:id="rId540"/>
    <hyperlink ref="F252" r:id="rId541"/>
    <hyperlink ref="F253" r:id="rId542"/>
    <hyperlink ref="F254" r:id="rId543"/>
    <hyperlink ref="F255" r:id="rId544"/>
    <hyperlink ref="F256" r:id="rId545"/>
    <hyperlink ref="F257" r:id="rId546"/>
    <hyperlink ref="F258" r:id="rId547"/>
    <hyperlink ref="F259" r:id="rId548"/>
    <hyperlink ref="F260" r:id="rId549"/>
    <hyperlink ref="F261" r:id="rId550"/>
    <hyperlink ref="F262" r:id="rId551"/>
    <hyperlink ref="F263" r:id="rId552"/>
    <hyperlink ref="F264" r:id="rId553"/>
    <hyperlink ref="F265" r:id="rId554"/>
    <hyperlink ref="F266" r:id="rId555"/>
    <hyperlink ref="F267" r:id="rId556"/>
    <hyperlink ref="F268" r:id="rId557"/>
    <hyperlink ref="F269" r:id="rId558"/>
    <hyperlink ref="F270" r:id="rId559"/>
    <hyperlink ref="F271" r:id="rId560"/>
    <hyperlink ref="F272" r:id="rId561"/>
    <hyperlink ref="F273" r:id="rId562"/>
    <hyperlink ref="F274" r:id="rId563"/>
    <hyperlink ref="F275" r:id="rId564"/>
    <hyperlink ref="F276" r:id="rId565"/>
    <hyperlink ref="F277" r:id="rId566"/>
    <hyperlink ref="F278" r:id="rId567"/>
    <hyperlink ref="F279" r:id="rId568"/>
    <hyperlink ref="F280" r:id="rId569"/>
    <hyperlink ref="F281" r:id="rId570"/>
    <hyperlink ref="F282" r:id="rId571"/>
    <hyperlink ref="F283" r:id="rId572"/>
    <hyperlink ref="F284" r:id="rId573"/>
    <hyperlink ref="F285" r:id="rId574"/>
    <hyperlink ref="F286" r:id="rId575"/>
    <hyperlink ref="F287" r:id="rId576"/>
    <hyperlink ref="F288" r:id="rId577"/>
    <hyperlink ref="F289" r:id="rId578"/>
    <hyperlink ref="F290" r:id="rId579"/>
    <hyperlink ref="F291" r:id="rId580"/>
    <hyperlink ref="F292" r:id="rId581"/>
    <hyperlink ref="F293" r:id="rId582"/>
    <hyperlink ref="F294" r:id="rId583"/>
    <hyperlink ref="F295" r:id="rId584"/>
    <hyperlink ref="F296" r:id="rId585"/>
    <hyperlink ref="F297" r:id="rId586"/>
    <hyperlink ref="F298" r:id="rId587"/>
    <hyperlink ref="F299" r:id="rId588"/>
    <hyperlink ref="F300" r:id="rId589"/>
    <hyperlink ref="F301" r:id="rId590"/>
    <hyperlink ref="F302" r:id="rId591"/>
    <hyperlink ref="F303" r:id="rId592"/>
    <hyperlink ref="F304" r:id="rId593"/>
    <hyperlink ref="F305" r:id="rId594"/>
    <hyperlink ref="F306" r:id="rId595"/>
    <hyperlink ref="F307" r:id="rId596"/>
    <hyperlink ref="F308" r:id="rId597"/>
    <hyperlink ref="F309" r:id="rId598"/>
    <hyperlink ref="F310" r:id="rId599"/>
    <hyperlink ref="F311" r:id="rId600"/>
    <hyperlink ref="F312" r:id="rId601"/>
    <hyperlink ref="F313" r:id="rId602"/>
    <hyperlink ref="F314" r:id="rId603"/>
    <hyperlink ref="F315" r:id="rId604"/>
    <hyperlink ref="F316" r:id="rId605"/>
    <hyperlink ref="F317" r:id="rId606"/>
    <hyperlink ref="F318" r:id="rId607"/>
    <hyperlink ref="F319" r:id="rId608"/>
    <hyperlink ref="F320" r:id="rId609"/>
    <hyperlink ref="F321" r:id="rId610"/>
    <hyperlink ref="F322" r:id="rId611"/>
    <hyperlink ref="F323" r:id="rId612"/>
    <hyperlink ref="F324" r:id="rId613"/>
    <hyperlink ref="F325" r:id="rId614"/>
    <hyperlink ref="F326" r:id="rId615"/>
    <hyperlink ref="F327" r:id="rId616"/>
    <hyperlink ref="F328" r:id="rId617"/>
    <hyperlink ref="F329" r:id="rId618"/>
    <hyperlink ref="F330" r:id="rId619"/>
    <hyperlink ref="F331" r:id="rId620"/>
    <hyperlink ref="F332" r:id="rId621"/>
    <hyperlink ref="F333" r:id="rId622"/>
    <hyperlink ref="F334" r:id="rId623"/>
    <hyperlink ref="F335" r:id="rId624"/>
    <hyperlink ref="F336" r:id="rId625"/>
    <hyperlink ref="F337" r:id="rId626"/>
    <hyperlink ref="F338" r:id="rId627"/>
    <hyperlink ref="F339" r:id="rId628"/>
    <hyperlink ref="F340" r:id="rId629"/>
    <hyperlink ref="F341" r:id="rId630"/>
    <hyperlink ref="F342" r:id="rId631"/>
    <hyperlink ref="F343" r:id="rId632"/>
    <hyperlink ref="F344" r:id="rId633"/>
    <hyperlink ref="F345" r:id="rId634"/>
    <hyperlink ref="F346" r:id="rId635"/>
    <hyperlink ref="F347" r:id="rId636"/>
    <hyperlink ref="F348" r:id="rId637"/>
    <hyperlink ref="F349" r:id="rId638"/>
    <hyperlink ref="F350" r:id="rId639"/>
    <hyperlink ref="F351" r:id="rId640"/>
    <hyperlink ref="F352" r:id="rId641"/>
    <hyperlink ref="F353" r:id="rId642"/>
    <hyperlink ref="F354" r:id="rId643"/>
    <hyperlink ref="F355" r:id="rId644"/>
    <hyperlink ref="F356" r:id="rId645"/>
    <hyperlink ref="F357" r:id="rId646"/>
    <hyperlink ref="F358" r:id="rId647"/>
    <hyperlink ref="F359" r:id="rId648"/>
    <hyperlink ref="F360" r:id="rId649"/>
    <hyperlink ref="F361" r:id="rId650"/>
    <hyperlink ref="F362" r:id="rId651"/>
    <hyperlink ref="F363" r:id="rId652"/>
    <hyperlink ref="F364" r:id="rId653"/>
    <hyperlink ref="F365" r:id="rId654"/>
    <hyperlink ref="F366" r:id="rId655"/>
    <hyperlink ref="F367" r:id="rId656"/>
    <hyperlink ref="F368" r:id="rId657"/>
    <hyperlink ref="F369" r:id="rId658"/>
    <hyperlink ref="F370" r:id="rId659"/>
    <hyperlink ref="F371" r:id="rId660"/>
    <hyperlink ref="F372" r:id="rId661"/>
    <hyperlink ref="F373" r:id="rId662"/>
    <hyperlink ref="F374" r:id="rId663"/>
    <hyperlink ref="F375" r:id="rId664"/>
    <hyperlink ref="F376" r:id="rId665"/>
    <hyperlink ref="F377" r:id="rId666"/>
    <hyperlink ref="F378" r:id="rId667"/>
    <hyperlink ref="F379" r:id="rId668"/>
    <hyperlink ref="F380" r:id="rId669"/>
    <hyperlink ref="F381" r:id="rId670"/>
    <hyperlink ref="F382" r:id="rId671"/>
    <hyperlink ref="F383" r:id="rId672"/>
    <hyperlink ref="F384" r:id="rId673"/>
    <hyperlink ref="F385" r:id="rId674"/>
    <hyperlink ref="F386" r:id="rId675"/>
    <hyperlink ref="F387" r:id="rId676"/>
    <hyperlink ref="F388" r:id="rId677"/>
    <hyperlink ref="F389" r:id="rId678"/>
    <hyperlink ref="F390" r:id="rId679"/>
    <hyperlink ref="F391" r:id="rId680"/>
    <hyperlink ref="F392" r:id="rId681"/>
    <hyperlink ref="F393" r:id="rId682"/>
    <hyperlink ref="F394" r:id="rId683"/>
    <hyperlink ref="F395" r:id="rId684"/>
    <hyperlink ref="F396" r:id="rId685"/>
    <hyperlink ref="F397" r:id="rId686"/>
    <hyperlink ref="F398" r:id="rId687"/>
    <hyperlink ref="F399" r:id="rId688"/>
    <hyperlink ref="F400" r:id="rId689"/>
    <hyperlink ref="F401" r:id="rId690"/>
    <hyperlink ref="F402" r:id="rId691"/>
    <hyperlink ref="F403" r:id="rId692"/>
    <hyperlink ref="F404" r:id="rId693"/>
    <hyperlink ref="F405" r:id="rId694"/>
    <hyperlink ref="F406" r:id="rId695"/>
    <hyperlink ref="F407" r:id="rId696"/>
    <hyperlink ref="F408" r:id="rId697"/>
    <hyperlink ref="F409" r:id="rId698"/>
    <hyperlink ref="F410" r:id="rId699"/>
    <hyperlink ref="F411" r:id="rId700"/>
    <hyperlink ref="F412" r:id="rId701"/>
    <hyperlink ref="F413" r:id="rId702"/>
    <hyperlink ref="F414" r:id="rId703"/>
    <hyperlink ref="F415" r:id="rId704"/>
    <hyperlink ref="F416" r:id="rId705"/>
    <hyperlink ref="F417" r:id="rId706"/>
    <hyperlink ref="F418" r:id="rId707"/>
    <hyperlink ref="F419" r:id="rId708"/>
    <hyperlink ref="F420" r:id="rId709"/>
    <hyperlink ref="F421" r:id="rId710"/>
    <hyperlink ref="F422" r:id="rId711"/>
    <hyperlink ref="F423" r:id="rId712"/>
    <hyperlink ref="F424" r:id="rId713"/>
    <hyperlink ref="F425" r:id="rId714"/>
    <hyperlink ref="F426" r:id="rId715"/>
    <hyperlink ref="F427" r:id="rId716"/>
    <hyperlink ref="F428" r:id="rId717"/>
    <hyperlink ref="F429" r:id="rId718"/>
    <hyperlink ref="F430" r:id="rId719"/>
    <hyperlink ref="F431" r:id="rId720"/>
    <hyperlink ref="F432" r:id="rId721"/>
    <hyperlink ref="F433" r:id="rId722"/>
    <hyperlink ref="F434" r:id="rId723"/>
    <hyperlink ref="F435" r:id="rId724"/>
    <hyperlink ref="AO3" r:id="rId725"/>
    <hyperlink ref="AO4" r:id="rId726"/>
    <hyperlink ref="AO5" r:id="rId727"/>
    <hyperlink ref="AO6" r:id="rId728"/>
    <hyperlink ref="AO7" r:id="rId729"/>
    <hyperlink ref="AO8" r:id="rId730"/>
    <hyperlink ref="AO9" r:id="rId731"/>
    <hyperlink ref="AO10" r:id="rId732"/>
    <hyperlink ref="AO11" r:id="rId733"/>
    <hyperlink ref="AO12" r:id="rId734"/>
    <hyperlink ref="AO13" r:id="rId735"/>
    <hyperlink ref="AO14" r:id="rId736"/>
    <hyperlink ref="AO15" r:id="rId737"/>
    <hyperlink ref="AO16" r:id="rId738"/>
    <hyperlink ref="AO17" r:id="rId739"/>
    <hyperlink ref="AO18" r:id="rId740"/>
    <hyperlink ref="AO19" r:id="rId741"/>
    <hyperlink ref="AO20" r:id="rId742"/>
    <hyperlink ref="AO21" r:id="rId743"/>
    <hyperlink ref="AO22" r:id="rId744"/>
    <hyperlink ref="AO23" r:id="rId745"/>
    <hyperlink ref="AO24" r:id="rId746"/>
    <hyperlink ref="AO25" r:id="rId747"/>
    <hyperlink ref="AO26" r:id="rId748"/>
    <hyperlink ref="AO27" r:id="rId749"/>
    <hyperlink ref="AO28" r:id="rId750"/>
    <hyperlink ref="AO29" r:id="rId751"/>
    <hyperlink ref="AO30" r:id="rId752"/>
    <hyperlink ref="AO31" r:id="rId753"/>
    <hyperlink ref="AO32" r:id="rId754"/>
    <hyperlink ref="AO33" r:id="rId755"/>
    <hyperlink ref="AO34" r:id="rId756"/>
    <hyperlink ref="AO35" r:id="rId757"/>
    <hyperlink ref="AO36" r:id="rId758"/>
    <hyperlink ref="AO37" r:id="rId759"/>
    <hyperlink ref="AO38" r:id="rId760"/>
    <hyperlink ref="AO39" r:id="rId761"/>
    <hyperlink ref="AO40" r:id="rId762"/>
    <hyperlink ref="AO41" r:id="rId763"/>
    <hyperlink ref="AO42" r:id="rId764"/>
    <hyperlink ref="AO43" r:id="rId765"/>
    <hyperlink ref="AO44" r:id="rId766"/>
    <hyperlink ref="AO45" r:id="rId767"/>
    <hyperlink ref="AO46" r:id="rId768"/>
    <hyperlink ref="AO47" r:id="rId769"/>
    <hyperlink ref="AO48" r:id="rId770"/>
    <hyperlink ref="AO49" r:id="rId771"/>
    <hyperlink ref="AO50" r:id="rId772"/>
    <hyperlink ref="AO51" r:id="rId773"/>
    <hyperlink ref="AO52" r:id="rId774"/>
    <hyperlink ref="AO53" r:id="rId775"/>
    <hyperlink ref="AO54" r:id="rId776"/>
    <hyperlink ref="AO55" r:id="rId777"/>
    <hyperlink ref="AO56" r:id="rId778"/>
    <hyperlink ref="AO57" r:id="rId779"/>
    <hyperlink ref="AO58" r:id="rId780"/>
    <hyperlink ref="AO59" r:id="rId781"/>
    <hyperlink ref="AO60" r:id="rId782"/>
    <hyperlink ref="AO61" r:id="rId783"/>
    <hyperlink ref="AO62" r:id="rId784"/>
    <hyperlink ref="AO63" r:id="rId785"/>
    <hyperlink ref="AO64" r:id="rId786"/>
    <hyperlink ref="AO65" r:id="rId787"/>
    <hyperlink ref="AO66" r:id="rId788"/>
    <hyperlink ref="AO67" r:id="rId789"/>
    <hyperlink ref="AO68" r:id="rId790"/>
    <hyperlink ref="AO69" r:id="rId791"/>
    <hyperlink ref="AO70" r:id="rId792"/>
    <hyperlink ref="AO71" r:id="rId793"/>
    <hyperlink ref="AO72" r:id="rId794"/>
    <hyperlink ref="AO73" r:id="rId795"/>
    <hyperlink ref="AO74" r:id="rId796"/>
    <hyperlink ref="AO75" r:id="rId797"/>
    <hyperlink ref="AO76" r:id="rId798"/>
    <hyperlink ref="AO77" r:id="rId799"/>
    <hyperlink ref="AO78" r:id="rId800"/>
    <hyperlink ref="AO79" r:id="rId801"/>
    <hyperlink ref="AO80" r:id="rId802"/>
    <hyperlink ref="AO81" r:id="rId803"/>
    <hyperlink ref="AO82" r:id="rId804"/>
    <hyperlink ref="AO83" r:id="rId805"/>
    <hyperlink ref="AO84" r:id="rId806"/>
    <hyperlink ref="AO85" r:id="rId807"/>
    <hyperlink ref="AO86" r:id="rId808"/>
    <hyperlink ref="AO87" r:id="rId809"/>
    <hyperlink ref="AO88" r:id="rId810"/>
    <hyperlink ref="AO89" r:id="rId811"/>
    <hyperlink ref="AO90" r:id="rId812"/>
    <hyperlink ref="AO91" r:id="rId813"/>
    <hyperlink ref="AO92" r:id="rId814"/>
    <hyperlink ref="AO93" r:id="rId815"/>
    <hyperlink ref="AO94" r:id="rId816"/>
    <hyperlink ref="AO95" r:id="rId817"/>
    <hyperlink ref="AO96" r:id="rId818"/>
    <hyperlink ref="AO97" r:id="rId819"/>
    <hyperlink ref="AO98" r:id="rId820"/>
    <hyperlink ref="AO99" r:id="rId821"/>
    <hyperlink ref="AO100" r:id="rId822"/>
    <hyperlink ref="AO101" r:id="rId823"/>
    <hyperlink ref="AO102" r:id="rId824"/>
    <hyperlink ref="AO103" r:id="rId825"/>
    <hyperlink ref="AO104" r:id="rId826"/>
    <hyperlink ref="AO105" r:id="rId827"/>
    <hyperlink ref="AO106" r:id="rId828"/>
    <hyperlink ref="AO107" r:id="rId829"/>
    <hyperlink ref="AO108" r:id="rId830"/>
    <hyperlink ref="AO109" r:id="rId831"/>
    <hyperlink ref="AO110" r:id="rId832"/>
    <hyperlink ref="AO111" r:id="rId833"/>
    <hyperlink ref="AO112" r:id="rId834"/>
    <hyperlink ref="AO113" r:id="rId835"/>
    <hyperlink ref="AO114" r:id="rId836"/>
    <hyperlink ref="AO115" r:id="rId837"/>
    <hyperlink ref="AO116" r:id="rId838"/>
    <hyperlink ref="AO117" r:id="rId839"/>
    <hyperlink ref="AO118" r:id="rId840"/>
    <hyperlink ref="AO119" r:id="rId841"/>
    <hyperlink ref="AO120" r:id="rId842"/>
    <hyperlink ref="AO121" r:id="rId843"/>
    <hyperlink ref="AO122" r:id="rId844"/>
    <hyperlink ref="AO123" r:id="rId845"/>
    <hyperlink ref="AO124" r:id="rId846"/>
    <hyperlink ref="AO125" r:id="rId847"/>
    <hyperlink ref="AO126" r:id="rId848"/>
    <hyperlink ref="AO127" r:id="rId849"/>
    <hyperlink ref="AO128" r:id="rId850"/>
    <hyperlink ref="AO129" r:id="rId851"/>
    <hyperlink ref="AO130" r:id="rId852"/>
    <hyperlink ref="AO131" r:id="rId853"/>
    <hyperlink ref="AO132" r:id="rId854"/>
    <hyperlink ref="AO133" r:id="rId855"/>
    <hyperlink ref="AO134" r:id="rId856"/>
    <hyperlink ref="AO135" r:id="rId857"/>
    <hyperlink ref="AO136" r:id="rId858"/>
    <hyperlink ref="AO137" r:id="rId859"/>
    <hyperlink ref="AO138" r:id="rId860"/>
    <hyperlink ref="AO139" r:id="rId861"/>
    <hyperlink ref="AO140" r:id="rId862"/>
    <hyperlink ref="AO141" r:id="rId863"/>
    <hyperlink ref="AO142" r:id="rId864"/>
    <hyperlink ref="AO143" r:id="rId865"/>
    <hyperlink ref="AO144" r:id="rId866"/>
    <hyperlink ref="AO145" r:id="rId867"/>
    <hyperlink ref="AO146" r:id="rId868"/>
    <hyperlink ref="AO147" r:id="rId869"/>
    <hyperlink ref="AO148" r:id="rId870"/>
    <hyperlink ref="AO149" r:id="rId871"/>
    <hyperlink ref="AO150" r:id="rId872"/>
    <hyperlink ref="AO151" r:id="rId873"/>
    <hyperlink ref="AO152" r:id="rId874"/>
    <hyperlink ref="AO153" r:id="rId875"/>
    <hyperlink ref="AO154" r:id="rId876"/>
    <hyperlink ref="AO155" r:id="rId877"/>
    <hyperlink ref="AO156" r:id="rId878"/>
    <hyperlink ref="AO157" r:id="rId879"/>
    <hyperlink ref="AO158" r:id="rId880"/>
    <hyperlink ref="AO159" r:id="rId881"/>
    <hyperlink ref="AO160" r:id="rId882"/>
    <hyperlink ref="AO161" r:id="rId883"/>
    <hyperlink ref="AO162" r:id="rId884"/>
    <hyperlink ref="AO163" r:id="rId885"/>
    <hyperlink ref="AO164" r:id="rId886"/>
    <hyperlink ref="AO165" r:id="rId887"/>
    <hyperlink ref="AO166" r:id="rId888"/>
    <hyperlink ref="AO167" r:id="rId889"/>
    <hyperlink ref="AO168" r:id="rId890"/>
    <hyperlink ref="AO169" r:id="rId891"/>
    <hyperlink ref="AO170" r:id="rId892"/>
    <hyperlink ref="AO171" r:id="rId893"/>
    <hyperlink ref="AO172" r:id="rId894"/>
    <hyperlink ref="AO173" r:id="rId895"/>
    <hyperlink ref="AO174" r:id="rId896"/>
    <hyperlink ref="AO175" r:id="rId897"/>
    <hyperlink ref="AO176" r:id="rId898"/>
    <hyperlink ref="AO177" r:id="rId899"/>
    <hyperlink ref="AO178" r:id="rId900"/>
    <hyperlink ref="AO179" r:id="rId901"/>
    <hyperlink ref="AO180" r:id="rId902"/>
    <hyperlink ref="AO181" r:id="rId903"/>
    <hyperlink ref="AO182" r:id="rId904"/>
    <hyperlink ref="AO183" r:id="rId905"/>
    <hyperlink ref="AO184" r:id="rId906"/>
    <hyperlink ref="AO185" r:id="rId907"/>
    <hyperlink ref="AO186" r:id="rId908"/>
    <hyperlink ref="AO187" r:id="rId909"/>
    <hyperlink ref="AO188" r:id="rId910"/>
    <hyperlink ref="AO189" r:id="rId911"/>
    <hyperlink ref="AO190" r:id="rId912"/>
    <hyperlink ref="AO191" r:id="rId913"/>
    <hyperlink ref="AO192" r:id="rId914"/>
    <hyperlink ref="AO193" r:id="rId915"/>
    <hyperlink ref="AO194" r:id="rId916"/>
    <hyperlink ref="AO195" r:id="rId917"/>
    <hyperlink ref="AO196" r:id="rId918"/>
    <hyperlink ref="AO197" r:id="rId919"/>
    <hyperlink ref="AO198" r:id="rId920"/>
    <hyperlink ref="AO199" r:id="rId921"/>
    <hyperlink ref="AO200" r:id="rId922"/>
    <hyperlink ref="AO201" r:id="rId923"/>
    <hyperlink ref="AO202" r:id="rId924"/>
    <hyperlink ref="AO203" r:id="rId925"/>
    <hyperlink ref="AO204" r:id="rId926"/>
    <hyperlink ref="AO205" r:id="rId927"/>
    <hyperlink ref="AO206" r:id="rId928"/>
    <hyperlink ref="AO207" r:id="rId929"/>
    <hyperlink ref="AO208" r:id="rId930"/>
    <hyperlink ref="AO209" r:id="rId931"/>
    <hyperlink ref="AO210" r:id="rId932"/>
    <hyperlink ref="AO211" r:id="rId933"/>
    <hyperlink ref="AO212" r:id="rId934"/>
    <hyperlink ref="AO213" r:id="rId935"/>
    <hyperlink ref="AO214" r:id="rId936"/>
    <hyperlink ref="AO215" r:id="rId937"/>
    <hyperlink ref="AO216" r:id="rId938"/>
    <hyperlink ref="AO217" r:id="rId939"/>
    <hyperlink ref="AO218" r:id="rId940"/>
    <hyperlink ref="AO219" r:id="rId941"/>
    <hyperlink ref="AO220" r:id="rId942"/>
    <hyperlink ref="AO221" r:id="rId943"/>
    <hyperlink ref="AO222" r:id="rId944"/>
    <hyperlink ref="AO223" r:id="rId945"/>
    <hyperlink ref="AO224" r:id="rId946"/>
    <hyperlink ref="AO225" r:id="rId947"/>
    <hyperlink ref="AO226" r:id="rId948"/>
    <hyperlink ref="AO227" r:id="rId949"/>
    <hyperlink ref="AO228" r:id="rId950"/>
    <hyperlink ref="AO229" r:id="rId951"/>
    <hyperlink ref="AO230" r:id="rId952"/>
    <hyperlink ref="AO231" r:id="rId953"/>
    <hyperlink ref="AO232" r:id="rId954"/>
    <hyperlink ref="AO233" r:id="rId955"/>
    <hyperlink ref="AO234" r:id="rId956"/>
    <hyperlink ref="AO235" r:id="rId957"/>
    <hyperlink ref="AO236" r:id="rId958"/>
    <hyperlink ref="AO237" r:id="rId959"/>
    <hyperlink ref="AO238" r:id="rId960"/>
    <hyperlink ref="AO239" r:id="rId961"/>
    <hyperlink ref="AO240" r:id="rId962"/>
    <hyperlink ref="AO241" r:id="rId963"/>
    <hyperlink ref="AO242" r:id="rId964"/>
    <hyperlink ref="AO243" r:id="rId965"/>
    <hyperlink ref="AO244" r:id="rId966"/>
    <hyperlink ref="AO245" r:id="rId967"/>
    <hyperlink ref="AO246" r:id="rId968"/>
    <hyperlink ref="AO247" r:id="rId969"/>
    <hyperlink ref="AO248" r:id="rId970"/>
    <hyperlink ref="AO249" r:id="rId971"/>
    <hyperlink ref="AO250" r:id="rId972"/>
    <hyperlink ref="AO251" r:id="rId973"/>
    <hyperlink ref="AO252" r:id="rId974"/>
    <hyperlink ref="AO253" r:id="rId975"/>
    <hyperlink ref="AO254" r:id="rId976"/>
    <hyperlink ref="AO255" r:id="rId977"/>
    <hyperlink ref="AO256" r:id="rId978"/>
    <hyperlink ref="AO257" r:id="rId979"/>
    <hyperlink ref="AO258" r:id="rId980"/>
    <hyperlink ref="AO259" r:id="rId981"/>
    <hyperlink ref="AO260" r:id="rId982"/>
    <hyperlink ref="AO261" r:id="rId983"/>
    <hyperlink ref="AO262" r:id="rId984"/>
    <hyperlink ref="AO263" r:id="rId985"/>
    <hyperlink ref="AO264" r:id="rId986"/>
    <hyperlink ref="AO265" r:id="rId987"/>
    <hyperlink ref="AO266" r:id="rId988"/>
    <hyperlink ref="AO267" r:id="rId989"/>
    <hyperlink ref="AO268" r:id="rId990"/>
    <hyperlink ref="AO269" r:id="rId991"/>
    <hyperlink ref="AO270" r:id="rId992"/>
    <hyperlink ref="AO271" r:id="rId993"/>
    <hyperlink ref="AO272" r:id="rId994"/>
    <hyperlink ref="AO273" r:id="rId995"/>
    <hyperlink ref="AO274" r:id="rId996"/>
    <hyperlink ref="AO275" r:id="rId997"/>
    <hyperlink ref="AO276" r:id="rId998"/>
    <hyperlink ref="AO277" r:id="rId999"/>
    <hyperlink ref="AO278" r:id="rId1000"/>
    <hyperlink ref="AO279" r:id="rId1001"/>
    <hyperlink ref="AO280" r:id="rId1002"/>
    <hyperlink ref="AO281" r:id="rId1003"/>
    <hyperlink ref="AO282" r:id="rId1004"/>
    <hyperlink ref="AO283" r:id="rId1005"/>
    <hyperlink ref="AO284" r:id="rId1006"/>
    <hyperlink ref="AO285" r:id="rId1007"/>
    <hyperlink ref="AO286" r:id="rId1008"/>
    <hyperlink ref="AO287" r:id="rId1009"/>
    <hyperlink ref="AO288" r:id="rId1010"/>
    <hyperlink ref="AO289" r:id="rId1011"/>
    <hyperlink ref="AO290" r:id="rId1012"/>
    <hyperlink ref="AO291" r:id="rId1013"/>
    <hyperlink ref="AO292" r:id="rId1014"/>
    <hyperlink ref="AO293" r:id="rId1015"/>
    <hyperlink ref="AO294" r:id="rId1016"/>
    <hyperlink ref="AO295" r:id="rId1017"/>
    <hyperlink ref="AO296" r:id="rId1018"/>
    <hyperlink ref="AO297" r:id="rId1019"/>
    <hyperlink ref="AO298" r:id="rId1020"/>
    <hyperlink ref="AO299" r:id="rId1021"/>
    <hyperlink ref="AO300" r:id="rId1022"/>
    <hyperlink ref="AO301" r:id="rId1023"/>
    <hyperlink ref="AO302" r:id="rId1024"/>
    <hyperlink ref="AO303" r:id="rId1025"/>
    <hyperlink ref="AO304" r:id="rId1026"/>
    <hyperlink ref="AO305" r:id="rId1027"/>
    <hyperlink ref="AO306" r:id="rId1028"/>
    <hyperlink ref="AO307" r:id="rId1029"/>
    <hyperlink ref="AO308" r:id="rId1030"/>
    <hyperlink ref="AO309" r:id="rId1031"/>
    <hyperlink ref="AO310" r:id="rId1032"/>
    <hyperlink ref="AO311" r:id="rId1033"/>
    <hyperlink ref="AO312" r:id="rId1034"/>
    <hyperlink ref="AO313" r:id="rId1035"/>
    <hyperlink ref="AO314" r:id="rId1036"/>
    <hyperlink ref="AO315" r:id="rId1037"/>
    <hyperlink ref="AO316" r:id="rId1038"/>
    <hyperlink ref="AO317" r:id="rId1039"/>
    <hyperlink ref="AO318" r:id="rId1040"/>
    <hyperlink ref="AO319" r:id="rId1041"/>
    <hyperlink ref="AO320" r:id="rId1042"/>
    <hyperlink ref="AO321" r:id="rId1043"/>
    <hyperlink ref="AO322" r:id="rId1044"/>
    <hyperlink ref="AO323" r:id="rId1045"/>
    <hyperlink ref="AO324" r:id="rId1046"/>
    <hyperlink ref="AO325" r:id="rId1047"/>
    <hyperlink ref="AO326" r:id="rId1048"/>
    <hyperlink ref="AO327" r:id="rId1049"/>
    <hyperlink ref="AO328" r:id="rId1050"/>
    <hyperlink ref="AO329" r:id="rId1051"/>
    <hyperlink ref="AO330" r:id="rId1052"/>
    <hyperlink ref="AO331" r:id="rId1053"/>
    <hyperlink ref="AO332" r:id="rId1054"/>
    <hyperlink ref="AO333" r:id="rId1055"/>
    <hyperlink ref="AO334" r:id="rId1056"/>
    <hyperlink ref="AO335" r:id="rId1057"/>
    <hyperlink ref="AO336" r:id="rId1058"/>
    <hyperlink ref="AO337" r:id="rId1059"/>
    <hyperlink ref="AO338" r:id="rId1060"/>
    <hyperlink ref="AO339" r:id="rId1061"/>
    <hyperlink ref="AO340" r:id="rId1062"/>
    <hyperlink ref="AO341" r:id="rId1063"/>
    <hyperlink ref="AO342" r:id="rId1064"/>
    <hyperlink ref="AO343" r:id="rId1065"/>
    <hyperlink ref="AO344" r:id="rId1066"/>
    <hyperlink ref="AO345" r:id="rId1067"/>
    <hyperlink ref="AO346" r:id="rId1068"/>
    <hyperlink ref="AO347" r:id="rId1069"/>
    <hyperlink ref="AO348" r:id="rId1070"/>
    <hyperlink ref="AO349" r:id="rId1071"/>
    <hyperlink ref="AO350" r:id="rId1072"/>
    <hyperlink ref="AO351" r:id="rId1073"/>
    <hyperlink ref="AO352" r:id="rId1074"/>
    <hyperlink ref="AO353" r:id="rId1075"/>
    <hyperlink ref="AO354" r:id="rId1076"/>
    <hyperlink ref="AO355" r:id="rId1077"/>
    <hyperlink ref="AO356" r:id="rId1078"/>
    <hyperlink ref="AO357" r:id="rId1079"/>
    <hyperlink ref="AO358" r:id="rId1080"/>
    <hyperlink ref="AO359" r:id="rId1081"/>
    <hyperlink ref="AO360" r:id="rId1082"/>
    <hyperlink ref="AO361" r:id="rId1083"/>
    <hyperlink ref="AO362" r:id="rId1084"/>
    <hyperlink ref="AO363" r:id="rId1085"/>
    <hyperlink ref="AO364" r:id="rId1086"/>
    <hyperlink ref="AO365" r:id="rId1087"/>
    <hyperlink ref="AO366" r:id="rId1088"/>
    <hyperlink ref="AO367" r:id="rId1089"/>
    <hyperlink ref="AO368" r:id="rId1090"/>
    <hyperlink ref="AO369" r:id="rId1091"/>
    <hyperlink ref="AO370" r:id="rId1092"/>
    <hyperlink ref="AO371" r:id="rId1093"/>
    <hyperlink ref="AO372" r:id="rId1094"/>
    <hyperlink ref="AO373" r:id="rId1095"/>
    <hyperlink ref="AO374" r:id="rId1096"/>
    <hyperlink ref="AO375" r:id="rId1097"/>
    <hyperlink ref="AO376" r:id="rId1098"/>
    <hyperlink ref="AO377" r:id="rId1099"/>
    <hyperlink ref="AO378" r:id="rId1100"/>
    <hyperlink ref="AO379" r:id="rId1101"/>
    <hyperlink ref="AO380" r:id="rId1102"/>
    <hyperlink ref="AO381" r:id="rId1103"/>
    <hyperlink ref="AO382" r:id="rId1104"/>
    <hyperlink ref="AO383" r:id="rId1105"/>
    <hyperlink ref="AO384" r:id="rId1106"/>
    <hyperlink ref="AO385" r:id="rId1107"/>
    <hyperlink ref="AO386" r:id="rId1108"/>
    <hyperlink ref="AO387" r:id="rId1109"/>
    <hyperlink ref="AO388" r:id="rId1110"/>
    <hyperlink ref="AO389" r:id="rId1111"/>
    <hyperlink ref="AO390" r:id="rId1112"/>
    <hyperlink ref="AO391" r:id="rId1113"/>
    <hyperlink ref="AO392" r:id="rId1114"/>
    <hyperlink ref="AO393" r:id="rId1115"/>
    <hyperlink ref="AO394" r:id="rId1116"/>
    <hyperlink ref="AO395" r:id="rId1117"/>
    <hyperlink ref="AO396" r:id="rId1118"/>
    <hyperlink ref="AO397" r:id="rId1119"/>
    <hyperlink ref="AO398" r:id="rId1120"/>
    <hyperlink ref="AO399" r:id="rId1121"/>
    <hyperlink ref="AO400" r:id="rId1122"/>
    <hyperlink ref="AO401" r:id="rId1123"/>
    <hyperlink ref="AO402" r:id="rId1124"/>
    <hyperlink ref="AO403" r:id="rId1125"/>
    <hyperlink ref="AO404" r:id="rId1126"/>
    <hyperlink ref="AO405" r:id="rId1127"/>
    <hyperlink ref="AO406" r:id="rId1128"/>
    <hyperlink ref="AO407" r:id="rId1129"/>
    <hyperlink ref="AO408" r:id="rId1130"/>
    <hyperlink ref="AO409" r:id="rId1131"/>
    <hyperlink ref="AO410" r:id="rId1132"/>
    <hyperlink ref="AO411" r:id="rId1133"/>
    <hyperlink ref="AO412" r:id="rId1134"/>
    <hyperlink ref="AO413" r:id="rId1135"/>
    <hyperlink ref="AO414" r:id="rId1136"/>
    <hyperlink ref="AO415" r:id="rId1137"/>
    <hyperlink ref="AO416" r:id="rId1138"/>
    <hyperlink ref="AO417" r:id="rId1139"/>
    <hyperlink ref="AO418" r:id="rId1140"/>
    <hyperlink ref="AO419" r:id="rId1141"/>
    <hyperlink ref="AO420" r:id="rId1142"/>
    <hyperlink ref="AO421" r:id="rId1143"/>
    <hyperlink ref="AO422" r:id="rId1144"/>
    <hyperlink ref="AO423" r:id="rId1145"/>
    <hyperlink ref="AO424" r:id="rId1146"/>
    <hyperlink ref="AO425" r:id="rId1147"/>
    <hyperlink ref="AO426" r:id="rId1148"/>
    <hyperlink ref="AO427" r:id="rId1149"/>
    <hyperlink ref="AO428" r:id="rId1150"/>
    <hyperlink ref="AO429" r:id="rId1151"/>
    <hyperlink ref="AO430" r:id="rId1152"/>
    <hyperlink ref="AO431" r:id="rId1153"/>
    <hyperlink ref="AO432" r:id="rId1154"/>
    <hyperlink ref="AO433" r:id="rId1155"/>
    <hyperlink ref="AO434" r:id="rId1156"/>
    <hyperlink ref="AO435" r:id="rId1157"/>
  </hyperlinks>
  <pageMargins left="0.7" right="0.7" top="0.75" bottom="0.75" header="0.3" footer="0.3"/>
  <pageSetup orientation="portrait" horizontalDpi="0" verticalDpi="0" r:id="rId1158"/>
  <legacyDrawing r:id="rId1159"/>
  <tableParts count="1">
    <tablePart r:id="rId1160"/>
  </tableParts>
</worksheet>
</file>

<file path=xl/worksheets/sheet3.xml><?xml version="1.0" encoding="utf-8"?>
<worksheet xmlns="http://schemas.openxmlformats.org/spreadsheetml/2006/main" xmlns:r="http://schemas.openxmlformats.org/officeDocument/2006/relationships">
  <sheetPr codeName="Sheet3"/>
  <dimension ref="A1:D21"/>
  <sheetViews>
    <sheetView workbookViewId="0"/>
  </sheetViews>
  <sheetFormatPr defaultRowHeight="15"/>
  <cols>
    <col min="1" max="1" width="10.85546875" style="3" bestFit="1" customWidth="1"/>
    <col min="2" max="2" width="16.85546875" style="3" bestFit="1" customWidth="1"/>
    <col min="4" max="5" width="9.140625" customWidth="1"/>
  </cols>
  <sheetData>
    <row r="1" spans="1:1">
      <c r="A1" s="3" t="s">
        <v>49</v>
      </c>
    </row>
    <row r="2" spans="1:1" ht="15" customHeight="1"/>
    <row r="3" spans="1:1" ht="15" customHeight="1">
      <c r="A3" s="32" t="s">
        <v>50</v>
      </c>
    </row>
    <row r="21" spans="4:4">
      <c r="D21" s="7"/>
    </row>
  </sheetData>
  <dataConsolidate/>
  <dataValidations xWindow="63" yWindow="236" count="2">
    <dataValidation allowBlank="1" showInputMessage="1" showErrorMessage="1" promptTitle="Image ID" prompt="Enter a unique ID for the image." sqref="A2"/>
    <dataValidation allowBlank="1" showInputMessage="1" showErrorMessage="1" promptTitle="Image File Path" prompt="Enter an image file path.  Hover over the column header for examples." sqref="B2"/>
  </dataValidation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sheetPr codeName="Sheet5"/>
  <dimension ref="A1:X10"/>
  <sheetViews>
    <sheetView workbookViewId="0">
      <pane ySplit="2" topLeftCell="A3" activePane="bottomLeft" state="frozen"/>
      <selection pane="bottomLeft" activeCell="A3" sqref="A3"/>
    </sheetView>
  </sheetViews>
  <sheetFormatPr defaultRowHeight="15"/>
  <cols>
    <col min="1" max="1" width="9.42578125" style="1" bestFit="1" customWidth="1"/>
    <col min="2" max="2" width="14.28515625" bestFit="1" customWidth="1"/>
    <col min="3" max="3" width="15" bestFit="1" customWidth="1"/>
    <col min="4" max="4" width="11.140625" bestFit="1" customWidth="1"/>
    <col min="5" max="5" width="13" bestFit="1" customWidth="1"/>
    <col min="6" max="6" width="8" bestFit="1" customWidth="1"/>
    <col min="7" max="8" width="13.5703125" hidden="1" customWidth="1"/>
    <col min="9" max="9" width="11" hidden="1" customWidth="1"/>
    <col min="10" max="10" width="12.5703125" hidden="1" customWidth="1"/>
    <col min="11" max="11" width="11" hidden="1" customWidth="1"/>
    <col min="12" max="12" width="9.7109375" hidden="1" customWidth="1"/>
    <col min="13" max="13" width="13.140625" hidden="1" customWidth="1"/>
    <col min="14" max="15" width="8.42578125" hidden="1" customWidth="1"/>
    <col min="16" max="16" width="18.28515625" hidden="1" customWidth="1"/>
    <col min="17" max="17" width="14.85546875" hidden="1" customWidth="1"/>
    <col min="18" max="18" width="14.5703125" hidden="1" customWidth="1"/>
    <col min="19" max="21" width="24.140625" hidden="1" customWidth="1"/>
    <col min="22" max="22" width="21.28515625" hidden="1" customWidth="1"/>
    <col min="23" max="23" width="19.28515625" hidden="1" customWidth="1"/>
    <col min="24" max="24" width="10" hidden="1" customWidth="1"/>
    <col min="25" max="25" width="13" customWidth="1"/>
  </cols>
  <sheetData>
    <row r="1" spans="1:24">
      <c r="B1" s="56" t="s">
        <v>39</v>
      </c>
      <c r="C1" s="57"/>
      <c r="D1" s="57"/>
      <c r="E1" s="58"/>
      <c r="F1" s="55" t="s">
        <v>43</v>
      </c>
      <c r="G1" s="59" t="s">
        <v>44</v>
      </c>
      <c r="H1" s="60"/>
      <c r="I1" s="61" t="s">
        <v>40</v>
      </c>
      <c r="J1" s="62"/>
      <c r="K1" s="63" t="s">
        <v>42</v>
      </c>
      <c r="L1" s="64"/>
      <c r="M1" s="64"/>
      <c r="N1" s="64"/>
      <c r="O1" s="64"/>
      <c r="P1" s="64"/>
      <c r="Q1" s="64"/>
      <c r="R1" s="64"/>
      <c r="S1" s="64"/>
      <c r="T1" s="64"/>
      <c r="U1" s="64"/>
      <c r="V1" s="64"/>
      <c r="W1" s="64"/>
      <c r="X1" s="64"/>
    </row>
    <row r="2" spans="1:24" s="13" customFormat="1" ht="30" customHeight="1">
      <c r="A2" s="11" t="s">
        <v>144</v>
      </c>
      <c r="B2" s="13" t="s">
        <v>21</v>
      </c>
      <c r="C2" s="13" t="s">
        <v>20</v>
      </c>
      <c r="D2" s="13" t="s">
        <v>11</v>
      </c>
      <c r="E2" s="13" t="s">
        <v>145</v>
      </c>
      <c r="F2" s="13" t="s">
        <v>46</v>
      </c>
      <c r="G2" s="13" t="s">
        <v>167</v>
      </c>
      <c r="H2" s="13" t="s">
        <v>168</v>
      </c>
      <c r="I2" s="13" t="s">
        <v>12</v>
      </c>
      <c r="J2" s="13" t="s">
        <v>166</v>
      </c>
      <c r="K2" s="13" t="s">
        <v>146</v>
      </c>
      <c r="L2" s="13" t="s">
        <v>148</v>
      </c>
      <c r="M2" s="13" t="s">
        <v>149</v>
      </c>
      <c r="N2" s="13" t="s">
        <v>150</v>
      </c>
      <c r="O2" s="13" t="s">
        <v>151</v>
      </c>
      <c r="P2" s="13" t="s">
        <v>170</v>
      </c>
      <c r="Q2" s="13" t="s">
        <v>171</v>
      </c>
      <c r="R2" s="13" t="s">
        <v>152</v>
      </c>
      <c r="S2" s="13" t="s">
        <v>153</v>
      </c>
      <c r="T2" s="13" t="s">
        <v>154</v>
      </c>
      <c r="U2" s="13" t="s">
        <v>155</v>
      </c>
      <c r="V2" s="13" t="s">
        <v>156</v>
      </c>
      <c r="W2" s="13" t="s">
        <v>157</v>
      </c>
      <c r="X2" s="13" t="s">
        <v>158</v>
      </c>
    </row>
    <row r="3" spans="1:24">
      <c r="A3" s="14"/>
      <c r="B3" s="15"/>
      <c r="C3" s="15"/>
      <c r="D3" s="15"/>
      <c r="E3" s="15"/>
      <c r="F3" s="16"/>
      <c r="G3" s="65"/>
      <c r="H3" s="65"/>
      <c r="I3" s="53"/>
      <c r="J3" s="53"/>
      <c r="K3" s="48"/>
      <c r="L3" s="48"/>
      <c r="M3" s="48"/>
      <c r="N3" s="48"/>
      <c r="O3" s="48"/>
      <c r="P3" s="48"/>
      <c r="Q3" s="48"/>
      <c r="R3" s="48"/>
      <c r="S3" s="48"/>
      <c r="T3" s="48"/>
      <c r="U3" s="48"/>
      <c r="V3" s="48"/>
      <c r="W3" s="49"/>
      <c r="X3" s="49"/>
    </row>
    <row r="10" spans="1:24" ht="14.25" customHeight="1"/>
  </sheetData>
  <dataConsolidate/>
  <dataValidations count="8">
    <dataValidation allowBlank="1" showInputMessage="1" promptTitle="Group Vertex Color" prompt="To select a color to use for all vertices in the group, right-click and select Select Color on the right-click menu." sqref="B3"/>
    <dataValidation type="list" allowBlank="1" showInputMessage="1" showErrorMessage="1" errorTitle="Invalid Group Vertex Shape" error="You have entered an invalid group vertex shape.  Try selecting from the drop-down list instead." promptTitle="Group Vertex Shape" prompt="Select a shape to use for all vertices in the group." sqref="C3">
      <formula1>ValidGroupShapes</formula1>
    </dataValidation>
    <dataValidation allowBlank="1" showInputMessage="1" showErrorMessage="1" promptTitle="Group Name" prompt="Enter the name of the group." sqref="A3"/>
    <dataValidation type="list" allowBlank="1" showInputMessage="1" showErrorMessage="1" errorTitle="Invalid Group Collapsed" error="You have entered an invalid group &quot;collapsed.&quot;  Try selecting from the drop-down list instead." promptTitle="Group Collapsed?" prompt="Set to Yes to collapse the group." sqref="E3">
      <formula1>ValidBooleansDefaultFalse</formula1>
    </dataValidation>
    <dataValidation allowBlank="1" sqref="K3"/>
    <dataValidation allowBlank="1" showInputMessage="1" showErrorMessage="1" errorTitle="Invalid Group Collapsed" error="You have entered an unrecognized &quot;group collapsed.&quot;  Try selecting from the drop-down list instead." promptTitle="Group Label" prompt="Enter an optional group label." sqref="F3"/>
    <dataValidation allowBlank="1" showInputMessage="1" showErrorMessage="1" errorTitle="Invalid Group Collapsed" error="You have entered an unrecognized &quot;group collapsed.&quot;  Try selecting from the drop-down list instead." promptTitle="Collapsed Location" prompt="Enter an optional collapsed location.  Collapsed X and Y values should be between 0 and 9,999.  If you enter Collapsed X and Y values, you should set NodeXL, Graph, Layout to &quot;None&quot; to prevent NodeXL from overwriting your values when you show the graph." sqref="G3:H3"/>
    <dataValidation type="list" allowBlank="1" showInputMessage="1" showErrorMessage="1" errorTitle="Invalid Group Visibility" error="You have entered an invalid group visibility.  Try selecting from the drop-down list instead." promptTitle="Group Visibility" prompt="Select an optional group visibility.  Groups are shown by default." sqref="D3">
      <formula1>ValidGroupVisibilities</formula1>
    </dataValidation>
  </dataValidations>
  <pageMargins left="0.7" right="0.7" top="0.75" bottom="0.75" header="0.3" footer="0.3"/>
  <pageSetup orientation="portrait" horizontalDpi="0" verticalDpi="0"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sheetPr codeName="Sheet6"/>
  <dimension ref="A1:C2"/>
  <sheetViews>
    <sheetView workbookViewId="0">
      <selection activeCell="A2" sqref="A2"/>
    </sheetView>
  </sheetViews>
  <sheetFormatPr defaultRowHeight="15"/>
  <cols>
    <col min="1" max="1" width="9.42578125" style="1" bestFit="1" customWidth="1"/>
    <col min="2" max="2" width="9.140625" style="1"/>
    <col min="3" max="3" width="11.5703125" bestFit="1" customWidth="1"/>
    <col min="4" max="4" width="9.140625" customWidth="1"/>
  </cols>
  <sheetData>
    <row r="1" spans="1:3">
      <c r="A1" s="1" t="s">
        <v>144</v>
      </c>
      <c r="B1" s="1" t="s">
        <v>5</v>
      </c>
      <c r="C1" s="1" t="s">
        <v>147</v>
      </c>
    </row>
    <row r="2" spans="1:3">
      <c r="C2" s="3"/>
    </row>
  </sheetData>
  <dataConsolidate/>
  <dataValidations xWindow="58" yWindow="226" count="3">
    <dataValidation allowBlank="1" showInputMessage="1" showErrorMessage="1" promptTitle="Group Name" prompt="Enter the name of the group.  The group name must also be entered on the Groups worksheet." sqref="A2"/>
    <dataValidation allowBlank="1" showInputMessage="1" showErrorMessage="1" promptTitle="Vertex Name" prompt="Enter the name of a vertex to include in the group." sqref="B2"/>
    <dataValidation allowBlank="1" showInputMessage="1" promptTitle="Vertex ID" prompt="This is the value of the hidden ID cell in the Vertices worksheet.  It gets filled in by the items on the NodeXL, Analysis, Groups menu." sqref="C2"/>
  </dataValidations>
  <pageMargins left="0.7" right="0.7" top="0.75" bottom="0.75" header="0.3" footer="0.3"/>
  <pageSetup orientation="portrait" horizontalDpi="0" verticalDpi="0"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sheetPr codeName="Sheet7"/>
  <dimension ref="A1:X144"/>
  <sheetViews>
    <sheetView workbookViewId="0">
      <selection activeCell="A2" sqref="A2"/>
    </sheetView>
  </sheetViews>
  <sheetFormatPr defaultRowHeight="15"/>
  <cols>
    <col min="1" max="1" width="43.140625" customWidth="1"/>
    <col min="2" max="2" width="13.85546875" customWidth="1"/>
    <col min="3" max="3" width="9.140625" customWidth="1"/>
    <col min="4" max="4" width="12.85546875" hidden="1" customWidth="1"/>
    <col min="5" max="5" width="19.7109375" hidden="1" customWidth="1"/>
    <col min="6" max="6" width="15.5703125" hidden="1" customWidth="1"/>
    <col min="7" max="7" width="22.140625" hidden="1" customWidth="1"/>
    <col min="8" max="8" width="17.140625" hidden="1" customWidth="1"/>
    <col min="9" max="9" width="23.85546875" hidden="1" customWidth="1"/>
    <col min="10" max="10" width="28.28515625" hidden="1" customWidth="1"/>
    <col min="11" max="11" width="34.85546875" hidden="1" customWidth="1"/>
    <col min="12" max="12" width="25" hidden="1" customWidth="1"/>
    <col min="13" max="13" width="31.5703125" hidden="1" customWidth="1"/>
    <col min="14" max="14" width="26.5703125" hidden="1" customWidth="1"/>
    <col min="15" max="17" width="33.28515625" hidden="1" customWidth="1"/>
    <col min="18" max="18" width="26.5703125" hidden="1" customWidth="1"/>
    <col min="19" max="19" width="33" hidden="1" customWidth="1"/>
    <col min="20" max="20" width="19.5703125" hidden="1" customWidth="1"/>
    <col min="21" max="21" width="26.140625" hidden="1" customWidth="1"/>
    <col min="22" max="22" width="9.140625" hidden="1" customWidth="1"/>
    <col min="23" max="23" width="34.140625" hidden="1" customWidth="1"/>
    <col min="24" max="24" width="25.140625" hidden="1" customWidth="1"/>
  </cols>
  <sheetData>
    <row r="1" spans="1:24" ht="15" customHeight="1" thickBot="1">
      <c r="A1" s="13" t="s">
        <v>162</v>
      </c>
      <c r="B1" s="13" t="s">
        <v>17</v>
      </c>
      <c r="D1" t="s">
        <v>79</v>
      </c>
      <c r="E1" t="s">
        <v>80</v>
      </c>
      <c r="F1" s="37" t="s">
        <v>86</v>
      </c>
      <c r="G1" s="38" t="s">
        <v>87</v>
      </c>
      <c r="H1" s="37" t="s">
        <v>92</v>
      </c>
      <c r="I1" s="38" t="s">
        <v>93</v>
      </c>
      <c r="J1" s="37" t="s">
        <v>98</v>
      </c>
      <c r="K1" s="38" t="s">
        <v>99</v>
      </c>
      <c r="L1" s="37" t="s">
        <v>104</v>
      </c>
      <c r="M1" s="38" t="s">
        <v>105</v>
      </c>
      <c r="N1" s="37" t="s">
        <v>110</v>
      </c>
      <c r="O1" s="38" t="s">
        <v>111</v>
      </c>
      <c r="P1" s="38" t="s">
        <v>138</v>
      </c>
      <c r="Q1" s="38" t="s">
        <v>139</v>
      </c>
      <c r="R1" s="37" t="s">
        <v>116</v>
      </c>
      <c r="S1" s="37" t="s">
        <v>117</v>
      </c>
      <c r="T1" s="37" t="s">
        <v>122</v>
      </c>
      <c r="U1" s="38" t="s">
        <v>123</v>
      </c>
      <c r="W1" t="s">
        <v>127</v>
      </c>
      <c r="X1" t="s">
        <v>17</v>
      </c>
    </row>
    <row r="2" spans="1:24" ht="15.75" thickTop="1">
      <c r="A2" s="36"/>
      <c r="B2" s="36"/>
      <c r="D2" s="33">
        <f>MIN(Vertices[Degree])</f>
        <v>0</v>
      </c>
      <c r="E2" s="3">
        <f>COUNTIF(Vertices[Degree], "&gt;= " &amp; D2) - COUNTIF(Vertices[Degree], "&gt;=" &amp; D3)</f>
        <v>0</v>
      </c>
      <c r="F2" s="39">
        <f>MIN(Vertices[In-Degree])</f>
        <v>0</v>
      </c>
      <c r="G2" s="40">
        <f>COUNTIF(Vertices[In-Degree], "&gt;= " &amp; F2) - COUNTIF(Vertices[In-Degree], "&gt;=" &amp; F3)</f>
        <v>0</v>
      </c>
      <c r="H2" s="39">
        <f>MIN(Vertices[Out-Degree])</f>
        <v>0</v>
      </c>
      <c r="I2" s="40">
        <f>COUNTIF(Vertices[Out-Degree], "&gt;= " &amp; H2) - COUNTIF(Vertices[Out-Degree], "&gt;=" &amp; H3)</f>
        <v>0</v>
      </c>
      <c r="J2" s="39">
        <f>MIN(Vertices[Betweenness Centrality])</f>
        <v>0</v>
      </c>
      <c r="K2" s="40">
        <f>COUNTIF(Vertices[Betweenness Centrality], "&gt;= " &amp; J2) - COUNTIF(Vertices[Betweenness Centrality], "&gt;=" &amp; J3)</f>
        <v>0</v>
      </c>
      <c r="L2" s="39">
        <f>MIN(Vertices[Closeness Centrality])</f>
        <v>0</v>
      </c>
      <c r="M2" s="40">
        <f>COUNTIF(Vertices[Closeness Centrality], "&gt;= " &amp; L2) - COUNTIF(Vertices[Closeness Centrality], "&gt;=" &amp; L3)</f>
        <v>0</v>
      </c>
      <c r="N2" s="39">
        <f>MIN(Vertices[Eigenvector Centrality])</f>
        <v>0</v>
      </c>
      <c r="O2" s="40">
        <f>COUNTIF(Vertices[Eigenvector Centrality], "&gt;= " &amp; N2) - COUNTIF(Vertices[Eigenvector Centrality], "&gt;=" &amp; N3)</f>
        <v>0</v>
      </c>
      <c r="P2" s="39">
        <f>MIN(Vertices[PageRank])</f>
        <v>0</v>
      </c>
      <c r="Q2" s="40">
        <f>COUNTIF(Vertices[PageRank], "&gt;= " &amp; P2) - COUNTIF(Vertices[PageRank], "&gt;=" &amp; P3)</f>
        <v>0</v>
      </c>
      <c r="R2" s="39">
        <f>MIN(Vertices[Clustering Coefficient])</f>
        <v>0</v>
      </c>
      <c r="S2" s="45">
        <f>COUNTIF(Vertices[Clustering Coefficient], "&gt;= " &amp; R2) - COUNTIF(Vertices[Clustering Coefficient], "&gt;=" &amp; R3)</f>
        <v>0</v>
      </c>
      <c r="T2" s="39" t="e">
        <f ca="1">MIN(INDIRECT(DynamicFilterSourceColumnRange))</f>
        <v>#REF!</v>
      </c>
      <c r="U2" s="40" t="e">
        <f t="shared" ref="U2:U45" ca="1" si="0">COUNTIF(INDIRECT(DynamicFilterSourceColumnRange), "&gt;= " &amp; T2) - COUNTIF(INDIRECT(DynamicFilterSourceColumnRange), "&gt;=" &amp; T3)</f>
        <v>#REF!</v>
      </c>
      <c r="W2" t="s">
        <v>124</v>
      </c>
      <c r="X2">
        <f>ROWS(HistogramBins[Degree Bin]) - 1</f>
        <v>43</v>
      </c>
    </row>
    <row r="3" spans="1:24">
      <c r="D3" s="34">
        <f t="shared" ref="D3:D44" si="1">D2+($D$45-$D$2)/BinDivisor</f>
        <v>0</v>
      </c>
      <c r="E3" s="3">
        <f>COUNTIF(Vertices[Degree], "&gt;= " &amp; D3) - COUNTIF(Vertices[Degree], "&gt;=" &amp; D4)</f>
        <v>0</v>
      </c>
      <c r="F3" s="41">
        <f t="shared" ref="F3:F44" si="2">F2+($F$45-$F$2)/BinDivisor</f>
        <v>0</v>
      </c>
      <c r="G3" s="42">
        <f>COUNTIF(Vertices[In-Degree], "&gt;= " &amp; F3) - COUNTIF(Vertices[In-Degree], "&gt;=" &amp; F4)</f>
        <v>0</v>
      </c>
      <c r="H3" s="41">
        <f t="shared" ref="H3:H44" si="3">H2+($H$45-$H$2)/BinDivisor</f>
        <v>0</v>
      </c>
      <c r="I3" s="42">
        <f>COUNTIF(Vertices[Out-Degree], "&gt;= " &amp; H3) - COUNTIF(Vertices[Out-Degree], "&gt;=" &amp; H4)</f>
        <v>0</v>
      </c>
      <c r="J3" s="41">
        <f t="shared" ref="J3:J44" si="4">J2+($J$45-$J$2)/BinDivisor</f>
        <v>0</v>
      </c>
      <c r="K3" s="42">
        <f>COUNTIF(Vertices[Betweenness Centrality], "&gt;= " &amp; J3) - COUNTIF(Vertices[Betweenness Centrality], "&gt;=" &amp; J4)</f>
        <v>0</v>
      </c>
      <c r="L3" s="41">
        <f t="shared" ref="L3:L44" si="5">L2+($L$45-$L$2)/BinDivisor</f>
        <v>0</v>
      </c>
      <c r="M3" s="42">
        <f>COUNTIF(Vertices[Closeness Centrality], "&gt;= " &amp; L3) - COUNTIF(Vertices[Closeness Centrality], "&gt;=" &amp; L4)</f>
        <v>0</v>
      </c>
      <c r="N3" s="41">
        <f t="shared" ref="N3:N44" si="6">N2+($N$45-$N$2)/BinDivisor</f>
        <v>0</v>
      </c>
      <c r="O3" s="42">
        <f>COUNTIF(Vertices[Eigenvector Centrality], "&gt;= " &amp; N3) - COUNTIF(Vertices[Eigenvector Centrality], "&gt;=" &amp; N4)</f>
        <v>0</v>
      </c>
      <c r="P3" s="41">
        <f t="shared" ref="P3:P44" si="7">P2+($P$45-$P$2)/BinDivisor</f>
        <v>0</v>
      </c>
      <c r="Q3" s="42">
        <f>COUNTIF(Vertices[PageRank], "&gt;= " &amp; P3) - COUNTIF(Vertices[PageRank], "&gt;=" &amp; P4)</f>
        <v>0</v>
      </c>
      <c r="R3" s="41">
        <f t="shared" ref="R3:R44" si="8">R2+($R$45-$R$2)/BinDivisor</f>
        <v>0</v>
      </c>
      <c r="S3" s="46">
        <f>COUNTIF(Vertices[Clustering Coefficient], "&gt;= " &amp; R3) - COUNTIF(Vertices[Clustering Coefficient], "&gt;=" &amp; R4)</f>
        <v>0</v>
      </c>
      <c r="T3" s="41" t="e">
        <f t="shared" ref="T3:T44" ca="1" si="9">T2+($T$45-$T$2)/BinDivisor</f>
        <v>#REF!</v>
      </c>
      <c r="U3" s="42" t="e">
        <f t="shared" ca="1" si="0"/>
        <v>#REF!</v>
      </c>
      <c r="W3" t="s">
        <v>125</v>
      </c>
      <c r="X3" t="s">
        <v>85</v>
      </c>
    </row>
    <row r="4" spans="1:24">
      <c r="D4" s="34">
        <f t="shared" si="1"/>
        <v>0</v>
      </c>
      <c r="E4" s="3">
        <f>COUNTIF(Vertices[Degree], "&gt;= " &amp; D4) - COUNTIF(Vertices[Degree], "&gt;=" &amp; D5)</f>
        <v>0</v>
      </c>
      <c r="F4" s="39">
        <f t="shared" si="2"/>
        <v>0</v>
      </c>
      <c r="G4" s="40">
        <f>COUNTIF(Vertices[In-Degree], "&gt;= " &amp; F4) - COUNTIF(Vertices[In-Degree], "&gt;=" &amp; F5)</f>
        <v>0</v>
      </c>
      <c r="H4" s="39">
        <f t="shared" si="3"/>
        <v>0</v>
      </c>
      <c r="I4" s="40">
        <f>COUNTIF(Vertices[Out-Degree], "&gt;= " &amp; H4) - COUNTIF(Vertices[Out-Degree], "&gt;=" &amp; H5)</f>
        <v>0</v>
      </c>
      <c r="J4" s="39">
        <f t="shared" si="4"/>
        <v>0</v>
      </c>
      <c r="K4" s="40">
        <f>COUNTIF(Vertices[Betweenness Centrality], "&gt;= " &amp; J4) - COUNTIF(Vertices[Betweenness Centrality], "&gt;=" &amp; J5)</f>
        <v>0</v>
      </c>
      <c r="L4" s="39">
        <f t="shared" si="5"/>
        <v>0</v>
      </c>
      <c r="M4" s="40">
        <f>COUNTIF(Vertices[Closeness Centrality], "&gt;= " &amp; L4) - COUNTIF(Vertices[Closeness Centrality], "&gt;=" &amp; L5)</f>
        <v>0</v>
      </c>
      <c r="N4" s="39">
        <f t="shared" si="6"/>
        <v>0</v>
      </c>
      <c r="O4" s="40">
        <f>COUNTIF(Vertices[Eigenvector Centrality], "&gt;= " &amp; N4) - COUNTIF(Vertices[Eigenvector Centrality], "&gt;=" &amp; N5)</f>
        <v>0</v>
      </c>
      <c r="P4" s="39">
        <f t="shared" si="7"/>
        <v>0</v>
      </c>
      <c r="Q4" s="40">
        <f>COUNTIF(Vertices[PageRank], "&gt;= " &amp; P4) - COUNTIF(Vertices[PageRank], "&gt;=" &amp; P5)</f>
        <v>0</v>
      </c>
      <c r="R4" s="39">
        <f t="shared" si="8"/>
        <v>0</v>
      </c>
      <c r="S4" s="45">
        <f>COUNTIF(Vertices[Clustering Coefficient], "&gt;= " &amp; R4) - COUNTIF(Vertices[Clustering Coefficient], "&gt;=" &amp; R5)</f>
        <v>0</v>
      </c>
      <c r="T4" s="39" t="e">
        <f t="shared" ca="1" si="9"/>
        <v>#REF!</v>
      </c>
      <c r="U4" s="40" t="e">
        <f t="shared" ca="1" si="0"/>
        <v>#REF!</v>
      </c>
      <c r="W4" s="12" t="s">
        <v>126</v>
      </c>
      <c r="X4" s="12" t="s">
        <v>128</v>
      </c>
    </row>
    <row r="5" spans="1:24">
      <c r="D5" s="34">
        <f t="shared" si="1"/>
        <v>0</v>
      </c>
      <c r="E5" s="3">
        <f>COUNTIF(Vertices[Degree], "&gt;= " &amp; D5) - COUNTIF(Vertices[Degree], "&gt;=" &amp; D6)</f>
        <v>0</v>
      </c>
      <c r="F5" s="41">
        <f t="shared" si="2"/>
        <v>0</v>
      </c>
      <c r="G5" s="42">
        <f>COUNTIF(Vertices[In-Degree], "&gt;= " &amp; F5) - COUNTIF(Vertices[In-Degree], "&gt;=" &amp; F6)</f>
        <v>0</v>
      </c>
      <c r="H5" s="41">
        <f t="shared" si="3"/>
        <v>0</v>
      </c>
      <c r="I5" s="42">
        <f>COUNTIF(Vertices[Out-Degree], "&gt;= " &amp; H5) - COUNTIF(Vertices[Out-Degree], "&gt;=" &amp; H6)</f>
        <v>0</v>
      </c>
      <c r="J5" s="41">
        <f t="shared" si="4"/>
        <v>0</v>
      </c>
      <c r="K5" s="42">
        <f>COUNTIF(Vertices[Betweenness Centrality], "&gt;= " &amp; J5) - COUNTIF(Vertices[Betweenness Centrality], "&gt;=" &amp; J6)</f>
        <v>0</v>
      </c>
      <c r="L5" s="41">
        <f t="shared" si="5"/>
        <v>0</v>
      </c>
      <c r="M5" s="42">
        <f>COUNTIF(Vertices[Closeness Centrality], "&gt;= " &amp; L5) - COUNTIF(Vertices[Closeness Centrality], "&gt;=" &amp; L6)</f>
        <v>0</v>
      </c>
      <c r="N5" s="41">
        <f t="shared" si="6"/>
        <v>0</v>
      </c>
      <c r="O5" s="42">
        <f>COUNTIF(Vertices[Eigenvector Centrality], "&gt;= " &amp; N5) - COUNTIF(Vertices[Eigenvector Centrality], "&gt;=" &amp; N6)</f>
        <v>0</v>
      </c>
      <c r="P5" s="41">
        <f t="shared" si="7"/>
        <v>0</v>
      </c>
      <c r="Q5" s="42">
        <f>COUNTIF(Vertices[PageRank], "&gt;= " &amp; P5) - COUNTIF(Vertices[PageRank], "&gt;=" &amp; P6)</f>
        <v>0</v>
      </c>
      <c r="R5" s="41">
        <f t="shared" si="8"/>
        <v>0</v>
      </c>
      <c r="S5" s="46">
        <f>COUNTIF(Vertices[Clustering Coefficient], "&gt;= " &amp; R5) - COUNTIF(Vertices[Clustering Coefficient], "&gt;=" &amp; R6)</f>
        <v>0</v>
      </c>
      <c r="T5" s="41" t="e">
        <f t="shared" ca="1" si="9"/>
        <v>#REF!</v>
      </c>
      <c r="U5" s="42" t="e">
        <f t="shared" ca="1" si="0"/>
        <v>#REF!</v>
      </c>
    </row>
    <row r="6" spans="1:24">
      <c r="D6" s="34">
        <f t="shared" si="1"/>
        <v>0</v>
      </c>
      <c r="E6" s="3">
        <f>COUNTIF(Vertices[Degree], "&gt;= " &amp; D6) - COUNTIF(Vertices[Degree], "&gt;=" &amp; D7)</f>
        <v>0</v>
      </c>
      <c r="F6" s="39">
        <f t="shared" si="2"/>
        <v>0</v>
      </c>
      <c r="G6" s="40">
        <f>COUNTIF(Vertices[In-Degree], "&gt;= " &amp; F6) - COUNTIF(Vertices[In-Degree], "&gt;=" &amp; F7)</f>
        <v>0</v>
      </c>
      <c r="H6" s="39">
        <f t="shared" si="3"/>
        <v>0</v>
      </c>
      <c r="I6" s="40">
        <f>COUNTIF(Vertices[Out-Degree], "&gt;= " &amp; H6) - COUNTIF(Vertices[Out-Degree], "&gt;=" &amp; H7)</f>
        <v>0</v>
      </c>
      <c r="J6" s="39">
        <f t="shared" si="4"/>
        <v>0</v>
      </c>
      <c r="K6" s="40">
        <f>COUNTIF(Vertices[Betweenness Centrality], "&gt;= " &amp; J6) - COUNTIF(Vertices[Betweenness Centrality], "&gt;=" &amp; J7)</f>
        <v>0</v>
      </c>
      <c r="L6" s="39">
        <f t="shared" si="5"/>
        <v>0</v>
      </c>
      <c r="M6" s="40">
        <f>COUNTIF(Vertices[Closeness Centrality], "&gt;= " &amp; L6) - COUNTIF(Vertices[Closeness Centrality], "&gt;=" &amp; L7)</f>
        <v>0</v>
      </c>
      <c r="N6" s="39">
        <f t="shared" si="6"/>
        <v>0</v>
      </c>
      <c r="O6" s="40">
        <f>COUNTIF(Vertices[Eigenvector Centrality], "&gt;= " &amp; N6) - COUNTIF(Vertices[Eigenvector Centrality], "&gt;=" &amp; N7)</f>
        <v>0</v>
      </c>
      <c r="P6" s="39">
        <f t="shared" si="7"/>
        <v>0</v>
      </c>
      <c r="Q6" s="40">
        <f>COUNTIF(Vertices[PageRank], "&gt;= " &amp; P6) - COUNTIF(Vertices[PageRank], "&gt;=" &amp; P7)</f>
        <v>0</v>
      </c>
      <c r="R6" s="39">
        <f t="shared" si="8"/>
        <v>0</v>
      </c>
      <c r="S6" s="45">
        <f>COUNTIF(Vertices[Clustering Coefficient], "&gt;= " &amp; R6) - COUNTIF(Vertices[Clustering Coefficient], "&gt;=" &amp; R7)</f>
        <v>0</v>
      </c>
      <c r="T6" s="39" t="e">
        <f t="shared" ca="1" si="9"/>
        <v>#REF!</v>
      </c>
      <c r="U6" s="40" t="e">
        <f t="shared" ca="1" si="0"/>
        <v>#REF!</v>
      </c>
    </row>
    <row r="7" spans="1:24">
      <c r="D7" s="34">
        <f t="shared" si="1"/>
        <v>0</v>
      </c>
      <c r="E7" s="3">
        <f>COUNTIF(Vertices[Degree], "&gt;= " &amp; D7) - COUNTIF(Vertices[Degree], "&gt;=" &amp; D8)</f>
        <v>0</v>
      </c>
      <c r="F7" s="41">
        <f t="shared" si="2"/>
        <v>0</v>
      </c>
      <c r="G7" s="42">
        <f>COUNTIF(Vertices[In-Degree], "&gt;= " &amp; F7) - COUNTIF(Vertices[In-Degree], "&gt;=" &amp; F8)</f>
        <v>0</v>
      </c>
      <c r="H7" s="41">
        <f t="shared" si="3"/>
        <v>0</v>
      </c>
      <c r="I7" s="42">
        <f>COUNTIF(Vertices[Out-Degree], "&gt;= " &amp; H7) - COUNTIF(Vertices[Out-Degree], "&gt;=" &amp; H8)</f>
        <v>0</v>
      </c>
      <c r="J7" s="41">
        <f t="shared" si="4"/>
        <v>0</v>
      </c>
      <c r="K7" s="42">
        <f>COUNTIF(Vertices[Betweenness Centrality], "&gt;= " &amp; J7) - COUNTIF(Vertices[Betweenness Centrality], "&gt;=" &amp; J8)</f>
        <v>0</v>
      </c>
      <c r="L7" s="41">
        <f t="shared" si="5"/>
        <v>0</v>
      </c>
      <c r="M7" s="42">
        <f>COUNTIF(Vertices[Closeness Centrality], "&gt;= " &amp; L7) - COUNTIF(Vertices[Closeness Centrality], "&gt;=" &amp; L8)</f>
        <v>0</v>
      </c>
      <c r="N7" s="41">
        <f t="shared" si="6"/>
        <v>0</v>
      </c>
      <c r="O7" s="42">
        <f>COUNTIF(Vertices[Eigenvector Centrality], "&gt;= " &amp; N7) - COUNTIF(Vertices[Eigenvector Centrality], "&gt;=" &amp; N8)</f>
        <v>0</v>
      </c>
      <c r="P7" s="41">
        <f t="shared" si="7"/>
        <v>0</v>
      </c>
      <c r="Q7" s="42">
        <f>COUNTIF(Vertices[PageRank], "&gt;= " &amp; P7) - COUNTIF(Vertices[PageRank], "&gt;=" &amp; P8)</f>
        <v>0</v>
      </c>
      <c r="R7" s="41">
        <f t="shared" si="8"/>
        <v>0</v>
      </c>
      <c r="S7" s="46">
        <f>COUNTIF(Vertices[Clustering Coefficient], "&gt;= " &amp; R7) - COUNTIF(Vertices[Clustering Coefficient], "&gt;=" &amp; R8)</f>
        <v>0</v>
      </c>
      <c r="T7" s="41" t="e">
        <f t="shared" ca="1" si="9"/>
        <v>#REF!</v>
      </c>
      <c r="U7" s="42" t="e">
        <f t="shared" ca="1" si="0"/>
        <v>#REF!</v>
      </c>
    </row>
    <row r="8" spans="1:24">
      <c r="D8" s="34">
        <f t="shared" si="1"/>
        <v>0</v>
      </c>
      <c r="E8" s="3">
        <f>COUNTIF(Vertices[Degree], "&gt;= " &amp; D8) - COUNTIF(Vertices[Degree], "&gt;=" &amp; D9)</f>
        <v>0</v>
      </c>
      <c r="F8" s="39">
        <f t="shared" si="2"/>
        <v>0</v>
      </c>
      <c r="G8" s="40">
        <f>COUNTIF(Vertices[In-Degree], "&gt;= " &amp; F8) - COUNTIF(Vertices[In-Degree], "&gt;=" &amp; F9)</f>
        <v>0</v>
      </c>
      <c r="H8" s="39">
        <f t="shared" si="3"/>
        <v>0</v>
      </c>
      <c r="I8" s="40">
        <f>COUNTIF(Vertices[Out-Degree], "&gt;= " &amp; H8) - COUNTIF(Vertices[Out-Degree], "&gt;=" &amp; H9)</f>
        <v>0</v>
      </c>
      <c r="J8" s="39">
        <f t="shared" si="4"/>
        <v>0</v>
      </c>
      <c r="K8" s="40">
        <f>COUNTIF(Vertices[Betweenness Centrality], "&gt;= " &amp; J8) - COUNTIF(Vertices[Betweenness Centrality], "&gt;=" &amp; J9)</f>
        <v>0</v>
      </c>
      <c r="L8" s="39">
        <f t="shared" si="5"/>
        <v>0</v>
      </c>
      <c r="M8" s="40">
        <f>COUNTIF(Vertices[Closeness Centrality], "&gt;= " &amp; L8) - COUNTIF(Vertices[Closeness Centrality], "&gt;=" &amp; L9)</f>
        <v>0</v>
      </c>
      <c r="N8" s="39">
        <f t="shared" si="6"/>
        <v>0</v>
      </c>
      <c r="O8" s="40">
        <f>COUNTIF(Vertices[Eigenvector Centrality], "&gt;= " &amp; N8) - COUNTIF(Vertices[Eigenvector Centrality], "&gt;=" &amp; N9)</f>
        <v>0</v>
      </c>
      <c r="P8" s="39">
        <f t="shared" si="7"/>
        <v>0</v>
      </c>
      <c r="Q8" s="40">
        <f>COUNTIF(Vertices[PageRank], "&gt;= " &amp; P8) - COUNTIF(Vertices[PageRank], "&gt;=" &amp; P9)</f>
        <v>0</v>
      </c>
      <c r="R8" s="39">
        <f t="shared" si="8"/>
        <v>0</v>
      </c>
      <c r="S8" s="45">
        <f>COUNTIF(Vertices[Clustering Coefficient], "&gt;= " &amp; R8) - COUNTIF(Vertices[Clustering Coefficient], "&gt;=" &amp; R9)</f>
        <v>0</v>
      </c>
      <c r="T8" s="39" t="e">
        <f t="shared" ca="1" si="9"/>
        <v>#REF!</v>
      </c>
      <c r="U8" s="40" t="e">
        <f t="shared" ca="1" si="0"/>
        <v>#REF!</v>
      </c>
    </row>
    <row r="9" spans="1:24">
      <c r="D9" s="34">
        <f t="shared" si="1"/>
        <v>0</v>
      </c>
      <c r="E9" s="3">
        <f>COUNTIF(Vertices[Degree], "&gt;= " &amp; D9) - COUNTIF(Vertices[Degree], "&gt;=" &amp; D10)</f>
        <v>0</v>
      </c>
      <c r="F9" s="41">
        <f t="shared" si="2"/>
        <v>0</v>
      </c>
      <c r="G9" s="42">
        <f>COUNTIF(Vertices[In-Degree], "&gt;= " &amp; F9) - COUNTIF(Vertices[In-Degree], "&gt;=" &amp; F10)</f>
        <v>0</v>
      </c>
      <c r="H9" s="41">
        <f t="shared" si="3"/>
        <v>0</v>
      </c>
      <c r="I9" s="42">
        <f>COUNTIF(Vertices[Out-Degree], "&gt;= " &amp; H9) - COUNTIF(Vertices[Out-Degree], "&gt;=" &amp; H10)</f>
        <v>0</v>
      </c>
      <c r="J9" s="41">
        <f t="shared" si="4"/>
        <v>0</v>
      </c>
      <c r="K9" s="42">
        <f>COUNTIF(Vertices[Betweenness Centrality], "&gt;= " &amp; J9) - COUNTIF(Vertices[Betweenness Centrality], "&gt;=" &amp; J10)</f>
        <v>0</v>
      </c>
      <c r="L9" s="41">
        <f t="shared" si="5"/>
        <v>0</v>
      </c>
      <c r="M9" s="42">
        <f>COUNTIF(Vertices[Closeness Centrality], "&gt;= " &amp; L9) - COUNTIF(Vertices[Closeness Centrality], "&gt;=" &amp; L10)</f>
        <v>0</v>
      </c>
      <c r="N9" s="41">
        <f t="shared" si="6"/>
        <v>0</v>
      </c>
      <c r="O9" s="42">
        <f>COUNTIF(Vertices[Eigenvector Centrality], "&gt;= " &amp; N9) - COUNTIF(Vertices[Eigenvector Centrality], "&gt;=" &amp; N10)</f>
        <v>0</v>
      </c>
      <c r="P9" s="41">
        <f t="shared" si="7"/>
        <v>0</v>
      </c>
      <c r="Q9" s="42">
        <f>COUNTIF(Vertices[PageRank], "&gt;= " &amp; P9) - COUNTIF(Vertices[PageRank], "&gt;=" &amp; P10)</f>
        <v>0</v>
      </c>
      <c r="R9" s="41">
        <f t="shared" si="8"/>
        <v>0</v>
      </c>
      <c r="S9" s="46">
        <f>COUNTIF(Vertices[Clustering Coefficient], "&gt;= " &amp; R9) - COUNTIF(Vertices[Clustering Coefficient], "&gt;=" &amp; R10)</f>
        <v>0</v>
      </c>
      <c r="T9" s="41" t="e">
        <f t="shared" ca="1" si="9"/>
        <v>#REF!</v>
      </c>
      <c r="U9" s="42" t="e">
        <f t="shared" ca="1" si="0"/>
        <v>#REF!</v>
      </c>
    </row>
    <row r="10" spans="1:24">
      <c r="D10" s="34">
        <f t="shared" si="1"/>
        <v>0</v>
      </c>
      <c r="E10" s="3">
        <f>COUNTIF(Vertices[Degree], "&gt;= " &amp; D10) - COUNTIF(Vertices[Degree], "&gt;=" &amp; D11)</f>
        <v>0</v>
      </c>
      <c r="F10" s="39">
        <f t="shared" si="2"/>
        <v>0</v>
      </c>
      <c r="G10" s="40">
        <f>COUNTIF(Vertices[In-Degree], "&gt;= " &amp; F10) - COUNTIF(Vertices[In-Degree], "&gt;=" &amp; F11)</f>
        <v>0</v>
      </c>
      <c r="H10" s="39">
        <f t="shared" si="3"/>
        <v>0</v>
      </c>
      <c r="I10" s="40">
        <f>COUNTIF(Vertices[Out-Degree], "&gt;= " &amp; H10) - COUNTIF(Vertices[Out-Degree], "&gt;=" &amp; H11)</f>
        <v>0</v>
      </c>
      <c r="J10" s="39">
        <f t="shared" si="4"/>
        <v>0</v>
      </c>
      <c r="K10" s="40">
        <f>COUNTIF(Vertices[Betweenness Centrality], "&gt;= " &amp; J10) - COUNTIF(Vertices[Betweenness Centrality], "&gt;=" &amp; J11)</f>
        <v>0</v>
      </c>
      <c r="L10" s="39">
        <f t="shared" si="5"/>
        <v>0</v>
      </c>
      <c r="M10" s="40">
        <f>COUNTIF(Vertices[Closeness Centrality], "&gt;= " &amp; L10) - COUNTIF(Vertices[Closeness Centrality], "&gt;=" &amp; L11)</f>
        <v>0</v>
      </c>
      <c r="N10" s="39">
        <f t="shared" si="6"/>
        <v>0</v>
      </c>
      <c r="O10" s="40">
        <f>COUNTIF(Vertices[Eigenvector Centrality], "&gt;= " &amp; N10) - COUNTIF(Vertices[Eigenvector Centrality], "&gt;=" &amp; N11)</f>
        <v>0</v>
      </c>
      <c r="P10" s="39">
        <f t="shared" si="7"/>
        <v>0</v>
      </c>
      <c r="Q10" s="40">
        <f>COUNTIF(Vertices[PageRank], "&gt;= " &amp; P10) - COUNTIF(Vertices[PageRank], "&gt;=" &amp; P11)</f>
        <v>0</v>
      </c>
      <c r="R10" s="39">
        <f t="shared" si="8"/>
        <v>0</v>
      </c>
      <c r="S10" s="45">
        <f>COUNTIF(Vertices[Clustering Coefficient], "&gt;= " &amp; R10) - COUNTIF(Vertices[Clustering Coefficient], "&gt;=" &amp; R11)</f>
        <v>0</v>
      </c>
      <c r="T10" s="39" t="e">
        <f t="shared" ca="1" si="9"/>
        <v>#REF!</v>
      </c>
      <c r="U10" s="40" t="e">
        <f t="shared" ca="1" si="0"/>
        <v>#REF!</v>
      </c>
    </row>
    <row r="11" spans="1:24">
      <c r="D11" s="34">
        <f t="shared" si="1"/>
        <v>0</v>
      </c>
      <c r="E11" s="3">
        <f>COUNTIF(Vertices[Degree], "&gt;= " &amp; D11) - COUNTIF(Vertices[Degree], "&gt;=" &amp; D12)</f>
        <v>0</v>
      </c>
      <c r="F11" s="41">
        <f t="shared" si="2"/>
        <v>0</v>
      </c>
      <c r="G11" s="42">
        <f>COUNTIF(Vertices[In-Degree], "&gt;= " &amp; F11) - COUNTIF(Vertices[In-Degree], "&gt;=" &amp; F12)</f>
        <v>0</v>
      </c>
      <c r="H11" s="41">
        <f t="shared" si="3"/>
        <v>0</v>
      </c>
      <c r="I11" s="42">
        <f>COUNTIF(Vertices[Out-Degree], "&gt;= " &amp; H11) - COUNTIF(Vertices[Out-Degree], "&gt;=" &amp; H12)</f>
        <v>0</v>
      </c>
      <c r="J11" s="41">
        <f t="shared" si="4"/>
        <v>0</v>
      </c>
      <c r="K11" s="42">
        <f>COUNTIF(Vertices[Betweenness Centrality], "&gt;= " &amp; J11) - COUNTIF(Vertices[Betweenness Centrality], "&gt;=" &amp; J12)</f>
        <v>0</v>
      </c>
      <c r="L11" s="41">
        <f t="shared" si="5"/>
        <v>0</v>
      </c>
      <c r="M11" s="42">
        <f>COUNTIF(Vertices[Closeness Centrality], "&gt;= " &amp; L11) - COUNTIF(Vertices[Closeness Centrality], "&gt;=" &amp; L12)</f>
        <v>0</v>
      </c>
      <c r="N11" s="41">
        <f t="shared" si="6"/>
        <v>0</v>
      </c>
      <c r="O11" s="42">
        <f>COUNTIF(Vertices[Eigenvector Centrality], "&gt;= " &amp; N11) - COUNTIF(Vertices[Eigenvector Centrality], "&gt;=" &amp; N12)</f>
        <v>0</v>
      </c>
      <c r="P11" s="41">
        <f t="shared" si="7"/>
        <v>0</v>
      </c>
      <c r="Q11" s="42">
        <f>COUNTIF(Vertices[PageRank], "&gt;= " &amp; P11) - COUNTIF(Vertices[PageRank], "&gt;=" &amp; P12)</f>
        <v>0</v>
      </c>
      <c r="R11" s="41">
        <f t="shared" si="8"/>
        <v>0</v>
      </c>
      <c r="S11" s="46">
        <f>COUNTIF(Vertices[Clustering Coefficient], "&gt;= " &amp; R11) - COUNTIF(Vertices[Clustering Coefficient], "&gt;=" &amp; R12)</f>
        <v>0</v>
      </c>
      <c r="T11" s="41" t="e">
        <f t="shared" ca="1" si="9"/>
        <v>#REF!</v>
      </c>
      <c r="U11" s="42" t="e">
        <f t="shared" ca="1" si="0"/>
        <v>#REF!</v>
      </c>
    </row>
    <row r="12" spans="1:24">
      <c r="D12" s="34">
        <f t="shared" si="1"/>
        <v>0</v>
      </c>
      <c r="E12" s="3">
        <f>COUNTIF(Vertices[Degree], "&gt;= " &amp; D12) - COUNTIF(Vertices[Degree], "&gt;=" &amp; D13)</f>
        <v>0</v>
      </c>
      <c r="F12" s="39">
        <f t="shared" si="2"/>
        <v>0</v>
      </c>
      <c r="G12" s="40">
        <f>COUNTIF(Vertices[In-Degree], "&gt;= " &amp; F12) - COUNTIF(Vertices[In-Degree], "&gt;=" &amp; F13)</f>
        <v>0</v>
      </c>
      <c r="H12" s="39">
        <f t="shared" si="3"/>
        <v>0</v>
      </c>
      <c r="I12" s="40">
        <f>COUNTIF(Vertices[Out-Degree], "&gt;= " &amp; H12) - COUNTIF(Vertices[Out-Degree], "&gt;=" &amp; H13)</f>
        <v>0</v>
      </c>
      <c r="J12" s="39">
        <f t="shared" si="4"/>
        <v>0</v>
      </c>
      <c r="K12" s="40">
        <f>COUNTIF(Vertices[Betweenness Centrality], "&gt;= " &amp; J12) - COUNTIF(Vertices[Betweenness Centrality], "&gt;=" &amp; J13)</f>
        <v>0</v>
      </c>
      <c r="L12" s="39">
        <f t="shared" si="5"/>
        <v>0</v>
      </c>
      <c r="M12" s="40">
        <f>COUNTIF(Vertices[Closeness Centrality], "&gt;= " &amp; L12) - COUNTIF(Vertices[Closeness Centrality], "&gt;=" &amp; L13)</f>
        <v>0</v>
      </c>
      <c r="N12" s="39">
        <f t="shared" si="6"/>
        <v>0</v>
      </c>
      <c r="O12" s="40">
        <f>COUNTIF(Vertices[Eigenvector Centrality], "&gt;= " &amp; N12) - COUNTIF(Vertices[Eigenvector Centrality], "&gt;=" &amp; N13)</f>
        <v>0</v>
      </c>
      <c r="P12" s="39">
        <f t="shared" si="7"/>
        <v>0</v>
      </c>
      <c r="Q12" s="40">
        <f>COUNTIF(Vertices[PageRank], "&gt;= " &amp; P12) - COUNTIF(Vertices[PageRank], "&gt;=" &amp; P13)</f>
        <v>0</v>
      </c>
      <c r="R12" s="39">
        <f t="shared" si="8"/>
        <v>0</v>
      </c>
      <c r="S12" s="45">
        <f>COUNTIF(Vertices[Clustering Coefficient], "&gt;= " &amp; R12) - COUNTIF(Vertices[Clustering Coefficient], "&gt;=" &amp; R13)</f>
        <v>0</v>
      </c>
      <c r="T12" s="39" t="e">
        <f t="shared" ca="1" si="9"/>
        <v>#REF!</v>
      </c>
      <c r="U12" s="40" t="e">
        <f t="shared" ca="1" si="0"/>
        <v>#REF!</v>
      </c>
    </row>
    <row r="13" spans="1:24">
      <c r="D13" s="34">
        <f t="shared" si="1"/>
        <v>0</v>
      </c>
      <c r="E13" s="3">
        <f>COUNTIF(Vertices[Degree], "&gt;= " &amp; D13) - COUNTIF(Vertices[Degree], "&gt;=" &amp; D14)</f>
        <v>0</v>
      </c>
      <c r="F13" s="41">
        <f t="shared" si="2"/>
        <v>0</v>
      </c>
      <c r="G13" s="42">
        <f>COUNTIF(Vertices[In-Degree], "&gt;= " &amp; F13) - COUNTIF(Vertices[In-Degree], "&gt;=" &amp; F14)</f>
        <v>0</v>
      </c>
      <c r="H13" s="41">
        <f t="shared" si="3"/>
        <v>0</v>
      </c>
      <c r="I13" s="42">
        <f>COUNTIF(Vertices[Out-Degree], "&gt;= " &amp; H13) - COUNTIF(Vertices[Out-Degree], "&gt;=" &amp; H14)</f>
        <v>0</v>
      </c>
      <c r="J13" s="41">
        <f t="shared" si="4"/>
        <v>0</v>
      </c>
      <c r="K13" s="42">
        <f>COUNTIF(Vertices[Betweenness Centrality], "&gt;= " &amp; J13) - COUNTIF(Vertices[Betweenness Centrality], "&gt;=" &amp; J14)</f>
        <v>0</v>
      </c>
      <c r="L13" s="41">
        <f t="shared" si="5"/>
        <v>0</v>
      </c>
      <c r="M13" s="42">
        <f>COUNTIF(Vertices[Closeness Centrality], "&gt;= " &amp; L13) - COUNTIF(Vertices[Closeness Centrality], "&gt;=" &amp; L14)</f>
        <v>0</v>
      </c>
      <c r="N13" s="41">
        <f t="shared" si="6"/>
        <v>0</v>
      </c>
      <c r="O13" s="42">
        <f>COUNTIF(Vertices[Eigenvector Centrality], "&gt;= " &amp; N13) - COUNTIF(Vertices[Eigenvector Centrality], "&gt;=" &amp; N14)</f>
        <v>0</v>
      </c>
      <c r="P13" s="41">
        <f t="shared" si="7"/>
        <v>0</v>
      </c>
      <c r="Q13" s="42">
        <f>COUNTIF(Vertices[PageRank], "&gt;= " &amp; P13) - COUNTIF(Vertices[PageRank], "&gt;=" &amp; P14)</f>
        <v>0</v>
      </c>
      <c r="R13" s="41">
        <f t="shared" si="8"/>
        <v>0</v>
      </c>
      <c r="S13" s="46">
        <f>COUNTIF(Vertices[Clustering Coefficient], "&gt;= " &amp; R13) - COUNTIF(Vertices[Clustering Coefficient], "&gt;=" &amp; R14)</f>
        <v>0</v>
      </c>
      <c r="T13" s="41" t="e">
        <f t="shared" ca="1" si="9"/>
        <v>#REF!</v>
      </c>
      <c r="U13" s="42" t="e">
        <f t="shared" ca="1" si="0"/>
        <v>#REF!</v>
      </c>
    </row>
    <row r="14" spans="1:24">
      <c r="D14" s="34">
        <f t="shared" si="1"/>
        <v>0</v>
      </c>
      <c r="E14" s="3">
        <f>COUNTIF(Vertices[Degree], "&gt;= " &amp; D14) - COUNTIF(Vertices[Degree], "&gt;=" &amp; D15)</f>
        <v>0</v>
      </c>
      <c r="F14" s="39">
        <f t="shared" si="2"/>
        <v>0</v>
      </c>
      <c r="G14" s="40">
        <f>COUNTIF(Vertices[In-Degree], "&gt;= " &amp; F14) - COUNTIF(Vertices[In-Degree], "&gt;=" &amp; F15)</f>
        <v>0</v>
      </c>
      <c r="H14" s="39">
        <f t="shared" si="3"/>
        <v>0</v>
      </c>
      <c r="I14" s="40">
        <f>COUNTIF(Vertices[Out-Degree], "&gt;= " &amp; H14) - COUNTIF(Vertices[Out-Degree], "&gt;=" &amp; H15)</f>
        <v>0</v>
      </c>
      <c r="J14" s="39">
        <f t="shared" si="4"/>
        <v>0</v>
      </c>
      <c r="K14" s="40">
        <f>COUNTIF(Vertices[Betweenness Centrality], "&gt;= " &amp; J14) - COUNTIF(Vertices[Betweenness Centrality], "&gt;=" &amp; J15)</f>
        <v>0</v>
      </c>
      <c r="L14" s="39">
        <f t="shared" si="5"/>
        <v>0</v>
      </c>
      <c r="M14" s="40">
        <f>COUNTIF(Vertices[Closeness Centrality], "&gt;= " &amp; L14) - COUNTIF(Vertices[Closeness Centrality], "&gt;=" &amp; L15)</f>
        <v>0</v>
      </c>
      <c r="N14" s="39">
        <f t="shared" si="6"/>
        <v>0</v>
      </c>
      <c r="O14" s="40">
        <f>COUNTIF(Vertices[Eigenvector Centrality], "&gt;= " &amp; N14) - COUNTIF(Vertices[Eigenvector Centrality], "&gt;=" &amp; N15)</f>
        <v>0</v>
      </c>
      <c r="P14" s="39">
        <f t="shared" si="7"/>
        <v>0</v>
      </c>
      <c r="Q14" s="40">
        <f>COUNTIF(Vertices[PageRank], "&gt;= " &amp; P14) - COUNTIF(Vertices[PageRank], "&gt;=" &amp; P15)</f>
        <v>0</v>
      </c>
      <c r="R14" s="39">
        <f t="shared" si="8"/>
        <v>0</v>
      </c>
      <c r="S14" s="45">
        <f>COUNTIF(Vertices[Clustering Coefficient], "&gt;= " &amp; R14) - COUNTIF(Vertices[Clustering Coefficient], "&gt;=" &amp; R15)</f>
        <v>0</v>
      </c>
      <c r="T14" s="39" t="e">
        <f t="shared" ca="1" si="9"/>
        <v>#REF!</v>
      </c>
      <c r="U14" s="40" t="e">
        <f t="shared" ca="1" si="0"/>
        <v>#REF!</v>
      </c>
    </row>
    <row r="15" spans="1:24">
      <c r="D15" s="34">
        <f t="shared" si="1"/>
        <v>0</v>
      </c>
      <c r="E15" s="3">
        <f>COUNTIF(Vertices[Degree], "&gt;= " &amp; D15) - COUNTIF(Vertices[Degree], "&gt;=" &amp; D16)</f>
        <v>0</v>
      </c>
      <c r="F15" s="41">
        <f t="shared" si="2"/>
        <v>0</v>
      </c>
      <c r="G15" s="42">
        <f>COUNTIF(Vertices[In-Degree], "&gt;= " &amp; F15) - COUNTIF(Vertices[In-Degree], "&gt;=" &amp; F16)</f>
        <v>0</v>
      </c>
      <c r="H15" s="41">
        <f t="shared" si="3"/>
        <v>0</v>
      </c>
      <c r="I15" s="42">
        <f>COUNTIF(Vertices[Out-Degree], "&gt;= " &amp; H15) - COUNTIF(Vertices[Out-Degree], "&gt;=" &amp; H16)</f>
        <v>0</v>
      </c>
      <c r="J15" s="41">
        <f t="shared" si="4"/>
        <v>0</v>
      </c>
      <c r="K15" s="42">
        <f>COUNTIF(Vertices[Betweenness Centrality], "&gt;= " &amp; J15) - COUNTIF(Vertices[Betweenness Centrality], "&gt;=" &amp; J16)</f>
        <v>0</v>
      </c>
      <c r="L15" s="41">
        <f t="shared" si="5"/>
        <v>0</v>
      </c>
      <c r="M15" s="42">
        <f>COUNTIF(Vertices[Closeness Centrality], "&gt;= " &amp; L15) - COUNTIF(Vertices[Closeness Centrality], "&gt;=" &amp; L16)</f>
        <v>0</v>
      </c>
      <c r="N15" s="41">
        <f t="shared" si="6"/>
        <v>0</v>
      </c>
      <c r="O15" s="42">
        <f>COUNTIF(Vertices[Eigenvector Centrality], "&gt;= " &amp; N15) - COUNTIF(Vertices[Eigenvector Centrality], "&gt;=" &amp; N16)</f>
        <v>0</v>
      </c>
      <c r="P15" s="41">
        <f t="shared" si="7"/>
        <v>0</v>
      </c>
      <c r="Q15" s="42">
        <f>COUNTIF(Vertices[PageRank], "&gt;= " &amp; P15) - COUNTIF(Vertices[PageRank], "&gt;=" &amp; P16)</f>
        <v>0</v>
      </c>
      <c r="R15" s="41">
        <f t="shared" si="8"/>
        <v>0</v>
      </c>
      <c r="S15" s="46">
        <f>COUNTIF(Vertices[Clustering Coefficient], "&gt;= " &amp; R15) - COUNTIF(Vertices[Clustering Coefficient], "&gt;=" &amp; R16)</f>
        <v>0</v>
      </c>
      <c r="T15" s="41" t="e">
        <f t="shared" ca="1" si="9"/>
        <v>#REF!</v>
      </c>
      <c r="U15" s="42" t="e">
        <f t="shared" ca="1" si="0"/>
        <v>#REF!</v>
      </c>
    </row>
    <row r="16" spans="1:24">
      <c r="D16" s="34">
        <f t="shared" si="1"/>
        <v>0</v>
      </c>
      <c r="E16" s="3">
        <f>COUNTIF(Vertices[Degree], "&gt;= " &amp; D16) - COUNTIF(Vertices[Degree], "&gt;=" &amp; D17)</f>
        <v>0</v>
      </c>
      <c r="F16" s="39">
        <f t="shared" si="2"/>
        <v>0</v>
      </c>
      <c r="G16" s="40">
        <f>COUNTIF(Vertices[In-Degree], "&gt;= " &amp; F16) - COUNTIF(Vertices[In-Degree], "&gt;=" &amp; F17)</f>
        <v>0</v>
      </c>
      <c r="H16" s="39">
        <f t="shared" si="3"/>
        <v>0</v>
      </c>
      <c r="I16" s="40">
        <f>COUNTIF(Vertices[Out-Degree], "&gt;= " &amp; H16) - COUNTIF(Vertices[Out-Degree], "&gt;=" &amp; H17)</f>
        <v>0</v>
      </c>
      <c r="J16" s="39">
        <f t="shared" si="4"/>
        <v>0</v>
      </c>
      <c r="K16" s="40">
        <f>COUNTIF(Vertices[Betweenness Centrality], "&gt;= " &amp; J16) - COUNTIF(Vertices[Betweenness Centrality], "&gt;=" &amp; J17)</f>
        <v>0</v>
      </c>
      <c r="L16" s="39">
        <f t="shared" si="5"/>
        <v>0</v>
      </c>
      <c r="M16" s="40">
        <f>COUNTIF(Vertices[Closeness Centrality], "&gt;= " &amp; L16) - COUNTIF(Vertices[Closeness Centrality], "&gt;=" &amp; L17)</f>
        <v>0</v>
      </c>
      <c r="N16" s="39">
        <f t="shared" si="6"/>
        <v>0</v>
      </c>
      <c r="O16" s="40">
        <f>COUNTIF(Vertices[Eigenvector Centrality], "&gt;= " &amp; N16) - COUNTIF(Vertices[Eigenvector Centrality], "&gt;=" &amp; N17)</f>
        <v>0</v>
      </c>
      <c r="P16" s="39">
        <f t="shared" si="7"/>
        <v>0</v>
      </c>
      <c r="Q16" s="40">
        <f>COUNTIF(Vertices[PageRank], "&gt;= " &amp; P16) - COUNTIF(Vertices[PageRank], "&gt;=" &amp; P17)</f>
        <v>0</v>
      </c>
      <c r="R16" s="39">
        <f t="shared" si="8"/>
        <v>0</v>
      </c>
      <c r="S16" s="45">
        <f>COUNTIF(Vertices[Clustering Coefficient], "&gt;= " &amp; R16) - COUNTIF(Vertices[Clustering Coefficient], "&gt;=" &amp; R17)</f>
        <v>0</v>
      </c>
      <c r="T16" s="39" t="e">
        <f t="shared" ca="1" si="9"/>
        <v>#REF!</v>
      </c>
      <c r="U16" s="40" t="e">
        <f t="shared" ca="1" si="0"/>
        <v>#REF!</v>
      </c>
    </row>
    <row r="17" spans="1:21">
      <c r="D17" s="34">
        <f t="shared" si="1"/>
        <v>0</v>
      </c>
      <c r="E17" s="3">
        <f>COUNTIF(Vertices[Degree], "&gt;= " &amp; D17) - COUNTIF(Vertices[Degree], "&gt;=" &amp; D18)</f>
        <v>0</v>
      </c>
      <c r="F17" s="41">
        <f t="shared" si="2"/>
        <v>0</v>
      </c>
      <c r="G17" s="42">
        <f>COUNTIF(Vertices[In-Degree], "&gt;= " &amp; F17) - COUNTIF(Vertices[In-Degree], "&gt;=" &amp; F18)</f>
        <v>0</v>
      </c>
      <c r="H17" s="41">
        <f t="shared" si="3"/>
        <v>0</v>
      </c>
      <c r="I17" s="42">
        <f>COUNTIF(Vertices[Out-Degree], "&gt;= " &amp; H17) - COUNTIF(Vertices[Out-Degree], "&gt;=" &amp; H18)</f>
        <v>0</v>
      </c>
      <c r="J17" s="41">
        <f t="shared" si="4"/>
        <v>0</v>
      </c>
      <c r="K17" s="42">
        <f>COUNTIF(Vertices[Betweenness Centrality], "&gt;= " &amp; J17) - COUNTIF(Vertices[Betweenness Centrality], "&gt;=" &amp; J18)</f>
        <v>0</v>
      </c>
      <c r="L17" s="41">
        <f t="shared" si="5"/>
        <v>0</v>
      </c>
      <c r="M17" s="42">
        <f>COUNTIF(Vertices[Closeness Centrality], "&gt;= " &amp; L17) - COUNTIF(Vertices[Closeness Centrality], "&gt;=" &amp; L18)</f>
        <v>0</v>
      </c>
      <c r="N17" s="41">
        <f t="shared" si="6"/>
        <v>0</v>
      </c>
      <c r="O17" s="42">
        <f>COUNTIF(Vertices[Eigenvector Centrality], "&gt;= " &amp; N17) - COUNTIF(Vertices[Eigenvector Centrality], "&gt;=" &amp; N18)</f>
        <v>0</v>
      </c>
      <c r="P17" s="41">
        <f t="shared" si="7"/>
        <v>0</v>
      </c>
      <c r="Q17" s="42">
        <f>COUNTIF(Vertices[PageRank], "&gt;= " &amp; P17) - COUNTIF(Vertices[PageRank], "&gt;=" &amp; P18)</f>
        <v>0</v>
      </c>
      <c r="R17" s="41">
        <f t="shared" si="8"/>
        <v>0</v>
      </c>
      <c r="S17" s="46">
        <f>COUNTIF(Vertices[Clustering Coefficient], "&gt;= " &amp; R17) - COUNTIF(Vertices[Clustering Coefficient], "&gt;=" &amp; R18)</f>
        <v>0</v>
      </c>
      <c r="T17" s="41" t="e">
        <f t="shared" ca="1" si="9"/>
        <v>#REF!</v>
      </c>
      <c r="U17" s="42" t="e">
        <f t="shared" ca="1" si="0"/>
        <v>#REF!</v>
      </c>
    </row>
    <row r="18" spans="1:21">
      <c r="D18" s="34">
        <f t="shared" si="1"/>
        <v>0</v>
      </c>
      <c r="E18" s="3">
        <f>COUNTIF(Vertices[Degree], "&gt;= " &amp; D18) - COUNTIF(Vertices[Degree], "&gt;=" &amp; D19)</f>
        <v>0</v>
      </c>
      <c r="F18" s="39">
        <f t="shared" si="2"/>
        <v>0</v>
      </c>
      <c r="G18" s="40">
        <f>COUNTIF(Vertices[In-Degree], "&gt;= " &amp; F18) - COUNTIF(Vertices[In-Degree], "&gt;=" &amp; F19)</f>
        <v>0</v>
      </c>
      <c r="H18" s="39">
        <f t="shared" si="3"/>
        <v>0</v>
      </c>
      <c r="I18" s="40">
        <f>COUNTIF(Vertices[Out-Degree], "&gt;= " &amp; H18) - COUNTIF(Vertices[Out-Degree], "&gt;=" &amp; H19)</f>
        <v>0</v>
      </c>
      <c r="J18" s="39">
        <f t="shared" si="4"/>
        <v>0</v>
      </c>
      <c r="K18" s="40">
        <f>COUNTIF(Vertices[Betweenness Centrality], "&gt;= " &amp; J18) - COUNTIF(Vertices[Betweenness Centrality], "&gt;=" &amp; J19)</f>
        <v>0</v>
      </c>
      <c r="L18" s="39">
        <f t="shared" si="5"/>
        <v>0</v>
      </c>
      <c r="M18" s="40">
        <f>COUNTIF(Vertices[Closeness Centrality], "&gt;= " &amp; L18) - COUNTIF(Vertices[Closeness Centrality], "&gt;=" &amp; L19)</f>
        <v>0</v>
      </c>
      <c r="N18" s="39">
        <f t="shared" si="6"/>
        <v>0</v>
      </c>
      <c r="O18" s="40">
        <f>COUNTIF(Vertices[Eigenvector Centrality], "&gt;= " &amp; N18) - COUNTIF(Vertices[Eigenvector Centrality], "&gt;=" &amp; N19)</f>
        <v>0</v>
      </c>
      <c r="P18" s="39">
        <f t="shared" si="7"/>
        <v>0</v>
      </c>
      <c r="Q18" s="40">
        <f>COUNTIF(Vertices[PageRank], "&gt;= " &amp; P18) - COUNTIF(Vertices[PageRank], "&gt;=" &amp; P19)</f>
        <v>0</v>
      </c>
      <c r="R18" s="39">
        <f t="shared" si="8"/>
        <v>0</v>
      </c>
      <c r="S18" s="45">
        <f>COUNTIF(Vertices[Clustering Coefficient], "&gt;= " &amp; R18) - COUNTIF(Vertices[Clustering Coefficient], "&gt;=" &amp; R19)</f>
        <v>0</v>
      </c>
      <c r="T18" s="39" t="e">
        <f t="shared" ca="1" si="9"/>
        <v>#REF!</v>
      </c>
      <c r="U18" s="40" t="e">
        <f t="shared" ca="1" si="0"/>
        <v>#REF!</v>
      </c>
    </row>
    <row r="19" spans="1:21">
      <c r="D19" s="34">
        <f t="shared" si="1"/>
        <v>0</v>
      </c>
      <c r="E19" s="3">
        <f>COUNTIF(Vertices[Degree], "&gt;= " &amp; D19) - COUNTIF(Vertices[Degree], "&gt;=" &amp; D20)</f>
        <v>0</v>
      </c>
      <c r="F19" s="41">
        <f t="shared" si="2"/>
        <v>0</v>
      </c>
      <c r="G19" s="42">
        <f>COUNTIF(Vertices[In-Degree], "&gt;= " &amp; F19) - COUNTIF(Vertices[In-Degree], "&gt;=" &amp; F20)</f>
        <v>0</v>
      </c>
      <c r="H19" s="41">
        <f t="shared" si="3"/>
        <v>0</v>
      </c>
      <c r="I19" s="42">
        <f>COUNTIF(Vertices[Out-Degree], "&gt;= " &amp; H19) - COUNTIF(Vertices[Out-Degree], "&gt;=" &amp; H20)</f>
        <v>0</v>
      </c>
      <c r="J19" s="41">
        <f t="shared" si="4"/>
        <v>0</v>
      </c>
      <c r="K19" s="42">
        <f>COUNTIF(Vertices[Betweenness Centrality], "&gt;= " &amp; J19) - COUNTIF(Vertices[Betweenness Centrality], "&gt;=" &amp; J20)</f>
        <v>0</v>
      </c>
      <c r="L19" s="41">
        <f t="shared" si="5"/>
        <v>0</v>
      </c>
      <c r="M19" s="42">
        <f>COUNTIF(Vertices[Closeness Centrality], "&gt;= " &amp; L19) - COUNTIF(Vertices[Closeness Centrality], "&gt;=" &amp; L20)</f>
        <v>0</v>
      </c>
      <c r="N19" s="41">
        <f t="shared" si="6"/>
        <v>0</v>
      </c>
      <c r="O19" s="42">
        <f>COUNTIF(Vertices[Eigenvector Centrality], "&gt;= " &amp; N19) - COUNTIF(Vertices[Eigenvector Centrality], "&gt;=" &amp; N20)</f>
        <v>0</v>
      </c>
      <c r="P19" s="41">
        <f t="shared" si="7"/>
        <v>0</v>
      </c>
      <c r="Q19" s="42">
        <f>COUNTIF(Vertices[PageRank], "&gt;= " &amp; P19) - COUNTIF(Vertices[PageRank], "&gt;=" &amp; P20)</f>
        <v>0</v>
      </c>
      <c r="R19" s="41">
        <f t="shared" si="8"/>
        <v>0</v>
      </c>
      <c r="S19" s="46">
        <f>COUNTIF(Vertices[Clustering Coefficient], "&gt;= " &amp; R19) - COUNTIF(Vertices[Clustering Coefficient], "&gt;=" &amp; R20)</f>
        <v>0</v>
      </c>
      <c r="T19" s="41" t="e">
        <f t="shared" ca="1" si="9"/>
        <v>#REF!</v>
      </c>
      <c r="U19" s="42" t="e">
        <f t="shared" ca="1" si="0"/>
        <v>#REF!</v>
      </c>
    </row>
    <row r="20" spans="1:21">
      <c r="D20" s="34">
        <f t="shared" si="1"/>
        <v>0</v>
      </c>
      <c r="E20" s="3">
        <f>COUNTIF(Vertices[Degree], "&gt;= " &amp; D20) - COUNTIF(Vertices[Degree], "&gt;=" &amp; D21)</f>
        <v>0</v>
      </c>
      <c r="F20" s="39">
        <f t="shared" si="2"/>
        <v>0</v>
      </c>
      <c r="G20" s="40">
        <f>COUNTIF(Vertices[In-Degree], "&gt;= " &amp; F20) - COUNTIF(Vertices[In-Degree], "&gt;=" &amp; F21)</f>
        <v>0</v>
      </c>
      <c r="H20" s="39">
        <f t="shared" si="3"/>
        <v>0</v>
      </c>
      <c r="I20" s="40">
        <f>COUNTIF(Vertices[Out-Degree], "&gt;= " &amp; H20) - COUNTIF(Vertices[Out-Degree], "&gt;=" &amp; H21)</f>
        <v>0</v>
      </c>
      <c r="J20" s="39">
        <f t="shared" si="4"/>
        <v>0</v>
      </c>
      <c r="K20" s="40">
        <f>COUNTIF(Vertices[Betweenness Centrality], "&gt;= " &amp; J20) - COUNTIF(Vertices[Betweenness Centrality], "&gt;=" &amp; J21)</f>
        <v>0</v>
      </c>
      <c r="L20" s="39">
        <f t="shared" si="5"/>
        <v>0</v>
      </c>
      <c r="M20" s="40">
        <f>COUNTIF(Vertices[Closeness Centrality], "&gt;= " &amp; L20) - COUNTIF(Vertices[Closeness Centrality], "&gt;=" &amp; L21)</f>
        <v>0</v>
      </c>
      <c r="N20" s="39">
        <f t="shared" si="6"/>
        <v>0</v>
      </c>
      <c r="O20" s="40">
        <f>COUNTIF(Vertices[Eigenvector Centrality], "&gt;= " &amp; N20) - COUNTIF(Vertices[Eigenvector Centrality], "&gt;=" &amp; N21)</f>
        <v>0</v>
      </c>
      <c r="P20" s="39">
        <f t="shared" si="7"/>
        <v>0</v>
      </c>
      <c r="Q20" s="40">
        <f>COUNTIF(Vertices[PageRank], "&gt;= " &amp; P20) - COUNTIF(Vertices[PageRank], "&gt;=" &amp; P21)</f>
        <v>0</v>
      </c>
      <c r="R20" s="39">
        <f t="shared" si="8"/>
        <v>0</v>
      </c>
      <c r="S20" s="45">
        <f>COUNTIF(Vertices[Clustering Coefficient], "&gt;= " &amp; R20) - COUNTIF(Vertices[Clustering Coefficient], "&gt;=" &amp; R21)</f>
        <v>0</v>
      </c>
      <c r="T20" s="39" t="e">
        <f t="shared" ca="1" si="9"/>
        <v>#REF!</v>
      </c>
      <c r="U20" s="40" t="e">
        <f t="shared" ca="1" si="0"/>
        <v>#REF!</v>
      </c>
    </row>
    <row r="21" spans="1:21">
      <c r="D21" s="34">
        <f t="shared" si="1"/>
        <v>0</v>
      </c>
      <c r="E21" s="3">
        <f>COUNTIF(Vertices[Degree], "&gt;= " &amp; D21) - COUNTIF(Vertices[Degree], "&gt;=" &amp; D22)</f>
        <v>0</v>
      </c>
      <c r="F21" s="41">
        <f t="shared" si="2"/>
        <v>0</v>
      </c>
      <c r="G21" s="42">
        <f>COUNTIF(Vertices[In-Degree], "&gt;= " &amp; F21) - COUNTIF(Vertices[In-Degree], "&gt;=" &amp; F22)</f>
        <v>0</v>
      </c>
      <c r="H21" s="41">
        <f t="shared" si="3"/>
        <v>0</v>
      </c>
      <c r="I21" s="42">
        <f>COUNTIF(Vertices[Out-Degree], "&gt;= " &amp; H21) - COUNTIF(Vertices[Out-Degree], "&gt;=" &amp; H22)</f>
        <v>0</v>
      </c>
      <c r="J21" s="41">
        <f t="shared" si="4"/>
        <v>0</v>
      </c>
      <c r="K21" s="42">
        <f>COUNTIF(Vertices[Betweenness Centrality], "&gt;= " &amp; J21) - COUNTIF(Vertices[Betweenness Centrality], "&gt;=" &amp; J22)</f>
        <v>0</v>
      </c>
      <c r="L21" s="41">
        <f t="shared" si="5"/>
        <v>0</v>
      </c>
      <c r="M21" s="42">
        <f>COUNTIF(Vertices[Closeness Centrality], "&gt;= " &amp; L21) - COUNTIF(Vertices[Closeness Centrality], "&gt;=" &amp; L22)</f>
        <v>0</v>
      </c>
      <c r="N21" s="41">
        <f t="shared" si="6"/>
        <v>0</v>
      </c>
      <c r="O21" s="42">
        <f>COUNTIF(Vertices[Eigenvector Centrality], "&gt;= " &amp; N21) - COUNTIF(Vertices[Eigenvector Centrality], "&gt;=" &amp; N22)</f>
        <v>0</v>
      </c>
      <c r="P21" s="41">
        <f t="shared" si="7"/>
        <v>0</v>
      </c>
      <c r="Q21" s="42">
        <f>COUNTIF(Vertices[PageRank], "&gt;= " &amp; P21) - COUNTIF(Vertices[PageRank], "&gt;=" &amp; P22)</f>
        <v>0</v>
      </c>
      <c r="R21" s="41">
        <f t="shared" si="8"/>
        <v>0</v>
      </c>
      <c r="S21" s="46">
        <f>COUNTIF(Vertices[Clustering Coefficient], "&gt;= " &amp; R21) - COUNTIF(Vertices[Clustering Coefficient], "&gt;=" &amp; R22)</f>
        <v>0</v>
      </c>
      <c r="T21" s="41" t="e">
        <f t="shared" ca="1" si="9"/>
        <v>#REF!</v>
      </c>
      <c r="U21" s="42" t="e">
        <f t="shared" ca="1" si="0"/>
        <v>#REF!</v>
      </c>
    </row>
    <row r="22" spans="1:21">
      <c r="D22" s="34">
        <f t="shared" si="1"/>
        <v>0</v>
      </c>
      <c r="E22" s="3">
        <f>COUNTIF(Vertices[Degree], "&gt;= " &amp; D22) - COUNTIF(Vertices[Degree], "&gt;=" &amp; D23)</f>
        <v>0</v>
      </c>
      <c r="F22" s="39">
        <f t="shared" si="2"/>
        <v>0</v>
      </c>
      <c r="G22" s="40">
        <f>COUNTIF(Vertices[In-Degree], "&gt;= " &amp; F22) - COUNTIF(Vertices[In-Degree], "&gt;=" &amp; F23)</f>
        <v>0</v>
      </c>
      <c r="H22" s="39">
        <f t="shared" si="3"/>
        <v>0</v>
      </c>
      <c r="I22" s="40">
        <f>COUNTIF(Vertices[Out-Degree], "&gt;= " &amp; H22) - COUNTIF(Vertices[Out-Degree], "&gt;=" &amp; H23)</f>
        <v>0</v>
      </c>
      <c r="J22" s="39">
        <f t="shared" si="4"/>
        <v>0</v>
      </c>
      <c r="K22" s="40">
        <f>COUNTIF(Vertices[Betweenness Centrality], "&gt;= " &amp; J22) - COUNTIF(Vertices[Betweenness Centrality], "&gt;=" &amp; J23)</f>
        <v>0</v>
      </c>
      <c r="L22" s="39">
        <f t="shared" si="5"/>
        <v>0</v>
      </c>
      <c r="M22" s="40">
        <f>COUNTIF(Vertices[Closeness Centrality], "&gt;= " &amp; L22) - COUNTIF(Vertices[Closeness Centrality], "&gt;=" &amp; L23)</f>
        <v>0</v>
      </c>
      <c r="N22" s="39">
        <f t="shared" si="6"/>
        <v>0</v>
      </c>
      <c r="O22" s="40">
        <f>COUNTIF(Vertices[Eigenvector Centrality], "&gt;= " &amp; N22) - COUNTIF(Vertices[Eigenvector Centrality], "&gt;=" &amp; N23)</f>
        <v>0</v>
      </c>
      <c r="P22" s="39">
        <f t="shared" si="7"/>
        <v>0</v>
      </c>
      <c r="Q22" s="40">
        <f>COUNTIF(Vertices[PageRank], "&gt;= " &amp; P22) - COUNTIF(Vertices[PageRank], "&gt;=" &amp; P23)</f>
        <v>0</v>
      </c>
      <c r="R22" s="39">
        <f t="shared" si="8"/>
        <v>0</v>
      </c>
      <c r="S22" s="45">
        <f>COUNTIF(Vertices[Clustering Coefficient], "&gt;= " &amp; R22) - COUNTIF(Vertices[Clustering Coefficient], "&gt;=" &amp; R23)</f>
        <v>0</v>
      </c>
      <c r="T22" s="39" t="e">
        <f t="shared" ca="1" si="9"/>
        <v>#REF!</v>
      </c>
      <c r="U22" s="40" t="e">
        <f t="shared" ca="1" si="0"/>
        <v>#REF!</v>
      </c>
    </row>
    <row r="23" spans="1:21">
      <c r="D23" s="34">
        <f t="shared" si="1"/>
        <v>0</v>
      </c>
      <c r="E23" s="3">
        <f>COUNTIF(Vertices[Degree], "&gt;= " &amp; D23) - COUNTIF(Vertices[Degree], "&gt;=" &amp; D24)</f>
        <v>0</v>
      </c>
      <c r="F23" s="41">
        <f t="shared" si="2"/>
        <v>0</v>
      </c>
      <c r="G23" s="42">
        <f>COUNTIF(Vertices[In-Degree], "&gt;= " &amp; F23) - COUNTIF(Vertices[In-Degree], "&gt;=" &amp; F24)</f>
        <v>0</v>
      </c>
      <c r="H23" s="41">
        <f t="shared" si="3"/>
        <v>0</v>
      </c>
      <c r="I23" s="42">
        <f>COUNTIF(Vertices[Out-Degree], "&gt;= " &amp; H23) - COUNTIF(Vertices[Out-Degree], "&gt;=" &amp; H24)</f>
        <v>0</v>
      </c>
      <c r="J23" s="41">
        <f t="shared" si="4"/>
        <v>0</v>
      </c>
      <c r="K23" s="42">
        <f>COUNTIF(Vertices[Betweenness Centrality], "&gt;= " &amp; J23) - COUNTIF(Vertices[Betweenness Centrality], "&gt;=" &amp; J24)</f>
        <v>0</v>
      </c>
      <c r="L23" s="41">
        <f t="shared" si="5"/>
        <v>0</v>
      </c>
      <c r="M23" s="42">
        <f>COUNTIF(Vertices[Closeness Centrality], "&gt;= " &amp; L23) - COUNTIF(Vertices[Closeness Centrality], "&gt;=" &amp; L24)</f>
        <v>0</v>
      </c>
      <c r="N23" s="41">
        <f t="shared" si="6"/>
        <v>0</v>
      </c>
      <c r="O23" s="42">
        <f>COUNTIF(Vertices[Eigenvector Centrality], "&gt;= " &amp; N23) - COUNTIF(Vertices[Eigenvector Centrality], "&gt;=" &amp; N24)</f>
        <v>0</v>
      </c>
      <c r="P23" s="41">
        <f t="shared" si="7"/>
        <v>0</v>
      </c>
      <c r="Q23" s="42">
        <f>COUNTIF(Vertices[PageRank], "&gt;= " &amp; P23) - COUNTIF(Vertices[PageRank], "&gt;=" &amp; P24)</f>
        <v>0</v>
      </c>
      <c r="R23" s="41">
        <f t="shared" si="8"/>
        <v>0</v>
      </c>
      <c r="S23" s="46">
        <f>COUNTIF(Vertices[Clustering Coefficient], "&gt;= " &amp; R23) - COUNTIF(Vertices[Clustering Coefficient], "&gt;=" &amp; R24)</f>
        <v>0</v>
      </c>
      <c r="T23" s="41" t="e">
        <f t="shared" ca="1" si="9"/>
        <v>#REF!</v>
      </c>
      <c r="U23" s="42" t="e">
        <f t="shared" ca="1" si="0"/>
        <v>#REF!</v>
      </c>
    </row>
    <row r="24" spans="1:21">
      <c r="D24" s="34">
        <f t="shared" si="1"/>
        <v>0</v>
      </c>
      <c r="E24" s="3">
        <f>COUNTIF(Vertices[Degree], "&gt;= " &amp; D24) - COUNTIF(Vertices[Degree], "&gt;=" &amp; D25)</f>
        <v>0</v>
      </c>
      <c r="F24" s="39">
        <f t="shared" si="2"/>
        <v>0</v>
      </c>
      <c r="G24" s="40">
        <f>COUNTIF(Vertices[In-Degree], "&gt;= " &amp; F24) - COUNTIF(Vertices[In-Degree], "&gt;=" &amp; F25)</f>
        <v>0</v>
      </c>
      <c r="H24" s="39">
        <f t="shared" si="3"/>
        <v>0</v>
      </c>
      <c r="I24" s="40">
        <f>COUNTIF(Vertices[Out-Degree], "&gt;= " &amp; H24) - COUNTIF(Vertices[Out-Degree], "&gt;=" &amp; H25)</f>
        <v>0</v>
      </c>
      <c r="J24" s="39">
        <f t="shared" si="4"/>
        <v>0</v>
      </c>
      <c r="K24" s="40">
        <f>COUNTIF(Vertices[Betweenness Centrality], "&gt;= " &amp; J24) - COUNTIF(Vertices[Betweenness Centrality], "&gt;=" &amp; J25)</f>
        <v>0</v>
      </c>
      <c r="L24" s="39">
        <f t="shared" si="5"/>
        <v>0</v>
      </c>
      <c r="M24" s="40">
        <f>COUNTIF(Vertices[Closeness Centrality], "&gt;= " &amp; L24) - COUNTIF(Vertices[Closeness Centrality], "&gt;=" &amp; L25)</f>
        <v>0</v>
      </c>
      <c r="N24" s="39">
        <f t="shared" si="6"/>
        <v>0</v>
      </c>
      <c r="O24" s="40">
        <f>COUNTIF(Vertices[Eigenvector Centrality], "&gt;= " &amp; N24) - COUNTIF(Vertices[Eigenvector Centrality], "&gt;=" &amp; N25)</f>
        <v>0</v>
      </c>
      <c r="P24" s="39">
        <f t="shared" si="7"/>
        <v>0</v>
      </c>
      <c r="Q24" s="40">
        <f>COUNTIF(Vertices[PageRank], "&gt;= " &amp; P24) - COUNTIF(Vertices[PageRank], "&gt;=" &amp; P25)</f>
        <v>0</v>
      </c>
      <c r="R24" s="39">
        <f t="shared" si="8"/>
        <v>0</v>
      </c>
      <c r="S24" s="45">
        <f>COUNTIF(Vertices[Clustering Coefficient], "&gt;= " &amp; R24) - COUNTIF(Vertices[Clustering Coefficient], "&gt;=" &amp; R25)</f>
        <v>0</v>
      </c>
      <c r="T24" s="39" t="e">
        <f t="shared" ca="1" si="9"/>
        <v>#REF!</v>
      </c>
      <c r="U24" s="40" t="e">
        <f t="shared" ca="1" si="0"/>
        <v>#REF!</v>
      </c>
    </row>
    <row r="25" spans="1:21">
      <c r="D25" s="34">
        <f t="shared" si="1"/>
        <v>0</v>
      </c>
      <c r="E25" s="3">
        <f>COUNTIF(Vertices[Degree], "&gt;= " &amp; D25) - COUNTIF(Vertices[Degree], "&gt;=" &amp; D26)</f>
        <v>0</v>
      </c>
      <c r="F25" s="41">
        <f t="shared" si="2"/>
        <v>0</v>
      </c>
      <c r="G25" s="42">
        <f>COUNTIF(Vertices[In-Degree], "&gt;= " &amp; F25) - COUNTIF(Vertices[In-Degree], "&gt;=" &amp; F26)</f>
        <v>0</v>
      </c>
      <c r="H25" s="41">
        <f t="shared" si="3"/>
        <v>0</v>
      </c>
      <c r="I25" s="42">
        <f>COUNTIF(Vertices[Out-Degree], "&gt;= " &amp; H25) - COUNTIF(Vertices[Out-Degree], "&gt;=" &amp; H26)</f>
        <v>0</v>
      </c>
      <c r="J25" s="41">
        <f t="shared" si="4"/>
        <v>0</v>
      </c>
      <c r="K25" s="42">
        <f>COUNTIF(Vertices[Betweenness Centrality], "&gt;= " &amp; J25) - COUNTIF(Vertices[Betweenness Centrality], "&gt;=" &amp; J26)</f>
        <v>0</v>
      </c>
      <c r="L25" s="41">
        <f t="shared" si="5"/>
        <v>0</v>
      </c>
      <c r="M25" s="42">
        <f>COUNTIF(Vertices[Closeness Centrality], "&gt;= " &amp; L25) - COUNTIF(Vertices[Closeness Centrality], "&gt;=" &amp; L26)</f>
        <v>0</v>
      </c>
      <c r="N25" s="41">
        <f t="shared" si="6"/>
        <v>0</v>
      </c>
      <c r="O25" s="42">
        <f>COUNTIF(Vertices[Eigenvector Centrality], "&gt;= " &amp; N25) - COUNTIF(Vertices[Eigenvector Centrality], "&gt;=" &amp; N26)</f>
        <v>0</v>
      </c>
      <c r="P25" s="41">
        <f t="shared" si="7"/>
        <v>0</v>
      </c>
      <c r="Q25" s="42">
        <f>COUNTIF(Vertices[PageRank], "&gt;= " &amp; P25) - COUNTIF(Vertices[PageRank], "&gt;=" &amp; P26)</f>
        <v>0</v>
      </c>
      <c r="R25" s="41">
        <f t="shared" si="8"/>
        <v>0</v>
      </c>
      <c r="S25" s="46">
        <f>COUNTIF(Vertices[Clustering Coefficient], "&gt;= " &amp; R25) - COUNTIF(Vertices[Clustering Coefficient], "&gt;=" &amp; R26)</f>
        <v>0</v>
      </c>
      <c r="T25" s="41" t="e">
        <f t="shared" ca="1" si="9"/>
        <v>#REF!</v>
      </c>
      <c r="U25" s="42" t="e">
        <f t="shared" ca="1" si="0"/>
        <v>#REF!</v>
      </c>
    </row>
    <row r="26" spans="1:21">
      <c r="D26" s="34">
        <f t="shared" si="1"/>
        <v>0</v>
      </c>
      <c r="E26" s="3">
        <f>COUNTIF(Vertices[Degree], "&gt;= " &amp; D26) - COUNTIF(Vertices[Degree], "&gt;=" &amp; D27)</f>
        <v>0</v>
      </c>
      <c r="F26" s="39">
        <f t="shared" si="2"/>
        <v>0</v>
      </c>
      <c r="G26" s="40">
        <f>COUNTIF(Vertices[In-Degree], "&gt;= " &amp; F26) - COUNTIF(Vertices[In-Degree], "&gt;=" &amp; F27)</f>
        <v>0</v>
      </c>
      <c r="H26" s="39">
        <f t="shared" si="3"/>
        <v>0</v>
      </c>
      <c r="I26" s="40">
        <f>COUNTIF(Vertices[Out-Degree], "&gt;= " &amp; H26) - COUNTIF(Vertices[Out-Degree], "&gt;=" &amp; H27)</f>
        <v>0</v>
      </c>
      <c r="J26" s="39">
        <f t="shared" si="4"/>
        <v>0</v>
      </c>
      <c r="K26" s="40">
        <f>COUNTIF(Vertices[Betweenness Centrality], "&gt;= " &amp; J26) - COUNTIF(Vertices[Betweenness Centrality], "&gt;=" &amp; J27)</f>
        <v>0</v>
      </c>
      <c r="L26" s="39">
        <f t="shared" si="5"/>
        <v>0</v>
      </c>
      <c r="M26" s="40">
        <f>COUNTIF(Vertices[Closeness Centrality], "&gt;= " &amp; L26) - COUNTIF(Vertices[Closeness Centrality], "&gt;=" &amp; L27)</f>
        <v>0</v>
      </c>
      <c r="N26" s="39">
        <f t="shared" si="6"/>
        <v>0</v>
      </c>
      <c r="O26" s="40">
        <f>COUNTIF(Vertices[Eigenvector Centrality], "&gt;= " &amp; N26) - COUNTIF(Vertices[Eigenvector Centrality], "&gt;=" &amp; N27)</f>
        <v>0</v>
      </c>
      <c r="P26" s="39">
        <f t="shared" si="7"/>
        <v>0</v>
      </c>
      <c r="Q26" s="40">
        <f>COUNTIF(Vertices[PageRank], "&gt;= " &amp; P26) - COUNTIF(Vertices[PageRank], "&gt;=" &amp; P27)</f>
        <v>0</v>
      </c>
      <c r="R26" s="39">
        <f t="shared" si="8"/>
        <v>0</v>
      </c>
      <c r="S26" s="45">
        <f>COUNTIF(Vertices[Clustering Coefficient], "&gt;= " &amp; R26) - COUNTIF(Vertices[Clustering Coefficient], "&gt;=" &amp; R27)</f>
        <v>0</v>
      </c>
      <c r="T26" s="39" t="e">
        <f t="shared" ca="1" si="9"/>
        <v>#REF!</v>
      </c>
      <c r="U26" s="40" t="e">
        <f t="shared" ca="1" si="0"/>
        <v>#REF!</v>
      </c>
    </row>
    <row r="27" spans="1:21">
      <c r="D27" s="34">
        <f t="shared" si="1"/>
        <v>0</v>
      </c>
      <c r="E27" s="3">
        <f>COUNTIF(Vertices[Degree], "&gt;= " &amp; D27) - COUNTIF(Vertices[Degree], "&gt;=" &amp; D28)</f>
        <v>0</v>
      </c>
      <c r="F27" s="41">
        <f t="shared" si="2"/>
        <v>0</v>
      </c>
      <c r="G27" s="42">
        <f>COUNTIF(Vertices[In-Degree], "&gt;= " &amp; F27) - COUNTIF(Vertices[In-Degree], "&gt;=" &amp; F28)</f>
        <v>0</v>
      </c>
      <c r="H27" s="41">
        <f t="shared" si="3"/>
        <v>0</v>
      </c>
      <c r="I27" s="42">
        <f>COUNTIF(Vertices[Out-Degree], "&gt;= " &amp; H27) - COUNTIF(Vertices[Out-Degree], "&gt;=" &amp; H28)</f>
        <v>0</v>
      </c>
      <c r="J27" s="41">
        <f t="shared" si="4"/>
        <v>0</v>
      </c>
      <c r="K27" s="42">
        <f>COUNTIF(Vertices[Betweenness Centrality], "&gt;= " &amp; J27) - COUNTIF(Vertices[Betweenness Centrality], "&gt;=" &amp; J28)</f>
        <v>0</v>
      </c>
      <c r="L27" s="41">
        <f t="shared" si="5"/>
        <v>0</v>
      </c>
      <c r="M27" s="42">
        <f>COUNTIF(Vertices[Closeness Centrality], "&gt;= " &amp; L27) - COUNTIF(Vertices[Closeness Centrality], "&gt;=" &amp; L28)</f>
        <v>0</v>
      </c>
      <c r="N27" s="41">
        <f t="shared" si="6"/>
        <v>0</v>
      </c>
      <c r="O27" s="42">
        <f>COUNTIF(Vertices[Eigenvector Centrality], "&gt;= " &amp; N27) - COUNTIF(Vertices[Eigenvector Centrality], "&gt;=" &amp; N28)</f>
        <v>0</v>
      </c>
      <c r="P27" s="41">
        <f t="shared" si="7"/>
        <v>0</v>
      </c>
      <c r="Q27" s="42">
        <f>COUNTIF(Vertices[PageRank], "&gt;= " &amp; P27) - COUNTIF(Vertices[PageRank], "&gt;=" &amp; P28)</f>
        <v>0</v>
      </c>
      <c r="R27" s="41">
        <f t="shared" si="8"/>
        <v>0</v>
      </c>
      <c r="S27" s="46">
        <f>COUNTIF(Vertices[Clustering Coefficient], "&gt;= " &amp; R27) - COUNTIF(Vertices[Clustering Coefficient], "&gt;=" &amp; R28)</f>
        <v>0</v>
      </c>
      <c r="T27" s="41" t="e">
        <f t="shared" ca="1" si="9"/>
        <v>#REF!</v>
      </c>
      <c r="U27" s="42" t="e">
        <f t="shared" ca="1" si="0"/>
        <v>#REF!</v>
      </c>
    </row>
    <row r="28" spans="1:21">
      <c r="D28" s="34">
        <f t="shared" si="1"/>
        <v>0</v>
      </c>
      <c r="E28" s="3">
        <f>COUNTIF(Vertices[Degree], "&gt;= " &amp; D28) - COUNTIF(Vertices[Degree], "&gt;=" &amp; D29)</f>
        <v>0</v>
      </c>
      <c r="F28" s="39">
        <f t="shared" si="2"/>
        <v>0</v>
      </c>
      <c r="G28" s="40">
        <f>COUNTIF(Vertices[In-Degree], "&gt;= " &amp; F28) - COUNTIF(Vertices[In-Degree], "&gt;=" &amp; F29)</f>
        <v>0</v>
      </c>
      <c r="H28" s="39">
        <f t="shared" si="3"/>
        <v>0</v>
      </c>
      <c r="I28" s="40">
        <f>COUNTIF(Vertices[Out-Degree], "&gt;= " &amp; H28) - COUNTIF(Vertices[Out-Degree], "&gt;=" &amp; H29)</f>
        <v>0</v>
      </c>
      <c r="J28" s="39">
        <f t="shared" si="4"/>
        <v>0</v>
      </c>
      <c r="K28" s="40">
        <f>COUNTIF(Vertices[Betweenness Centrality], "&gt;= " &amp; J28) - COUNTIF(Vertices[Betweenness Centrality], "&gt;=" &amp; J29)</f>
        <v>0</v>
      </c>
      <c r="L28" s="39">
        <f t="shared" si="5"/>
        <v>0</v>
      </c>
      <c r="M28" s="40">
        <f>COUNTIF(Vertices[Closeness Centrality], "&gt;= " &amp; L28) - COUNTIF(Vertices[Closeness Centrality], "&gt;=" &amp; L29)</f>
        <v>0</v>
      </c>
      <c r="N28" s="39">
        <f t="shared" si="6"/>
        <v>0</v>
      </c>
      <c r="O28" s="40">
        <f>COUNTIF(Vertices[Eigenvector Centrality], "&gt;= " &amp; N28) - COUNTIF(Vertices[Eigenvector Centrality], "&gt;=" &amp; N29)</f>
        <v>0</v>
      </c>
      <c r="P28" s="39">
        <f t="shared" si="7"/>
        <v>0</v>
      </c>
      <c r="Q28" s="40">
        <f>COUNTIF(Vertices[PageRank], "&gt;= " &amp; P28) - COUNTIF(Vertices[PageRank], "&gt;=" &amp; P29)</f>
        <v>0</v>
      </c>
      <c r="R28" s="39">
        <f t="shared" si="8"/>
        <v>0</v>
      </c>
      <c r="S28" s="45">
        <f>COUNTIF(Vertices[Clustering Coefficient], "&gt;= " &amp; R28) - COUNTIF(Vertices[Clustering Coefficient], "&gt;=" &amp; R29)</f>
        <v>0</v>
      </c>
      <c r="T28" s="39" t="e">
        <f t="shared" ca="1" si="9"/>
        <v>#REF!</v>
      </c>
      <c r="U28" s="40" t="e">
        <f t="shared" ca="1" si="0"/>
        <v>#REF!</v>
      </c>
    </row>
    <row r="29" spans="1:21">
      <c r="A29" t="s">
        <v>163</v>
      </c>
      <c r="B29" t="s">
        <v>17</v>
      </c>
      <c r="D29" s="34">
        <f t="shared" si="1"/>
        <v>0</v>
      </c>
      <c r="E29" s="3">
        <f>COUNTIF(Vertices[Degree], "&gt;= " &amp; D29) - COUNTIF(Vertices[Degree], "&gt;=" &amp; D30)</f>
        <v>0</v>
      </c>
      <c r="F29" s="41">
        <f t="shared" si="2"/>
        <v>0</v>
      </c>
      <c r="G29" s="42">
        <f>COUNTIF(Vertices[In-Degree], "&gt;= " &amp; F29) - COUNTIF(Vertices[In-Degree], "&gt;=" &amp; F30)</f>
        <v>0</v>
      </c>
      <c r="H29" s="41">
        <f t="shared" si="3"/>
        <v>0</v>
      </c>
      <c r="I29" s="42">
        <f>COUNTIF(Vertices[Out-Degree], "&gt;= " &amp; H29) - COUNTIF(Vertices[Out-Degree], "&gt;=" &amp; H30)</f>
        <v>0</v>
      </c>
      <c r="J29" s="41">
        <f t="shared" si="4"/>
        <v>0</v>
      </c>
      <c r="K29" s="42">
        <f>COUNTIF(Vertices[Betweenness Centrality], "&gt;= " &amp; J29) - COUNTIF(Vertices[Betweenness Centrality], "&gt;=" &amp; J30)</f>
        <v>0</v>
      </c>
      <c r="L29" s="41">
        <f t="shared" si="5"/>
        <v>0</v>
      </c>
      <c r="M29" s="42">
        <f>COUNTIF(Vertices[Closeness Centrality], "&gt;= " &amp; L29) - COUNTIF(Vertices[Closeness Centrality], "&gt;=" &amp; L30)</f>
        <v>0</v>
      </c>
      <c r="N29" s="41">
        <f t="shared" si="6"/>
        <v>0</v>
      </c>
      <c r="O29" s="42">
        <f>COUNTIF(Vertices[Eigenvector Centrality], "&gt;= " &amp; N29) - COUNTIF(Vertices[Eigenvector Centrality], "&gt;=" &amp; N30)</f>
        <v>0</v>
      </c>
      <c r="P29" s="41">
        <f t="shared" si="7"/>
        <v>0</v>
      </c>
      <c r="Q29" s="42">
        <f>COUNTIF(Vertices[PageRank], "&gt;= " &amp; P29) - COUNTIF(Vertices[PageRank], "&gt;=" &amp; P30)</f>
        <v>0</v>
      </c>
      <c r="R29" s="41">
        <f t="shared" si="8"/>
        <v>0</v>
      </c>
      <c r="S29" s="46">
        <f>COUNTIF(Vertices[Clustering Coefficient], "&gt;= " &amp; R29) - COUNTIF(Vertices[Clustering Coefficient], "&gt;=" &amp; R30)</f>
        <v>0</v>
      </c>
      <c r="T29" s="41" t="e">
        <f t="shared" ca="1" si="9"/>
        <v>#REF!</v>
      </c>
      <c r="U29" s="42" t="e">
        <f t="shared" ca="1" si="0"/>
        <v>#REF!</v>
      </c>
    </row>
    <row r="30" spans="1:21">
      <c r="A30" s="35"/>
      <c r="B30" s="35"/>
      <c r="D30" s="34">
        <f t="shared" si="1"/>
        <v>0</v>
      </c>
      <c r="E30" s="3">
        <f>COUNTIF(Vertices[Degree], "&gt;= " &amp; D30) - COUNTIF(Vertices[Degree], "&gt;=" &amp; D31)</f>
        <v>0</v>
      </c>
      <c r="F30" s="39">
        <f t="shared" si="2"/>
        <v>0</v>
      </c>
      <c r="G30" s="40">
        <f>COUNTIF(Vertices[In-Degree], "&gt;= " &amp; F30) - COUNTIF(Vertices[In-Degree], "&gt;=" &amp; F31)</f>
        <v>0</v>
      </c>
      <c r="H30" s="39">
        <f t="shared" si="3"/>
        <v>0</v>
      </c>
      <c r="I30" s="40">
        <f>COUNTIF(Vertices[Out-Degree], "&gt;= " &amp; H30) - COUNTIF(Vertices[Out-Degree], "&gt;=" &amp; H31)</f>
        <v>0</v>
      </c>
      <c r="J30" s="39">
        <f t="shared" si="4"/>
        <v>0</v>
      </c>
      <c r="K30" s="40">
        <f>COUNTIF(Vertices[Betweenness Centrality], "&gt;= " &amp; J30) - COUNTIF(Vertices[Betweenness Centrality], "&gt;=" &amp; J31)</f>
        <v>0</v>
      </c>
      <c r="L30" s="39">
        <f t="shared" si="5"/>
        <v>0</v>
      </c>
      <c r="M30" s="40">
        <f>COUNTIF(Vertices[Closeness Centrality], "&gt;= " &amp; L30) - COUNTIF(Vertices[Closeness Centrality], "&gt;=" &amp; L31)</f>
        <v>0</v>
      </c>
      <c r="N30" s="39">
        <f t="shared" si="6"/>
        <v>0</v>
      </c>
      <c r="O30" s="40">
        <f>COUNTIF(Vertices[Eigenvector Centrality], "&gt;= " &amp; N30) - COUNTIF(Vertices[Eigenvector Centrality], "&gt;=" &amp; N31)</f>
        <v>0</v>
      </c>
      <c r="P30" s="39">
        <f t="shared" si="7"/>
        <v>0</v>
      </c>
      <c r="Q30" s="40">
        <f>COUNTIF(Vertices[PageRank], "&gt;= " &amp; P30) - COUNTIF(Vertices[PageRank], "&gt;=" &amp; P31)</f>
        <v>0</v>
      </c>
      <c r="R30" s="39">
        <f t="shared" si="8"/>
        <v>0</v>
      </c>
      <c r="S30" s="45">
        <f>COUNTIF(Vertices[Clustering Coefficient], "&gt;= " &amp; R30) - COUNTIF(Vertices[Clustering Coefficient], "&gt;=" &amp; R31)</f>
        <v>0</v>
      </c>
      <c r="T30" s="39" t="e">
        <f t="shared" ca="1" si="9"/>
        <v>#REF!</v>
      </c>
      <c r="U30" s="40" t="e">
        <f t="shared" ca="1" si="0"/>
        <v>#REF!</v>
      </c>
    </row>
    <row r="31" spans="1:21">
      <c r="D31" s="34">
        <f t="shared" si="1"/>
        <v>0</v>
      </c>
      <c r="E31" s="3">
        <f>COUNTIF(Vertices[Degree], "&gt;= " &amp; D31) - COUNTIF(Vertices[Degree], "&gt;=" &amp; D32)</f>
        <v>0</v>
      </c>
      <c r="F31" s="41">
        <f t="shared" si="2"/>
        <v>0</v>
      </c>
      <c r="G31" s="42">
        <f>COUNTIF(Vertices[In-Degree], "&gt;= " &amp; F31) - COUNTIF(Vertices[In-Degree], "&gt;=" &amp; F32)</f>
        <v>0</v>
      </c>
      <c r="H31" s="41">
        <f t="shared" si="3"/>
        <v>0</v>
      </c>
      <c r="I31" s="42">
        <f>COUNTIF(Vertices[Out-Degree], "&gt;= " &amp; H31) - COUNTIF(Vertices[Out-Degree], "&gt;=" &amp; H32)</f>
        <v>0</v>
      </c>
      <c r="J31" s="41">
        <f t="shared" si="4"/>
        <v>0</v>
      </c>
      <c r="K31" s="42">
        <f>COUNTIF(Vertices[Betweenness Centrality], "&gt;= " &amp; J31) - COUNTIF(Vertices[Betweenness Centrality], "&gt;=" &amp; J32)</f>
        <v>0</v>
      </c>
      <c r="L31" s="41">
        <f t="shared" si="5"/>
        <v>0</v>
      </c>
      <c r="M31" s="42">
        <f>COUNTIF(Vertices[Closeness Centrality], "&gt;= " &amp; L31) - COUNTIF(Vertices[Closeness Centrality], "&gt;=" &amp; L32)</f>
        <v>0</v>
      </c>
      <c r="N31" s="41">
        <f t="shared" si="6"/>
        <v>0</v>
      </c>
      <c r="O31" s="42">
        <f>COUNTIF(Vertices[Eigenvector Centrality], "&gt;= " &amp; N31) - COUNTIF(Vertices[Eigenvector Centrality], "&gt;=" &amp; N32)</f>
        <v>0</v>
      </c>
      <c r="P31" s="41">
        <f t="shared" si="7"/>
        <v>0</v>
      </c>
      <c r="Q31" s="42">
        <f>COUNTIF(Vertices[PageRank], "&gt;= " &amp; P31) - COUNTIF(Vertices[PageRank], "&gt;=" &amp; P32)</f>
        <v>0</v>
      </c>
      <c r="R31" s="41">
        <f t="shared" si="8"/>
        <v>0</v>
      </c>
      <c r="S31" s="46">
        <f>COUNTIF(Vertices[Clustering Coefficient], "&gt;= " &amp; R31) - COUNTIF(Vertices[Clustering Coefficient], "&gt;=" &amp; R32)</f>
        <v>0</v>
      </c>
      <c r="T31" s="41" t="e">
        <f t="shared" ca="1" si="9"/>
        <v>#REF!</v>
      </c>
      <c r="U31" s="42" t="e">
        <f t="shared" ca="1" si="0"/>
        <v>#REF!</v>
      </c>
    </row>
    <row r="32" spans="1:21">
      <c r="D32" s="34">
        <f t="shared" si="1"/>
        <v>0</v>
      </c>
      <c r="E32" s="3">
        <f>COUNTIF(Vertices[Degree], "&gt;= " &amp; D32) - COUNTIF(Vertices[Degree], "&gt;=" &amp; D33)</f>
        <v>0</v>
      </c>
      <c r="F32" s="39">
        <f t="shared" si="2"/>
        <v>0</v>
      </c>
      <c r="G32" s="40">
        <f>COUNTIF(Vertices[In-Degree], "&gt;= " &amp; F32) - COUNTIF(Vertices[In-Degree], "&gt;=" &amp; F33)</f>
        <v>0</v>
      </c>
      <c r="H32" s="39">
        <f t="shared" si="3"/>
        <v>0</v>
      </c>
      <c r="I32" s="40">
        <f>COUNTIF(Vertices[Out-Degree], "&gt;= " &amp; H32) - COUNTIF(Vertices[Out-Degree], "&gt;=" &amp; H33)</f>
        <v>0</v>
      </c>
      <c r="J32" s="39">
        <f t="shared" si="4"/>
        <v>0</v>
      </c>
      <c r="K32" s="40">
        <f>COUNTIF(Vertices[Betweenness Centrality], "&gt;= " &amp; J32) - COUNTIF(Vertices[Betweenness Centrality], "&gt;=" &amp; J33)</f>
        <v>0</v>
      </c>
      <c r="L32" s="39">
        <f t="shared" si="5"/>
        <v>0</v>
      </c>
      <c r="M32" s="40">
        <f>COUNTIF(Vertices[Closeness Centrality], "&gt;= " &amp; L32) - COUNTIF(Vertices[Closeness Centrality], "&gt;=" &amp; L33)</f>
        <v>0</v>
      </c>
      <c r="N32" s="39">
        <f t="shared" si="6"/>
        <v>0</v>
      </c>
      <c r="O32" s="40">
        <f>COUNTIF(Vertices[Eigenvector Centrality], "&gt;= " &amp; N32) - COUNTIF(Vertices[Eigenvector Centrality], "&gt;=" &amp; N33)</f>
        <v>0</v>
      </c>
      <c r="P32" s="39">
        <f t="shared" si="7"/>
        <v>0</v>
      </c>
      <c r="Q32" s="40">
        <f>COUNTIF(Vertices[PageRank], "&gt;= " &amp; P32) - COUNTIF(Vertices[PageRank], "&gt;=" &amp; P33)</f>
        <v>0</v>
      </c>
      <c r="R32" s="39">
        <f t="shared" si="8"/>
        <v>0</v>
      </c>
      <c r="S32" s="45">
        <f>COUNTIF(Vertices[Clustering Coefficient], "&gt;= " &amp; R32) - COUNTIF(Vertices[Clustering Coefficient], "&gt;=" &amp; R33)</f>
        <v>0</v>
      </c>
      <c r="T32" s="39" t="e">
        <f t="shared" ca="1" si="9"/>
        <v>#REF!</v>
      </c>
      <c r="U32" s="40" t="e">
        <f t="shared" ca="1" si="0"/>
        <v>#REF!</v>
      </c>
    </row>
    <row r="33" spans="1:21">
      <c r="D33" s="34">
        <f t="shared" si="1"/>
        <v>0</v>
      </c>
      <c r="E33" s="3">
        <f>COUNTIF(Vertices[Degree], "&gt;= " &amp; D33) - COUNTIF(Vertices[Degree], "&gt;=" &amp; D34)</f>
        <v>0</v>
      </c>
      <c r="F33" s="41">
        <f t="shared" si="2"/>
        <v>0</v>
      </c>
      <c r="G33" s="42">
        <f>COUNTIF(Vertices[In-Degree], "&gt;= " &amp; F33) - COUNTIF(Vertices[In-Degree], "&gt;=" &amp; F34)</f>
        <v>0</v>
      </c>
      <c r="H33" s="41">
        <f t="shared" si="3"/>
        <v>0</v>
      </c>
      <c r="I33" s="42">
        <f>COUNTIF(Vertices[Out-Degree], "&gt;= " &amp; H33) - COUNTIF(Vertices[Out-Degree], "&gt;=" &amp; H34)</f>
        <v>0</v>
      </c>
      <c r="J33" s="41">
        <f t="shared" si="4"/>
        <v>0</v>
      </c>
      <c r="K33" s="42">
        <f>COUNTIF(Vertices[Betweenness Centrality], "&gt;= " &amp; J33) - COUNTIF(Vertices[Betweenness Centrality], "&gt;=" &amp; J34)</f>
        <v>0</v>
      </c>
      <c r="L33" s="41">
        <f t="shared" si="5"/>
        <v>0</v>
      </c>
      <c r="M33" s="42">
        <f>COUNTIF(Vertices[Closeness Centrality], "&gt;= " &amp; L33) - COUNTIF(Vertices[Closeness Centrality], "&gt;=" &amp; L34)</f>
        <v>0</v>
      </c>
      <c r="N33" s="41">
        <f t="shared" si="6"/>
        <v>0</v>
      </c>
      <c r="O33" s="42">
        <f>COUNTIF(Vertices[Eigenvector Centrality], "&gt;= " &amp; N33) - COUNTIF(Vertices[Eigenvector Centrality], "&gt;=" &amp; N34)</f>
        <v>0</v>
      </c>
      <c r="P33" s="41">
        <f t="shared" si="7"/>
        <v>0</v>
      </c>
      <c r="Q33" s="42">
        <f>COUNTIF(Vertices[PageRank], "&gt;= " &amp; P33) - COUNTIF(Vertices[PageRank], "&gt;=" &amp; P34)</f>
        <v>0</v>
      </c>
      <c r="R33" s="41">
        <f t="shared" si="8"/>
        <v>0</v>
      </c>
      <c r="S33" s="46">
        <f>COUNTIF(Vertices[Clustering Coefficient], "&gt;= " &amp; R33) - COUNTIF(Vertices[Clustering Coefficient], "&gt;=" &amp; R34)</f>
        <v>0</v>
      </c>
      <c r="T33" s="41" t="e">
        <f t="shared" ca="1" si="9"/>
        <v>#REF!</v>
      </c>
      <c r="U33" s="42" t="e">
        <f t="shared" ca="1" si="0"/>
        <v>#REF!</v>
      </c>
    </row>
    <row r="34" spans="1:21">
      <c r="D34" s="34">
        <f t="shared" si="1"/>
        <v>0</v>
      </c>
      <c r="E34" s="3">
        <f>COUNTIF(Vertices[Degree], "&gt;= " &amp; D34) - COUNTIF(Vertices[Degree], "&gt;=" &amp; D35)</f>
        <v>0</v>
      </c>
      <c r="F34" s="39">
        <f t="shared" si="2"/>
        <v>0</v>
      </c>
      <c r="G34" s="40">
        <f>COUNTIF(Vertices[In-Degree], "&gt;= " &amp; F34) - COUNTIF(Vertices[In-Degree], "&gt;=" &amp; F35)</f>
        <v>0</v>
      </c>
      <c r="H34" s="39">
        <f t="shared" si="3"/>
        <v>0</v>
      </c>
      <c r="I34" s="40">
        <f>COUNTIF(Vertices[Out-Degree], "&gt;= " &amp; H34) - COUNTIF(Vertices[Out-Degree], "&gt;=" &amp; H35)</f>
        <v>0</v>
      </c>
      <c r="J34" s="39">
        <f t="shared" si="4"/>
        <v>0</v>
      </c>
      <c r="K34" s="40">
        <f>COUNTIF(Vertices[Betweenness Centrality], "&gt;= " &amp; J34) - COUNTIF(Vertices[Betweenness Centrality], "&gt;=" &amp; J35)</f>
        <v>0</v>
      </c>
      <c r="L34" s="39">
        <f t="shared" si="5"/>
        <v>0</v>
      </c>
      <c r="M34" s="40">
        <f>COUNTIF(Vertices[Closeness Centrality], "&gt;= " &amp; L34) - COUNTIF(Vertices[Closeness Centrality], "&gt;=" &amp; L35)</f>
        <v>0</v>
      </c>
      <c r="N34" s="39">
        <f t="shared" si="6"/>
        <v>0</v>
      </c>
      <c r="O34" s="40">
        <f>COUNTIF(Vertices[Eigenvector Centrality], "&gt;= " &amp; N34) - COUNTIF(Vertices[Eigenvector Centrality], "&gt;=" &amp; N35)</f>
        <v>0</v>
      </c>
      <c r="P34" s="39">
        <f t="shared" si="7"/>
        <v>0</v>
      </c>
      <c r="Q34" s="40">
        <f>COUNTIF(Vertices[PageRank], "&gt;= " &amp; P34) - COUNTIF(Vertices[PageRank], "&gt;=" &amp; P35)</f>
        <v>0</v>
      </c>
      <c r="R34" s="39">
        <f t="shared" si="8"/>
        <v>0</v>
      </c>
      <c r="S34" s="45">
        <f>COUNTIF(Vertices[Clustering Coefficient], "&gt;= " &amp; R34) - COUNTIF(Vertices[Clustering Coefficient], "&gt;=" &amp; R35)</f>
        <v>0</v>
      </c>
      <c r="T34" s="39" t="e">
        <f t="shared" ca="1" si="9"/>
        <v>#REF!</v>
      </c>
      <c r="U34" s="40" t="e">
        <f t="shared" ca="1" si="0"/>
        <v>#REF!</v>
      </c>
    </row>
    <row r="35" spans="1:21">
      <c r="D35" s="34">
        <f t="shared" si="1"/>
        <v>0</v>
      </c>
      <c r="E35" s="3">
        <f>COUNTIF(Vertices[Degree], "&gt;= " &amp; D35) - COUNTIF(Vertices[Degree], "&gt;=" &amp; D36)</f>
        <v>0</v>
      </c>
      <c r="F35" s="41">
        <f t="shared" si="2"/>
        <v>0</v>
      </c>
      <c r="G35" s="42">
        <f>COUNTIF(Vertices[In-Degree], "&gt;= " &amp; F35) - COUNTIF(Vertices[In-Degree], "&gt;=" &amp; F36)</f>
        <v>0</v>
      </c>
      <c r="H35" s="41">
        <f t="shared" si="3"/>
        <v>0</v>
      </c>
      <c r="I35" s="42">
        <f>COUNTIF(Vertices[Out-Degree], "&gt;= " &amp; H35) - COUNTIF(Vertices[Out-Degree], "&gt;=" &amp; H36)</f>
        <v>0</v>
      </c>
      <c r="J35" s="41">
        <f t="shared" si="4"/>
        <v>0</v>
      </c>
      <c r="K35" s="42">
        <f>COUNTIF(Vertices[Betweenness Centrality], "&gt;= " &amp; J35) - COUNTIF(Vertices[Betweenness Centrality], "&gt;=" &amp; J36)</f>
        <v>0</v>
      </c>
      <c r="L35" s="41">
        <f t="shared" si="5"/>
        <v>0</v>
      </c>
      <c r="M35" s="42">
        <f>COUNTIF(Vertices[Closeness Centrality], "&gt;= " &amp; L35) - COUNTIF(Vertices[Closeness Centrality], "&gt;=" &amp; L36)</f>
        <v>0</v>
      </c>
      <c r="N35" s="41">
        <f t="shared" si="6"/>
        <v>0</v>
      </c>
      <c r="O35" s="42">
        <f>COUNTIF(Vertices[Eigenvector Centrality], "&gt;= " &amp; N35) - COUNTIF(Vertices[Eigenvector Centrality], "&gt;=" &amp; N36)</f>
        <v>0</v>
      </c>
      <c r="P35" s="41">
        <f t="shared" si="7"/>
        <v>0</v>
      </c>
      <c r="Q35" s="42">
        <f>COUNTIF(Vertices[PageRank], "&gt;= " &amp; P35) - COUNTIF(Vertices[PageRank], "&gt;=" &amp; P36)</f>
        <v>0</v>
      </c>
      <c r="R35" s="41">
        <f t="shared" si="8"/>
        <v>0</v>
      </c>
      <c r="S35" s="46">
        <f>COUNTIF(Vertices[Clustering Coefficient], "&gt;= " &amp; R35) - COUNTIF(Vertices[Clustering Coefficient], "&gt;=" &amp; R36)</f>
        <v>0</v>
      </c>
      <c r="T35" s="41" t="e">
        <f t="shared" ca="1" si="9"/>
        <v>#REF!</v>
      </c>
      <c r="U35" s="42" t="e">
        <f t="shared" ca="1" si="0"/>
        <v>#REF!</v>
      </c>
    </row>
    <row r="36" spans="1:21">
      <c r="D36" s="34">
        <f t="shared" si="1"/>
        <v>0</v>
      </c>
      <c r="E36" s="3">
        <f>COUNTIF(Vertices[Degree], "&gt;= " &amp; D36) - COUNTIF(Vertices[Degree], "&gt;=" &amp; D37)</f>
        <v>0</v>
      </c>
      <c r="F36" s="39">
        <f t="shared" si="2"/>
        <v>0</v>
      </c>
      <c r="G36" s="40">
        <f>COUNTIF(Vertices[In-Degree], "&gt;= " &amp; F36) - COUNTIF(Vertices[In-Degree], "&gt;=" &amp; F37)</f>
        <v>0</v>
      </c>
      <c r="H36" s="39">
        <f t="shared" si="3"/>
        <v>0</v>
      </c>
      <c r="I36" s="40">
        <f>COUNTIF(Vertices[Out-Degree], "&gt;= " &amp; H36) - COUNTIF(Vertices[Out-Degree], "&gt;=" &amp; H37)</f>
        <v>0</v>
      </c>
      <c r="J36" s="39">
        <f t="shared" si="4"/>
        <v>0</v>
      </c>
      <c r="K36" s="40">
        <f>COUNTIF(Vertices[Betweenness Centrality], "&gt;= " &amp; J36) - COUNTIF(Vertices[Betweenness Centrality], "&gt;=" &amp; J37)</f>
        <v>0</v>
      </c>
      <c r="L36" s="39">
        <f t="shared" si="5"/>
        <v>0</v>
      </c>
      <c r="M36" s="40">
        <f>COUNTIF(Vertices[Closeness Centrality], "&gt;= " &amp; L36) - COUNTIF(Vertices[Closeness Centrality], "&gt;=" &amp; L37)</f>
        <v>0</v>
      </c>
      <c r="N36" s="39">
        <f t="shared" si="6"/>
        <v>0</v>
      </c>
      <c r="O36" s="40">
        <f>COUNTIF(Vertices[Eigenvector Centrality], "&gt;= " &amp; N36) - COUNTIF(Vertices[Eigenvector Centrality], "&gt;=" &amp; N37)</f>
        <v>0</v>
      </c>
      <c r="P36" s="39">
        <f t="shared" si="7"/>
        <v>0</v>
      </c>
      <c r="Q36" s="40">
        <f>COUNTIF(Vertices[PageRank], "&gt;= " &amp; P36) - COUNTIF(Vertices[PageRank], "&gt;=" &amp; P37)</f>
        <v>0</v>
      </c>
      <c r="R36" s="39">
        <f t="shared" si="8"/>
        <v>0</v>
      </c>
      <c r="S36" s="45">
        <f>COUNTIF(Vertices[Clustering Coefficient], "&gt;= " &amp; R36) - COUNTIF(Vertices[Clustering Coefficient], "&gt;=" &amp; R37)</f>
        <v>0</v>
      </c>
      <c r="T36" s="39" t="e">
        <f t="shared" ca="1" si="9"/>
        <v>#REF!</v>
      </c>
      <c r="U36" s="40" t="e">
        <f t="shared" ca="1" si="0"/>
        <v>#REF!</v>
      </c>
    </row>
    <row r="37" spans="1:21">
      <c r="D37" s="34">
        <f t="shared" si="1"/>
        <v>0</v>
      </c>
      <c r="E37" s="3">
        <f>COUNTIF(Vertices[Degree], "&gt;= " &amp; D37) - COUNTIF(Vertices[Degree], "&gt;=" &amp; D38)</f>
        <v>0</v>
      </c>
      <c r="F37" s="41">
        <f t="shared" si="2"/>
        <v>0</v>
      </c>
      <c r="G37" s="42">
        <f>COUNTIF(Vertices[In-Degree], "&gt;= " &amp; F37) - COUNTIF(Vertices[In-Degree], "&gt;=" &amp; F38)</f>
        <v>0</v>
      </c>
      <c r="H37" s="41">
        <f t="shared" si="3"/>
        <v>0</v>
      </c>
      <c r="I37" s="42">
        <f>COUNTIF(Vertices[Out-Degree], "&gt;= " &amp; H37) - COUNTIF(Vertices[Out-Degree], "&gt;=" &amp; H38)</f>
        <v>0</v>
      </c>
      <c r="J37" s="41">
        <f t="shared" si="4"/>
        <v>0</v>
      </c>
      <c r="K37" s="42">
        <f>COUNTIF(Vertices[Betweenness Centrality], "&gt;= " &amp; J37) - COUNTIF(Vertices[Betweenness Centrality], "&gt;=" &amp; J38)</f>
        <v>0</v>
      </c>
      <c r="L37" s="41">
        <f t="shared" si="5"/>
        <v>0</v>
      </c>
      <c r="M37" s="42">
        <f>COUNTIF(Vertices[Closeness Centrality], "&gt;= " &amp; L37) - COUNTIF(Vertices[Closeness Centrality], "&gt;=" &amp; L38)</f>
        <v>0</v>
      </c>
      <c r="N37" s="41">
        <f t="shared" si="6"/>
        <v>0</v>
      </c>
      <c r="O37" s="42">
        <f>COUNTIF(Vertices[Eigenvector Centrality], "&gt;= " &amp; N37) - COUNTIF(Vertices[Eigenvector Centrality], "&gt;=" &amp; N38)</f>
        <v>0</v>
      </c>
      <c r="P37" s="41">
        <f t="shared" si="7"/>
        <v>0</v>
      </c>
      <c r="Q37" s="42">
        <f>COUNTIF(Vertices[PageRank], "&gt;= " &amp; P37) - COUNTIF(Vertices[PageRank], "&gt;=" &amp; P38)</f>
        <v>0</v>
      </c>
      <c r="R37" s="41">
        <f t="shared" si="8"/>
        <v>0</v>
      </c>
      <c r="S37" s="46">
        <f>COUNTIF(Vertices[Clustering Coefficient], "&gt;= " &amp; R37) - COUNTIF(Vertices[Clustering Coefficient], "&gt;=" &amp; R38)</f>
        <v>0</v>
      </c>
      <c r="T37" s="41" t="e">
        <f t="shared" ca="1" si="9"/>
        <v>#REF!</v>
      </c>
      <c r="U37" s="42" t="e">
        <f t="shared" ca="1" si="0"/>
        <v>#REF!</v>
      </c>
    </row>
    <row r="38" spans="1:21">
      <c r="D38" s="34">
        <f t="shared" si="1"/>
        <v>0</v>
      </c>
      <c r="E38" s="3">
        <f>COUNTIF(Vertices[Degree], "&gt;= " &amp; D38) - COUNTIF(Vertices[Degree], "&gt;=" &amp; D39)</f>
        <v>0</v>
      </c>
      <c r="F38" s="39">
        <f t="shared" si="2"/>
        <v>0</v>
      </c>
      <c r="G38" s="40">
        <f>COUNTIF(Vertices[In-Degree], "&gt;= " &amp; F38) - COUNTIF(Vertices[In-Degree], "&gt;=" &amp; F39)</f>
        <v>0</v>
      </c>
      <c r="H38" s="39">
        <f t="shared" si="3"/>
        <v>0</v>
      </c>
      <c r="I38" s="40">
        <f>COUNTIF(Vertices[Out-Degree], "&gt;= " &amp; H38) - COUNTIF(Vertices[Out-Degree], "&gt;=" &amp; H39)</f>
        <v>0</v>
      </c>
      <c r="J38" s="39">
        <f t="shared" si="4"/>
        <v>0</v>
      </c>
      <c r="K38" s="40">
        <f>COUNTIF(Vertices[Betweenness Centrality], "&gt;= " &amp; J38) - COUNTIF(Vertices[Betweenness Centrality], "&gt;=" &amp; J39)</f>
        <v>0</v>
      </c>
      <c r="L38" s="39">
        <f t="shared" si="5"/>
        <v>0</v>
      </c>
      <c r="M38" s="40">
        <f>COUNTIF(Vertices[Closeness Centrality], "&gt;= " &amp; L38) - COUNTIF(Vertices[Closeness Centrality], "&gt;=" &amp; L39)</f>
        <v>0</v>
      </c>
      <c r="N38" s="39">
        <f t="shared" si="6"/>
        <v>0</v>
      </c>
      <c r="O38" s="40">
        <f>COUNTIF(Vertices[Eigenvector Centrality], "&gt;= " &amp; N38) - COUNTIF(Vertices[Eigenvector Centrality], "&gt;=" &amp; N39)</f>
        <v>0</v>
      </c>
      <c r="P38" s="39">
        <f t="shared" si="7"/>
        <v>0</v>
      </c>
      <c r="Q38" s="40">
        <f>COUNTIF(Vertices[PageRank], "&gt;= " &amp; P38) - COUNTIF(Vertices[PageRank], "&gt;=" &amp; P39)</f>
        <v>0</v>
      </c>
      <c r="R38" s="39">
        <f t="shared" si="8"/>
        <v>0</v>
      </c>
      <c r="S38" s="45">
        <f>COUNTIF(Vertices[Clustering Coefficient], "&gt;= " &amp; R38) - COUNTIF(Vertices[Clustering Coefficient], "&gt;=" &amp; R39)</f>
        <v>0</v>
      </c>
      <c r="T38" s="39" t="e">
        <f t="shared" ca="1" si="9"/>
        <v>#REF!</v>
      </c>
      <c r="U38" s="40" t="e">
        <f t="shared" ca="1" si="0"/>
        <v>#REF!</v>
      </c>
    </row>
    <row r="39" spans="1:21">
      <c r="D39" s="34">
        <f t="shared" si="1"/>
        <v>0</v>
      </c>
      <c r="E39" s="3">
        <f>COUNTIF(Vertices[Degree], "&gt;= " &amp; D39) - COUNTIF(Vertices[Degree], "&gt;=" &amp; D40)</f>
        <v>0</v>
      </c>
      <c r="F39" s="41">
        <f t="shared" si="2"/>
        <v>0</v>
      </c>
      <c r="G39" s="42">
        <f>COUNTIF(Vertices[In-Degree], "&gt;= " &amp; F39) - COUNTIF(Vertices[In-Degree], "&gt;=" &amp; F40)</f>
        <v>0</v>
      </c>
      <c r="H39" s="41">
        <f t="shared" si="3"/>
        <v>0</v>
      </c>
      <c r="I39" s="42">
        <f>COUNTIF(Vertices[Out-Degree], "&gt;= " &amp; H39) - COUNTIF(Vertices[Out-Degree], "&gt;=" &amp; H40)</f>
        <v>0</v>
      </c>
      <c r="J39" s="41">
        <f t="shared" si="4"/>
        <v>0</v>
      </c>
      <c r="K39" s="42">
        <f>COUNTIF(Vertices[Betweenness Centrality], "&gt;= " &amp; J39) - COUNTIF(Vertices[Betweenness Centrality], "&gt;=" &amp; J40)</f>
        <v>0</v>
      </c>
      <c r="L39" s="41">
        <f t="shared" si="5"/>
        <v>0</v>
      </c>
      <c r="M39" s="42">
        <f>COUNTIF(Vertices[Closeness Centrality], "&gt;= " &amp; L39) - COUNTIF(Vertices[Closeness Centrality], "&gt;=" &amp; L40)</f>
        <v>0</v>
      </c>
      <c r="N39" s="41">
        <f t="shared" si="6"/>
        <v>0</v>
      </c>
      <c r="O39" s="42">
        <f>COUNTIF(Vertices[Eigenvector Centrality], "&gt;= " &amp; N39) - COUNTIF(Vertices[Eigenvector Centrality], "&gt;=" &amp; N40)</f>
        <v>0</v>
      </c>
      <c r="P39" s="41">
        <f t="shared" si="7"/>
        <v>0</v>
      </c>
      <c r="Q39" s="42">
        <f>COUNTIF(Vertices[PageRank], "&gt;= " &amp; P39) - COUNTIF(Vertices[PageRank], "&gt;=" &amp; P40)</f>
        <v>0</v>
      </c>
      <c r="R39" s="41">
        <f t="shared" si="8"/>
        <v>0</v>
      </c>
      <c r="S39" s="46">
        <f>COUNTIF(Vertices[Clustering Coefficient], "&gt;= " &amp; R39) - COUNTIF(Vertices[Clustering Coefficient], "&gt;=" &amp; R40)</f>
        <v>0</v>
      </c>
      <c r="T39" s="41" t="e">
        <f t="shared" ca="1" si="9"/>
        <v>#REF!</v>
      </c>
      <c r="U39" s="42" t="e">
        <f t="shared" ca="1" si="0"/>
        <v>#REF!</v>
      </c>
    </row>
    <row r="40" spans="1:21">
      <c r="D40" s="34">
        <f t="shared" si="1"/>
        <v>0</v>
      </c>
      <c r="E40" s="3">
        <f>COUNTIF(Vertices[Degree], "&gt;= " &amp; D40) - COUNTIF(Vertices[Degree], "&gt;=" &amp; D41)</f>
        <v>0</v>
      </c>
      <c r="F40" s="39">
        <f t="shared" si="2"/>
        <v>0</v>
      </c>
      <c r="G40" s="40">
        <f>COUNTIF(Vertices[In-Degree], "&gt;= " &amp; F40) - COUNTIF(Vertices[In-Degree], "&gt;=" &amp; F41)</f>
        <v>0</v>
      </c>
      <c r="H40" s="39">
        <f t="shared" si="3"/>
        <v>0</v>
      </c>
      <c r="I40" s="40">
        <f>COUNTIF(Vertices[Out-Degree], "&gt;= " &amp; H40) - COUNTIF(Vertices[Out-Degree], "&gt;=" &amp; H41)</f>
        <v>0</v>
      </c>
      <c r="J40" s="39">
        <f t="shared" si="4"/>
        <v>0</v>
      </c>
      <c r="K40" s="40">
        <f>COUNTIF(Vertices[Betweenness Centrality], "&gt;= " &amp; J40) - COUNTIF(Vertices[Betweenness Centrality], "&gt;=" &amp; J41)</f>
        <v>0</v>
      </c>
      <c r="L40" s="39">
        <f t="shared" si="5"/>
        <v>0</v>
      </c>
      <c r="M40" s="40">
        <f>COUNTIF(Vertices[Closeness Centrality], "&gt;= " &amp; L40) - COUNTIF(Vertices[Closeness Centrality], "&gt;=" &amp; L41)</f>
        <v>0</v>
      </c>
      <c r="N40" s="39">
        <f t="shared" si="6"/>
        <v>0</v>
      </c>
      <c r="O40" s="40">
        <f>COUNTIF(Vertices[Eigenvector Centrality], "&gt;= " &amp; N40) - COUNTIF(Vertices[Eigenvector Centrality], "&gt;=" &amp; N41)</f>
        <v>0</v>
      </c>
      <c r="P40" s="39">
        <f t="shared" si="7"/>
        <v>0</v>
      </c>
      <c r="Q40" s="40">
        <f>COUNTIF(Vertices[PageRank], "&gt;= " &amp; P40) - COUNTIF(Vertices[PageRank], "&gt;=" &amp; P41)</f>
        <v>0</v>
      </c>
      <c r="R40" s="39">
        <f t="shared" si="8"/>
        <v>0</v>
      </c>
      <c r="S40" s="45">
        <f>COUNTIF(Vertices[Clustering Coefficient], "&gt;= " &amp; R40) - COUNTIF(Vertices[Clustering Coefficient], "&gt;=" &amp; R41)</f>
        <v>0</v>
      </c>
      <c r="T40" s="39" t="e">
        <f t="shared" ca="1" si="9"/>
        <v>#REF!</v>
      </c>
      <c r="U40" s="40" t="e">
        <f t="shared" ca="1" si="0"/>
        <v>#REF!</v>
      </c>
    </row>
    <row r="41" spans="1:21">
      <c r="D41" s="34">
        <f t="shared" si="1"/>
        <v>0</v>
      </c>
      <c r="E41" s="3">
        <f>COUNTIF(Vertices[Degree], "&gt;= " &amp; D41) - COUNTIF(Vertices[Degree], "&gt;=" &amp; D42)</f>
        <v>0</v>
      </c>
      <c r="F41" s="41">
        <f t="shared" si="2"/>
        <v>0</v>
      </c>
      <c r="G41" s="42">
        <f>COUNTIF(Vertices[In-Degree], "&gt;= " &amp; F41) - COUNTIF(Vertices[In-Degree], "&gt;=" &amp; F42)</f>
        <v>0</v>
      </c>
      <c r="H41" s="41">
        <f t="shared" si="3"/>
        <v>0</v>
      </c>
      <c r="I41" s="42">
        <f>COUNTIF(Vertices[Out-Degree], "&gt;= " &amp; H41) - COUNTIF(Vertices[Out-Degree], "&gt;=" &amp; H42)</f>
        <v>0</v>
      </c>
      <c r="J41" s="41">
        <f t="shared" si="4"/>
        <v>0</v>
      </c>
      <c r="K41" s="42">
        <f>COUNTIF(Vertices[Betweenness Centrality], "&gt;= " &amp; J41) - COUNTIF(Vertices[Betweenness Centrality], "&gt;=" &amp; J42)</f>
        <v>0</v>
      </c>
      <c r="L41" s="41">
        <f t="shared" si="5"/>
        <v>0</v>
      </c>
      <c r="M41" s="42">
        <f>COUNTIF(Vertices[Closeness Centrality], "&gt;= " &amp; L41) - COUNTIF(Vertices[Closeness Centrality], "&gt;=" &amp; L42)</f>
        <v>0</v>
      </c>
      <c r="N41" s="41">
        <f t="shared" si="6"/>
        <v>0</v>
      </c>
      <c r="O41" s="42">
        <f>COUNTIF(Vertices[Eigenvector Centrality], "&gt;= " &amp; N41) - COUNTIF(Vertices[Eigenvector Centrality], "&gt;=" &amp; N42)</f>
        <v>0</v>
      </c>
      <c r="P41" s="41">
        <f t="shared" si="7"/>
        <v>0</v>
      </c>
      <c r="Q41" s="42">
        <f>COUNTIF(Vertices[PageRank], "&gt;= " &amp; P41) - COUNTIF(Vertices[PageRank], "&gt;=" &amp; P42)</f>
        <v>0</v>
      </c>
      <c r="R41" s="41">
        <f t="shared" si="8"/>
        <v>0</v>
      </c>
      <c r="S41" s="46">
        <f>COUNTIF(Vertices[Clustering Coefficient], "&gt;= " &amp; R41) - COUNTIF(Vertices[Clustering Coefficient], "&gt;=" &amp; R42)</f>
        <v>0</v>
      </c>
      <c r="T41" s="41" t="e">
        <f t="shared" ca="1" si="9"/>
        <v>#REF!</v>
      </c>
      <c r="U41" s="42" t="e">
        <f t="shared" ca="1" si="0"/>
        <v>#REF!</v>
      </c>
    </row>
    <row r="42" spans="1:21">
      <c r="D42" s="34">
        <f t="shared" si="1"/>
        <v>0</v>
      </c>
      <c r="E42" s="3">
        <f>COUNTIF(Vertices[Degree], "&gt;= " &amp; D42) - COUNTIF(Vertices[Degree], "&gt;=" &amp; D43)</f>
        <v>0</v>
      </c>
      <c r="F42" s="39">
        <f t="shared" si="2"/>
        <v>0</v>
      </c>
      <c r="G42" s="40">
        <f>COUNTIF(Vertices[In-Degree], "&gt;= " &amp; F42) - COUNTIF(Vertices[In-Degree], "&gt;=" &amp; F43)</f>
        <v>0</v>
      </c>
      <c r="H42" s="39">
        <f t="shared" si="3"/>
        <v>0</v>
      </c>
      <c r="I42" s="40">
        <f>COUNTIF(Vertices[Out-Degree], "&gt;= " &amp; H42) - COUNTIF(Vertices[Out-Degree], "&gt;=" &amp; H43)</f>
        <v>0</v>
      </c>
      <c r="J42" s="39">
        <f t="shared" si="4"/>
        <v>0</v>
      </c>
      <c r="K42" s="40">
        <f>COUNTIF(Vertices[Betweenness Centrality], "&gt;= " &amp; J42) - COUNTIF(Vertices[Betweenness Centrality], "&gt;=" &amp; J43)</f>
        <v>0</v>
      </c>
      <c r="L42" s="39">
        <f t="shared" si="5"/>
        <v>0</v>
      </c>
      <c r="M42" s="40">
        <f>COUNTIF(Vertices[Closeness Centrality], "&gt;= " &amp; L42) - COUNTIF(Vertices[Closeness Centrality], "&gt;=" &amp; L43)</f>
        <v>0</v>
      </c>
      <c r="N42" s="39">
        <f t="shared" si="6"/>
        <v>0</v>
      </c>
      <c r="O42" s="40">
        <f>COUNTIF(Vertices[Eigenvector Centrality], "&gt;= " &amp; N42) - COUNTIF(Vertices[Eigenvector Centrality], "&gt;=" &amp; N43)</f>
        <v>0</v>
      </c>
      <c r="P42" s="39">
        <f t="shared" si="7"/>
        <v>0</v>
      </c>
      <c r="Q42" s="40">
        <f>COUNTIF(Vertices[PageRank], "&gt;= " &amp; P42) - COUNTIF(Vertices[PageRank], "&gt;=" &amp; P43)</f>
        <v>0</v>
      </c>
      <c r="R42" s="39">
        <f t="shared" si="8"/>
        <v>0</v>
      </c>
      <c r="S42" s="45">
        <f>COUNTIF(Vertices[Clustering Coefficient], "&gt;= " &amp; R42) - COUNTIF(Vertices[Clustering Coefficient], "&gt;=" &amp; R43)</f>
        <v>0</v>
      </c>
      <c r="T42" s="39" t="e">
        <f t="shared" ca="1" si="9"/>
        <v>#REF!</v>
      </c>
      <c r="U42" s="40" t="e">
        <f t="shared" ca="1" si="0"/>
        <v>#REF!</v>
      </c>
    </row>
    <row r="43" spans="1:21">
      <c r="A43" s="35" t="s">
        <v>81</v>
      </c>
      <c r="B43" s="48" t="str">
        <f>IF(COUNT(Vertices[Degree])&gt;0, D2, NoMetricMessage)</f>
        <v>Not Available</v>
      </c>
      <c r="D43" s="34">
        <f t="shared" si="1"/>
        <v>0</v>
      </c>
      <c r="E43" s="3">
        <f>COUNTIF(Vertices[Degree], "&gt;= " &amp; D43) - COUNTIF(Vertices[Degree], "&gt;=" &amp; D44)</f>
        <v>0</v>
      </c>
      <c r="F43" s="41">
        <f t="shared" si="2"/>
        <v>0</v>
      </c>
      <c r="G43" s="42">
        <f>COUNTIF(Vertices[In-Degree], "&gt;= " &amp; F43) - COUNTIF(Vertices[In-Degree], "&gt;=" &amp; F44)</f>
        <v>0</v>
      </c>
      <c r="H43" s="41">
        <f t="shared" si="3"/>
        <v>0</v>
      </c>
      <c r="I43" s="42">
        <f>COUNTIF(Vertices[Out-Degree], "&gt;= " &amp; H43) - COUNTIF(Vertices[Out-Degree], "&gt;=" &amp; H44)</f>
        <v>0</v>
      </c>
      <c r="J43" s="41">
        <f t="shared" si="4"/>
        <v>0</v>
      </c>
      <c r="K43" s="42">
        <f>COUNTIF(Vertices[Betweenness Centrality], "&gt;= " &amp; J43) - COUNTIF(Vertices[Betweenness Centrality], "&gt;=" &amp; J44)</f>
        <v>0</v>
      </c>
      <c r="L43" s="41">
        <f t="shared" si="5"/>
        <v>0</v>
      </c>
      <c r="M43" s="42">
        <f>COUNTIF(Vertices[Closeness Centrality], "&gt;= " &amp; L43) - COUNTIF(Vertices[Closeness Centrality], "&gt;=" &amp; L44)</f>
        <v>0</v>
      </c>
      <c r="N43" s="41">
        <f t="shared" si="6"/>
        <v>0</v>
      </c>
      <c r="O43" s="42">
        <f>COUNTIF(Vertices[Eigenvector Centrality], "&gt;= " &amp; N43) - COUNTIF(Vertices[Eigenvector Centrality], "&gt;=" &amp; N44)</f>
        <v>0</v>
      </c>
      <c r="P43" s="41">
        <f t="shared" si="7"/>
        <v>0</v>
      </c>
      <c r="Q43" s="42">
        <f>COUNTIF(Vertices[PageRank], "&gt;= " &amp; P43) - COUNTIF(Vertices[PageRank], "&gt;=" &amp; P44)</f>
        <v>0</v>
      </c>
      <c r="R43" s="41">
        <f t="shared" si="8"/>
        <v>0</v>
      </c>
      <c r="S43" s="46">
        <f>COUNTIF(Vertices[Clustering Coefficient], "&gt;= " &amp; R43) - COUNTIF(Vertices[Clustering Coefficient], "&gt;=" &amp; R44)</f>
        <v>0</v>
      </c>
      <c r="T43" s="41" t="e">
        <f t="shared" ca="1" si="9"/>
        <v>#REF!</v>
      </c>
      <c r="U43" s="42" t="e">
        <f t="shared" ca="1" si="0"/>
        <v>#REF!</v>
      </c>
    </row>
    <row r="44" spans="1:21">
      <c r="A44" s="35" t="s">
        <v>82</v>
      </c>
      <c r="B44" s="48" t="str">
        <f>IF(COUNT(Vertices[Degree])&gt;0, D45, NoMetricMessage)</f>
        <v>Not Available</v>
      </c>
      <c r="D44" s="34">
        <f t="shared" si="1"/>
        <v>0</v>
      </c>
      <c r="E44" s="3">
        <f>COUNTIF(Vertices[Degree], "&gt;= " &amp; D44) - COUNTIF(Vertices[Degree], "&gt;=" &amp; D45)</f>
        <v>0</v>
      </c>
      <c r="F44" s="39">
        <f t="shared" si="2"/>
        <v>0</v>
      </c>
      <c r="G44" s="40">
        <f>COUNTIF(Vertices[In-Degree], "&gt;= " &amp; F44) - COUNTIF(Vertices[In-Degree], "&gt;=" &amp; F45)</f>
        <v>0</v>
      </c>
      <c r="H44" s="39">
        <f t="shared" si="3"/>
        <v>0</v>
      </c>
      <c r="I44" s="40">
        <f>COUNTIF(Vertices[Out-Degree], "&gt;= " &amp; H44) - COUNTIF(Vertices[Out-Degree], "&gt;=" &amp; H45)</f>
        <v>0</v>
      </c>
      <c r="J44" s="39">
        <f t="shared" si="4"/>
        <v>0</v>
      </c>
      <c r="K44" s="40">
        <f>COUNTIF(Vertices[Betweenness Centrality], "&gt;= " &amp; J44) - COUNTIF(Vertices[Betweenness Centrality], "&gt;=" &amp; J45)</f>
        <v>0</v>
      </c>
      <c r="L44" s="39">
        <f t="shared" si="5"/>
        <v>0</v>
      </c>
      <c r="M44" s="40">
        <f>COUNTIF(Vertices[Closeness Centrality], "&gt;= " &amp; L44) - COUNTIF(Vertices[Closeness Centrality], "&gt;=" &amp; L45)</f>
        <v>0</v>
      </c>
      <c r="N44" s="39">
        <f t="shared" si="6"/>
        <v>0</v>
      </c>
      <c r="O44" s="40">
        <f>COUNTIF(Vertices[Eigenvector Centrality], "&gt;= " &amp; N44) - COUNTIF(Vertices[Eigenvector Centrality], "&gt;=" &amp; N45)</f>
        <v>0</v>
      </c>
      <c r="P44" s="39">
        <f t="shared" si="7"/>
        <v>0</v>
      </c>
      <c r="Q44" s="40">
        <f>COUNTIF(Vertices[PageRank], "&gt;= " &amp; P44) - COUNTIF(Vertices[PageRank], "&gt;=" &amp; P45)</f>
        <v>0</v>
      </c>
      <c r="R44" s="39">
        <f t="shared" si="8"/>
        <v>0</v>
      </c>
      <c r="S44" s="45">
        <f>COUNTIF(Vertices[Clustering Coefficient], "&gt;= " &amp; R44) - COUNTIF(Vertices[Clustering Coefficient], "&gt;=" &amp; R45)</f>
        <v>0</v>
      </c>
      <c r="T44" s="39" t="e">
        <f t="shared" ca="1" si="9"/>
        <v>#REF!</v>
      </c>
      <c r="U44" s="40" t="e">
        <f t="shared" ca="1" si="0"/>
        <v>#REF!</v>
      </c>
    </row>
    <row r="45" spans="1:21">
      <c r="A45" s="35" t="s">
        <v>83</v>
      </c>
      <c r="B45" s="49" t="str">
        <f>IFERROR(AVERAGE(Vertices[Degree]),NoMetricMessage)</f>
        <v>Not Available</v>
      </c>
      <c r="D45" s="34">
        <f>MAX(Vertices[Degree])</f>
        <v>0</v>
      </c>
      <c r="E45" s="3">
        <f>COUNTIF(Vertices[Degree], "&gt;= " &amp; D45) - COUNTIF(Vertices[Degree], "&gt;=" &amp; D46)</f>
        <v>0</v>
      </c>
      <c r="F45" s="43">
        <f>MAX(Vertices[In-Degree])</f>
        <v>0</v>
      </c>
      <c r="G45" s="44">
        <f>COUNTIF(Vertices[In-Degree], "&gt;= " &amp; F45) - COUNTIF(Vertices[In-Degree], "&gt;=" &amp; F46)</f>
        <v>0</v>
      </c>
      <c r="H45" s="43">
        <f>MAX(Vertices[Out-Degree])</f>
        <v>0</v>
      </c>
      <c r="I45" s="44">
        <f>COUNTIF(Vertices[Out-Degree], "&gt;= " &amp; H45) - COUNTIF(Vertices[Out-Degree], "&gt;=" &amp; H46)</f>
        <v>0</v>
      </c>
      <c r="J45" s="43">
        <f>MAX(Vertices[Betweenness Centrality])</f>
        <v>0</v>
      </c>
      <c r="K45" s="44">
        <f>COUNTIF(Vertices[Betweenness Centrality], "&gt;= " &amp; J45) - COUNTIF(Vertices[Betweenness Centrality], "&gt;=" &amp; J46)</f>
        <v>0</v>
      </c>
      <c r="L45" s="43">
        <f>MAX(Vertices[Closeness Centrality])</f>
        <v>0</v>
      </c>
      <c r="M45" s="44">
        <f>COUNTIF(Vertices[Closeness Centrality], "&gt;= " &amp; L45) - COUNTIF(Vertices[Closeness Centrality], "&gt;=" &amp; L46)</f>
        <v>0</v>
      </c>
      <c r="N45" s="43">
        <f>MAX(Vertices[Eigenvector Centrality])</f>
        <v>0</v>
      </c>
      <c r="O45" s="44">
        <f>COUNTIF(Vertices[Eigenvector Centrality], "&gt;= " &amp; N45) - COUNTIF(Vertices[Eigenvector Centrality], "&gt;=" &amp; N46)</f>
        <v>0</v>
      </c>
      <c r="P45" s="43">
        <f>MAX(Vertices[PageRank])</f>
        <v>0</v>
      </c>
      <c r="Q45" s="44">
        <f>COUNTIF(Vertices[PageRank], "&gt;= " &amp; P45) - COUNTIF(Vertices[PageRank], "&gt;=" &amp; P46)</f>
        <v>0</v>
      </c>
      <c r="R45" s="43">
        <f>MAX(Vertices[Clustering Coefficient])</f>
        <v>0</v>
      </c>
      <c r="S45" s="47">
        <f>COUNTIF(Vertices[Clustering Coefficient], "&gt;= " &amp; R45) - COUNTIF(Vertices[Clustering Coefficient], "&gt;=" &amp; R46)</f>
        <v>0</v>
      </c>
      <c r="T45" s="43" t="e">
        <f ca="1">MAX(INDIRECT(DynamicFilterSourceColumnRange))</f>
        <v>#REF!</v>
      </c>
      <c r="U45" s="44" t="e">
        <f t="shared" ca="1" si="0"/>
        <v>#REF!</v>
      </c>
    </row>
    <row r="46" spans="1:21">
      <c r="A46" s="35" t="s">
        <v>84</v>
      </c>
      <c r="B46" s="49" t="str">
        <f>IFERROR(MEDIAN(Vertices[Degree]),NoMetricMessage)</f>
        <v>Not Available</v>
      </c>
    </row>
    <row r="57" spans="1:2">
      <c r="A57" s="35" t="s">
        <v>88</v>
      </c>
      <c r="B57" s="48" t="str">
        <f>IF(COUNT(Vertices[In-Degree])&gt;0, F2, NoMetricMessage)</f>
        <v>Not Available</v>
      </c>
    </row>
    <row r="58" spans="1:2">
      <c r="A58" s="35" t="s">
        <v>89</v>
      </c>
      <c r="B58" s="48" t="str">
        <f>IF(COUNT(Vertices[In-Degree])&gt;0, F45, NoMetricMessage)</f>
        <v>Not Available</v>
      </c>
    </row>
    <row r="59" spans="1:2">
      <c r="A59" s="35" t="s">
        <v>90</v>
      </c>
      <c r="B59" s="49" t="str">
        <f>IFERROR(AVERAGE(Vertices[In-Degree]),NoMetricMessage)</f>
        <v>Not Available</v>
      </c>
    </row>
    <row r="60" spans="1:2">
      <c r="A60" s="35" t="s">
        <v>91</v>
      </c>
      <c r="B60" s="49" t="str">
        <f>IFERROR(MEDIAN(Vertices[In-Degree]),NoMetricMessage)</f>
        <v>Not Available</v>
      </c>
    </row>
    <row r="71" spans="1:2">
      <c r="A71" s="35" t="s">
        <v>94</v>
      </c>
      <c r="B71" s="48" t="str">
        <f>IF(COUNT(Vertices[Out-Degree])&gt;0, H2, NoMetricMessage)</f>
        <v>Not Available</v>
      </c>
    </row>
    <row r="72" spans="1:2">
      <c r="A72" s="35" t="s">
        <v>95</v>
      </c>
      <c r="B72" s="48" t="str">
        <f>IF(COUNT(Vertices[Out-Degree])&gt;0, H45, NoMetricMessage)</f>
        <v>Not Available</v>
      </c>
    </row>
    <row r="73" spans="1:2">
      <c r="A73" s="35" t="s">
        <v>96</v>
      </c>
      <c r="B73" s="49" t="str">
        <f>IFERROR(AVERAGE(Vertices[Out-Degree]),NoMetricMessage)</f>
        <v>Not Available</v>
      </c>
    </row>
    <row r="74" spans="1:2">
      <c r="A74" s="35" t="s">
        <v>97</v>
      </c>
      <c r="B74" s="49" t="str">
        <f>IFERROR(MEDIAN(Vertices[Out-Degree]),NoMetricMessage)</f>
        <v>Not Available</v>
      </c>
    </row>
    <row r="85" spans="1:2">
      <c r="A85" s="35" t="s">
        <v>100</v>
      </c>
      <c r="B85" s="49" t="str">
        <f>IF(COUNT(Vertices[Betweenness Centrality])&gt;0, J2, NoMetricMessage)</f>
        <v>Not Available</v>
      </c>
    </row>
    <row r="86" spans="1:2">
      <c r="A86" s="35" t="s">
        <v>101</v>
      </c>
      <c r="B86" s="49" t="str">
        <f>IF(COUNT(Vertices[Betweenness Centrality])&gt;0, J45, NoMetricMessage)</f>
        <v>Not Available</v>
      </c>
    </row>
    <row r="87" spans="1:2">
      <c r="A87" s="35" t="s">
        <v>102</v>
      </c>
      <c r="B87" s="49" t="str">
        <f>IFERROR(AVERAGE(Vertices[Betweenness Centrality]),NoMetricMessage)</f>
        <v>Not Available</v>
      </c>
    </row>
    <row r="88" spans="1:2">
      <c r="A88" s="35" t="s">
        <v>103</v>
      </c>
      <c r="B88" s="49" t="str">
        <f>IFERROR(MEDIAN(Vertices[Betweenness Centrality]),NoMetricMessage)</f>
        <v>Not Available</v>
      </c>
    </row>
    <row r="99" spans="1:2">
      <c r="A99" s="35" t="s">
        <v>106</v>
      </c>
      <c r="B99" s="49" t="str">
        <f>IF(COUNT(Vertices[Closeness Centrality])&gt;0, L2, NoMetricMessage)</f>
        <v>Not Available</v>
      </c>
    </row>
    <row r="100" spans="1:2">
      <c r="A100" s="35" t="s">
        <v>107</v>
      </c>
      <c r="B100" s="49" t="str">
        <f>IF(COUNT(Vertices[Closeness Centrality])&gt;0, L45, NoMetricMessage)</f>
        <v>Not Available</v>
      </c>
    </row>
    <row r="101" spans="1:2">
      <c r="A101" s="35" t="s">
        <v>108</v>
      </c>
      <c r="B101" s="49" t="str">
        <f>IFERROR(AVERAGE(Vertices[Closeness Centrality]),NoMetricMessage)</f>
        <v>Not Available</v>
      </c>
    </row>
    <row r="102" spans="1:2">
      <c r="A102" s="35" t="s">
        <v>109</v>
      </c>
      <c r="B102" s="49" t="str">
        <f>IFERROR(MEDIAN(Vertices[Closeness Centrality]),NoMetricMessage)</f>
        <v>Not Available</v>
      </c>
    </row>
    <row r="113" spans="1:2">
      <c r="A113" s="35" t="s">
        <v>112</v>
      </c>
      <c r="B113" s="49" t="str">
        <f>IF(COUNT(Vertices[Eigenvector Centrality])&gt;0, N2, NoMetricMessage)</f>
        <v>Not Available</v>
      </c>
    </row>
    <row r="114" spans="1:2">
      <c r="A114" s="35" t="s">
        <v>113</v>
      </c>
      <c r="B114" s="49" t="str">
        <f>IF(COUNT(Vertices[Eigenvector Centrality])&gt;0, N45, NoMetricMessage)</f>
        <v>Not Available</v>
      </c>
    </row>
    <row r="115" spans="1:2">
      <c r="A115" s="35" t="s">
        <v>114</v>
      </c>
      <c r="B115" s="49" t="str">
        <f>IFERROR(AVERAGE(Vertices[Eigenvector Centrality]),NoMetricMessage)</f>
        <v>Not Available</v>
      </c>
    </row>
    <row r="116" spans="1:2">
      <c r="A116" s="35" t="s">
        <v>115</v>
      </c>
      <c r="B116" s="49" t="str">
        <f>IFERROR(MEDIAN(Vertices[Eigenvector Centrality]),NoMetricMessage)</f>
        <v>Not Available</v>
      </c>
    </row>
    <row r="127" spans="1:2">
      <c r="A127" s="35" t="s">
        <v>140</v>
      </c>
      <c r="B127" s="49" t="str">
        <f>IF(COUNT(Vertices[PageRank])&gt;0, P2, NoMetricMessage)</f>
        <v>Not Available</v>
      </c>
    </row>
    <row r="128" spans="1:2">
      <c r="A128" s="35" t="s">
        <v>141</v>
      </c>
      <c r="B128" s="49" t="str">
        <f>IF(COUNT(Vertices[PageRank])&gt;0, P45, NoMetricMessage)</f>
        <v>Not Available</v>
      </c>
    </row>
    <row r="129" spans="1:2">
      <c r="A129" s="35" t="s">
        <v>142</v>
      </c>
      <c r="B129" s="49" t="str">
        <f>IFERROR(AVERAGE(Vertices[PageRank]),NoMetricMessage)</f>
        <v>Not Available</v>
      </c>
    </row>
    <row r="130" spans="1:2">
      <c r="A130" s="35" t="s">
        <v>143</v>
      </c>
      <c r="B130" s="49" t="str">
        <f>IFERROR(MEDIAN(Vertices[PageRank]),NoMetricMessage)</f>
        <v>Not Available</v>
      </c>
    </row>
    <row r="141" spans="1:2">
      <c r="A141" s="35" t="s">
        <v>118</v>
      </c>
      <c r="B141" s="49" t="str">
        <f>IF(COUNT(Vertices[Clustering Coefficient])&gt;0, R2, NoMetricMessage)</f>
        <v>Not Available</v>
      </c>
    </row>
    <row r="142" spans="1:2">
      <c r="A142" s="35" t="s">
        <v>119</v>
      </c>
      <c r="B142" s="49" t="str">
        <f>IF(COUNT(Vertices[Clustering Coefficient])&gt;0, R45, NoMetricMessage)</f>
        <v>Not Available</v>
      </c>
    </row>
    <row r="143" spans="1:2">
      <c r="A143" s="35" t="s">
        <v>120</v>
      </c>
      <c r="B143" s="49" t="str">
        <f>IFERROR(AVERAGE(Vertices[Clustering Coefficient]),NoMetricMessage)</f>
        <v>Not Available</v>
      </c>
    </row>
    <row r="144" spans="1:2">
      <c r="A144" s="35" t="s">
        <v>121</v>
      </c>
      <c r="B144" s="49" t="str">
        <f>IFERROR(MEDIAN(Vertices[Clustering Coefficient]),NoMetricMessage)</f>
        <v>Not Available</v>
      </c>
    </row>
  </sheetData>
  <dataConsolidate/>
  <pageMargins left="0.7" right="0.7" top="0.75" bottom="0.75" header="0.3" footer="0.3"/>
  <pageSetup orientation="portrait" horizontalDpi="0" verticalDpi="0" r:id="rId1"/>
  <drawing r:id="rId2"/>
  <legacyDrawing r:id="rId3"/>
  <tableParts count="4">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sheetPr codeName="Sheet4"/>
  <dimension ref="A1:R23"/>
  <sheetViews>
    <sheetView workbookViewId="0">
      <selection activeCell="A2" sqref="A2"/>
    </sheetView>
  </sheetViews>
  <sheetFormatPr defaultRowHeight="15"/>
  <cols>
    <col min="1" max="1" width="10.42578125" style="1" bestFit="1" customWidth="1"/>
    <col min="2" max="2" width="12.42578125" style="1" bestFit="1" customWidth="1"/>
    <col min="3" max="3" width="22.85546875" bestFit="1" customWidth="1"/>
    <col min="4" max="4" width="16.85546875" bestFit="1" customWidth="1"/>
    <col min="5" max="6" width="16.85546875" customWidth="1"/>
    <col min="7" max="7" width="14.28515625" bestFit="1" customWidth="1"/>
    <col min="8" max="8" width="14.28515625" customWidth="1"/>
    <col min="10" max="10" width="39.140625" bestFit="1" customWidth="1"/>
    <col min="11" max="11" width="10.85546875" bestFit="1" customWidth="1"/>
    <col min="13" max="13" width="8.42578125" bestFit="1" customWidth="1"/>
    <col min="14" max="14" width="10" bestFit="1" customWidth="1"/>
    <col min="15" max="15" width="11.85546875" bestFit="1" customWidth="1"/>
    <col min="16" max="16" width="12.140625" bestFit="1" customWidth="1"/>
  </cols>
  <sheetData>
    <row r="1" spans="1:18" s="4" customFormat="1" ht="36" customHeight="1">
      <c r="A1" s="5" t="s">
        <v>6</v>
      </c>
      <c r="B1" s="5" t="s">
        <v>131</v>
      </c>
      <c r="C1" s="4" t="s">
        <v>7</v>
      </c>
      <c r="D1" s="4" t="s">
        <v>9</v>
      </c>
      <c r="E1" s="4" t="s">
        <v>164</v>
      </c>
      <c r="F1" s="5" t="s">
        <v>169</v>
      </c>
      <c r="G1" s="4" t="s">
        <v>14</v>
      </c>
      <c r="H1" s="4" t="s">
        <v>67</v>
      </c>
      <c r="J1" s="4" t="s">
        <v>18</v>
      </c>
      <c r="K1" s="4" t="s">
        <v>17</v>
      </c>
      <c r="M1" s="4" t="s">
        <v>22</v>
      </c>
      <c r="N1" s="4" t="s">
        <v>23</v>
      </c>
      <c r="O1" s="4" t="s">
        <v>24</v>
      </c>
      <c r="P1" s="4" t="s">
        <v>25</v>
      </c>
    </row>
    <row r="2" spans="1:18">
      <c r="A2" s="1" t="s">
        <v>51</v>
      </c>
      <c r="B2" s="1" t="s">
        <v>132</v>
      </c>
      <c r="C2" t="s">
        <v>54</v>
      </c>
      <c r="D2" t="s">
        <v>55</v>
      </c>
      <c r="E2" t="s">
        <v>55</v>
      </c>
      <c r="F2" s="1" t="s">
        <v>51</v>
      </c>
      <c r="G2" t="s">
        <v>65</v>
      </c>
      <c r="H2" t="s">
        <v>159</v>
      </c>
      <c r="J2" t="s">
        <v>19</v>
      </c>
      <c r="K2">
        <v>105</v>
      </c>
    </row>
    <row r="3" spans="1:18">
      <c r="A3" s="1" t="s">
        <v>52</v>
      </c>
      <c r="B3" s="1" t="s">
        <v>133</v>
      </c>
      <c r="C3" t="s">
        <v>52</v>
      </c>
      <c r="D3" t="s">
        <v>56</v>
      </c>
      <c r="E3" t="s">
        <v>56</v>
      </c>
      <c r="F3" s="1" t="s">
        <v>52</v>
      </c>
      <c r="G3" t="s">
        <v>66</v>
      </c>
      <c r="H3" t="s">
        <v>68</v>
      </c>
      <c r="J3" t="s">
        <v>30</v>
      </c>
      <c r="K3" t="s">
        <v>8437</v>
      </c>
    </row>
    <row r="4" spans="1:18">
      <c r="A4" s="1" t="s">
        <v>53</v>
      </c>
      <c r="B4" s="1" t="s">
        <v>134</v>
      </c>
      <c r="C4" t="s">
        <v>53</v>
      </c>
      <c r="D4" t="s">
        <v>57</v>
      </c>
      <c r="E4" t="s">
        <v>57</v>
      </c>
      <c r="F4" s="1" t="s">
        <v>53</v>
      </c>
      <c r="G4">
        <v>0</v>
      </c>
      <c r="H4" t="s">
        <v>69</v>
      </c>
      <c r="J4" s="12" t="s">
        <v>78</v>
      </c>
      <c r="K4" s="12"/>
    </row>
    <row r="5" spans="1:18" ht="409.5">
      <c r="A5">
        <v>1</v>
      </c>
      <c r="B5" s="1" t="s">
        <v>135</v>
      </c>
      <c r="C5" t="s">
        <v>51</v>
      </c>
      <c r="D5" t="s">
        <v>58</v>
      </c>
      <c r="E5" t="s">
        <v>58</v>
      </c>
      <c r="F5">
        <v>1</v>
      </c>
      <c r="G5">
        <v>1</v>
      </c>
      <c r="H5" t="s">
        <v>70</v>
      </c>
      <c r="J5" t="s">
        <v>172</v>
      </c>
      <c r="K5" s="13" t="s">
        <v>8438</v>
      </c>
    </row>
    <row r="6" spans="1:18">
      <c r="A6">
        <v>0</v>
      </c>
      <c r="B6" s="1" t="s">
        <v>136</v>
      </c>
      <c r="C6">
        <v>1</v>
      </c>
      <c r="D6" t="s">
        <v>59</v>
      </c>
      <c r="E6" t="s">
        <v>59</v>
      </c>
      <c r="F6">
        <v>0</v>
      </c>
      <c r="H6" t="s">
        <v>71</v>
      </c>
      <c r="J6" t="s">
        <v>173</v>
      </c>
      <c r="K6">
        <v>1</v>
      </c>
      <c r="R6" t="s">
        <v>129</v>
      </c>
    </row>
    <row r="7" spans="1:18">
      <c r="A7">
        <v>2</v>
      </c>
      <c r="B7">
        <v>1</v>
      </c>
      <c r="C7">
        <v>0</v>
      </c>
      <c r="D7" t="s">
        <v>60</v>
      </c>
      <c r="E7" t="s">
        <v>60</v>
      </c>
      <c r="F7">
        <v>2</v>
      </c>
      <c r="H7" t="s">
        <v>72</v>
      </c>
      <c r="J7" t="s">
        <v>174</v>
      </c>
      <c r="K7" t="s">
        <v>175</v>
      </c>
    </row>
    <row r="8" spans="1:18">
      <c r="A8"/>
      <c r="B8">
        <v>2</v>
      </c>
      <c r="C8">
        <v>2</v>
      </c>
      <c r="D8" t="s">
        <v>61</v>
      </c>
      <c r="E8" t="s">
        <v>61</v>
      </c>
      <c r="H8" t="s">
        <v>73</v>
      </c>
      <c r="J8" t="s">
        <v>176</v>
      </c>
    </row>
    <row r="9" spans="1:18">
      <c r="A9"/>
      <c r="B9">
        <v>3</v>
      </c>
      <c r="C9">
        <v>4</v>
      </c>
      <c r="D9" t="s">
        <v>62</v>
      </c>
      <c r="E9" t="s">
        <v>62</v>
      </c>
      <c r="H9" t="s">
        <v>74</v>
      </c>
    </row>
    <row r="10" spans="1:18">
      <c r="A10"/>
      <c r="B10">
        <v>4</v>
      </c>
      <c r="D10" t="s">
        <v>63</v>
      </c>
      <c r="E10" t="s">
        <v>63</v>
      </c>
      <c r="H10" t="s">
        <v>75</v>
      </c>
    </row>
    <row r="11" spans="1:18">
      <c r="A11"/>
      <c r="B11">
        <v>5</v>
      </c>
      <c r="D11" t="s">
        <v>46</v>
      </c>
      <c r="E11">
        <v>1</v>
      </c>
      <c r="H11" t="s">
        <v>76</v>
      </c>
    </row>
    <row r="12" spans="1:18">
      <c r="A12"/>
      <c r="B12"/>
      <c r="D12" t="s">
        <v>64</v>
      </c>
      <c r="E12">
        <v>2</v>
      </c>
      <c r="H12">
        <v>0</v>
      </c>
    </row>
    <row r="13" spans="1:18">
      <c r="A13"/>
      <c r="B13"/>
      <c r="D13">
        <v>1</v>
      </c>
      <c r="E13">
        <v>3</v>
      </c>
      <c r="H13">
        <v>1</v>
      </c>
    </row>
    <row r="14" spans="1:18">
      <c r="D14">
        <v>2</v>
      </c>
      <c r="E14">
        <v>4</v>
      </c>
      <c r="H14">
        <v>2</v>
      </c>
    </row>
    <row r="15" spans="1:18">
      <c r="D15">
        <v>3</v>
      </c>
      <c r="E15">
        <v>5</v>
      </c>
      <c r="H15">
        <v>3</v>
      </c>
    </row>
    <row r="16" spans="1:18">
      <c r="D16">
        <v>4</v>
      </c>
      <c r="E16">
        <v>6</v>
      </c>
      <c r="H16">
        <v>4</v>
      </c>
    </row>
    <row r="17" spans="4:8">
      <c r="D17">
        <v>5</v>
      </c>
      <c r="E17">
        <v>7</v>
      </c>
      <c r="H17">
        <v>5</v>
      </c>
    </row>
    <row r="18" spans="4:8">
      <c r="D18">
        <v>6</v>
      </c>
      <c r="E18">
        <v>8</v>
      </c>
      <c r="H18">
        <v>6</v>
      </c>
    </row>
    <row r="19" spans="4:8">
      <c r="D19">
        <v>7</v>
      </c>
      <c r="E19">
        <v>9</v>
      </c>
      <c r="H19">
        <v>7</v>
      </c>
    </row>
    <row r="20" spans="4:8">
      <c r="D20">
        <v>8</v>
      </c>
      <c r="H20">
        <v>8</v>
      </c>
    </row>
    <row r="21" spans="4:8">
      <c r="D21">
        <v>9</v>
      </c>
      <c r="H21">
        <v>9</v>
      </c>
    </row>
    <row r="22" spans="4:8">
      <c r="D22">
        <v>10</v>
      </c>
    </row>
    <row r="23" spans="4:8">
      <c r="D23">
        <v>11</v>
      </c>
    </row>
  </sheetData>
  <dataConsolidate/>
  <pageMargins left="0.7" right="0.7" top="0.75" bottom="0.75" header="0.3" footer="0.3"/>
  <pageSetup orientation="portrait" horizontalDpi="0" verticalDpi="0"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BB5BC590-BC5D-4974-886B-55BE8ECC20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Edges</vt:lpstr>
      <vt:lpstr>Vertices</vt:lpstr>
      <vt:lpstr>Do Not Delete</vt:lpstr>
      <vt:lpstr>Groups</vt:lpstr>
      <vt:lpstr>Group Vertices</vt:lpstr>
      <vt:lpstr>Overall Metrics</vt:lpstr>
      <vt:lpstr>Misc</vt:lpstr>
      <vt:lpstr>BinDivisor</vt:lpstr>
      <vt:lpstr>DynamicFilterForceCalculationRange</vt:lpstr>
      <vt:lpstr>DynamicFilterSourceColumnRange</vt:lpstr>
      <vt:lpstr>NoMetricMessage</vt:lpstr>
      <vt:lpstr>NotAvailable</vt:lpstr>
      <vt:lpstr>ValidBooleansDefaultFalse</vt:lpstr>
      <vt:lpstr>ValidEdgeStyles</vt:lpstr>
      <vt:lpstr>ValidEdgeVisibilities</vt:lpstr>
      <vt:lpstr>ValidGroupShapes</vt:lpstr>
      <vt:lpstr>ValidGroupVisibilities</vt:lpstr>
      <vt:lpstr>ValidVertexLabelPositions</vt:lpstr>
      <vt:lpstr>ValidVertexShapes</vt:lpstr>
      <vt:lpstr>ValidVertexVisibilities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Morariu</dc:creator>
  <cp:lastModifiedBy>Ann Emery</cp:lastModifiedBy>
  <dcterms:created xsi:type="dcterms:W3CDTF">2008-01-30T00:41:58Z</dcterms:created>
  <dcterms:modified xsi:type="dcterms:W3CDTF">2013-11-01T14:56:15Z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ssemblyLocation">
    <vt:lpwstr>Smrf.NodeXL.ExcelTemplate.vsto|aa51c0f3-62b4-4782-83a8-a15dcdd17698</vt:lpwstr>
  </property>
  <property fmtid="{D5CDD505-2E9C-101B-9397-08002B2CF9AE}" pid="3" name="_AssemblyName">
    <vt:lpwstr>4E3C66D5-58D4-491E-A7D4-64AF99AF6E8B</vt:lpwstr>
  </property>
  <property fmtid="{D5CDD505-2E9C-101B-9397-08002B2CF9AE}" pid="4" name="Solution ID">
    <vt:lpwstr>None</vt:lpwstr>
  </property>
</Properties>
</file>